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5" yWindow="165" windowWidth="19230" windowHeight="5805" tabRatio="817" activeTab="3"/>
  </bookViews>
  <sheets>
    <sheet name="Index" sheetId="5" r:id="rId1"/>
    <sheet name="Residual" sheetId="15" r:id="rId2"/>
    <sheet name="Tables 1 - 5" sheetId="3" r:id="rId3"/>
    <sheet name="Tables 6 - 11" sheetId="4" r:id="rId4"/>
    <sheet name="Tables 12 - 14" sheetId="6" r:id="rId5"/>
    <sheet name="Tables 15 - 16" sheetId="16" r:id="rId6"/>
    <sheet name="Table 17 - App A NG" sheetId="11" r:id="rId7"/>
    <sheet name=" Table 18 - App A SPT" sheetId="12" r:id="rId8"/>
    <sheet name="Table 19 -  App A SHETL" sheetId="13" r:id="rId9"/>
    <sheet name="Table 20 - App B OFTO" sheetId="14" r:id="rId10"/>
    <sheet name="Table 21 - 22 " sheetId="7" r:id="rId11"/>
    <sheet name="Table 23 - 24" sheetId="17" r:id="rId12"/>
  </sheets>
  <definedNames>
    <definedName name="_ftn1" localSheetId="3">'Tables 6 - 11'!#REF!</definedName>
    <definedName name="_ftnref1" localSheetId="3">'Table 21 - 22 '!#REF!</definedName>
  </definedNames>
  <calcPr calcId="145621" calcMode="manual"/>
</workbook>
</file>

<file path=xl/calcChain.xml><?xml version="1.0" encoding="utf-8"?>
<calcChain xmlns="http://schemas.openxmlformats.org/spreadsheetml/2006/main">
  <c r="L33" i="7" l="1"/>
  <c r="Q33" i="7"/>
  <c r="R33" i="7"/>
  <c r="S33" i="7"/>
  <c r="O33" i="7" l="1"/>
  <c r="N33" i="7" l="1"/>
  <c r="M33" i="7" l="1"/>
  <c r="B47" i="5" l="1"/>
  <c r="B46" i="5" l="1"/>
  <c r="B45" i="5"/>
  <c r="AA82" i="3" l="1"/>
  <c r="Z82" i="3"/>
  <c r="Y82" i="3"/>
  <c r="AQ78" i="4" l="1"/>
  <c r="P49" i="4" l="1"/>
  <c r="Q49" i="4" l="1"/>
  <c r="L15" i="4" l="1"/>
  <c r="L20" i="4"/>
  <c r="L25" i="4"/>
  <c r="B37" i="5" l="1"/>
  <c r="B36" i="5"/>
  <c r="B43" i="5" l="1"/>
  <c r="B22" i="14" l="1"/>
  <c r="AP74" i="4" l="1"/>
  <c r="AP76" i="4" s="1"/>
  <c r="AU86" i="4" l="1"/>
  <c r="AP77" i="4"/>
  <c r="AU87" i="4" s="1"/>
  <c r="B42" i="5" l="1"/>
  <c r="AU88" i="4"/>
  <c r="AP78" i="4" l="1"/>
  <c r="AP79" i="4"/>
  <c r="B23" i="5" l="1"/>
  <c r="B51" i="5"/>
  <c r="B50" i="5"/>
  <c r="B49" i="5" l="1"/>
  <c r="B27" i="5"/>
  <c r="B26" i="5"/>
  <c r="B34" i="5" l="1"/>
  <c r="B32" i="5"/>
  <c r="B30" i="5"/>
  <c r="B25" i="5"/>
  <c r="B22" i="5" l="1"/>
  <c r="B15" i="5"/>
  <c r="B14" i="5"/>
  <c r="B13" i="5"/>
  <c r="B12" i="5"/>
  <c r="B11" i="5"/>
  <c r="B10" i="5"/>
  <c r="C22" i="14" l="1"/>
  <c r="AU85" i="4" l="1"/>
  <c r="AU84" i="4" l="1"/>
  <c r="D22" i="14" l="1"/>
  <c r="L29" i="4" l="1"/>
  <c r="AQ74" i="4" l="1"/>
  <c r="AV88" i="4"/>
  <c r="AQ79" i="4" l="1"/>
  <c r="AQ76" i="4"/>
  <c r="AV86" i="4" s="1"/>
  <c r="AQ77" i="4" l="1"/>
  <c r="AV87" i="4" s="1"/>
  <c r="AV85" i="4" l="1"/>
  <c r="E7" i="15" l="1"/>
  <c r="E4" i="15" l="1"/>
  <c r="Q42" i="6" s="1"/>
  <c r="Q46" i="6" l="1"/>
  <c r="Q39" i="6"/>
  <c r="Q40" i="6"/>
  <c r="Q45" i="6"/>
  <c r="Q51" i="6"/>
  <c r="Q41" i="6"/>
  <c r="Q38" i="6"/>
  <c r="Q43" i="6"/>
  <c r="Q50" i="6"/>
  <c r="Q44" i="6"/>
  <c r="Q47" i="6"/>
  <c r="Q49" i="6"/>
  <c r="Q48" i="6"/>
  <c r="P38" i="6" l="1"/>
  <c r="P39" i="6" l="1"/>
  <c r="P40" i="6" l="1"/>
  <c r="W57" i="6" l="1"/>
  <c r="P41" i="6"/>
  <c r="W56" i="6"/>
  <c r="P42" i="6" l="1"/>
  <c r="P43" i="6" l="1"/>
  <c r="W58" i="6"/>
  <c r="W59" i="6"/>
  <c r="P44" i="6" l="1"/>
  <c r="W61" i="6" l="1"/>
  <c r="P45" i="6"/>
  <c r="W60" i="6"/>
  <c r="W62" i="6" l="1"/>
  <c r="P46" i="6"/>
  <c r="W63" i="6" l="1"/>
  <c r="P47" i="6"/>
  <c r="P48" i="6" l="1"/>
  <c r="W64" i="6"/>
  <c r="P49" i="6" l="1"/>
  <c r="W65" i="6"/>
  <c r="P50" i="6" l="1"/>
  <c r="W66" i="6"/>
  <c r="P51" i="6" l="1"/>
  <c r="W67" i="6"/>
  <c r="E8" i="15" l="1"/>
  <c r="W68" i="6"/>
  <c r="W69" i="6" l="1"/>
  <c r="E9" i="15"/>
  <c r="AV84" i="4" l="1"/>
  <c r="P33" i="7" l="1"/>
  <c r="E3" i="15" l="1"/>
  <c r="J12" i="6" s="1"/>
  <c r="J32" i="6" l="1"/>
  <c r="J7" i="6"/>
  <c r="J28" i="6"/>
  <c r="J17" i="6"/>
  <c r="J19" i="6"/>
  <c r="J14" i="6"/>
  <c r="J13" i="6"/>
  <c r="J27" i="6"/>
  <c r="J29" i="6"/>
  <c r="J8" i="6"/>
  <c r="J11" i="6"/>
  <c r="J23" i="6"/>
  <c r="J18" i="6"/>
  <c r="J20" i="6"/>
  <c r="J9" i="6"/>
  <c r="J16" i="6"/>
  <c r="J30" i="6"/>
  <c r="J26" i="6"/>
  <c r="J22" i="6"/>
  <c r="J31" i="6"/>
  <c r="J15" i="6"/>
  <c r="J24" i="6"/>
  <c r="J33" i="6"/>
  <c r="J10" i="6"/>
  <c r="J25" i="6"/>
  <c r="J21" i="6"/>
  <c r="F8" i="6" l="1"/>
  <c r="I18" i="6"/>
  <c r="I14" i="6"/>
  <c r="F15" i="6"/>
  <c r="F25" i="6"/>
  <c r="F23" i="6"/>
  <c r="I13" i="6"/>
  <c r="F7" i="6"/>
  <c r="F27" i="6"/>
  <c r="I11" i="6"/>
  <c r="F24" i="6"/>
  <c r="F33" i="6"/>
  <c r="F20" i="6"/>
  <c r="I17" i="6"/>
  <c r="F10" i="6"/>
  <c r="F16" i="6"/>
  <c r="I33" i="6"/>
  <c r="F29" i="6"/>
  <c r="I31" i="6"/>
  <c r="F14" i="6"/>
  <c r="F32" i="6"/>
  <c r="F26" i="6"/>
  <c r="I23" i="6"/>
  <c r="I9" i="6"/>
  <c r="I7" i="6"/>
  <c r="I28" i="6"/>
  <c r="F21" i="6"/>
  <c r="F17" i="6"/>
  <c r="F19" i="6"/>
  <c r="I10" i="6"/>
  <c r="I29" i="6"/>
  <c r="F12" i="6"/>
  <c r="F18" i="6"/>
  <c r="F30" i="6"/>
  <c r="I26" i="6"/>
  <c r="I25" i="6"/>
  <c r="F22" i="6"/>
  <c r="F9" i="6"/>
  <c r="I27" i="6"/>
  <c r="F11" i="6"/>
  <c r="I21" i="6"/>
  <c r="I20" i="6"/>
  <c r="I24" i="6"/>
  <c r="I19" i="6"/>
  <c r="I16" i="6"/>
  <c r="I8" i="6"/>
  <c r="I12" i="6"/>
  <c r="F31" i="6"/>
  <c r="I30" i="6"/>
  <c r="I15" i="6"/>
  <c r="I32" i="6"/>
  <c r="F13" i="6"/>
  <c r="I22" i="6"/>
  <c r="F28" i="6"/>
</calcChain>
</file>

<file path=xl/sharedStrings.xml><?xml version="1.0" encoding="utf-8"?>
<sst xmlns="http://schemas.openxmlformats.org/spreadsheetml/2006/main" count="1259" uniqueCount="542">
  <si>
    <t>Zone</t>
  </si>
  <si>
    <t>Zone Name</t>
  </si>
  <si>
    <t>North Scotland</t>
  </si>
  <si>
    <t>East Aberdeenshire</t>
  </si>
  <si>
    <t>Western Highlands</t>
  </si>
  <si>
    <t>Skye and Lochalsh</t>
  </si>
  <si>
    <t>Eastern Grampian and Tayside</t>
  </si>
  <si>
    <t>Central Grampian</t>
  </si>
  <si>
    <t>Argyll</t>
  </si>
  <si>
    <t>The Trossachs</t>
  </si>
  <si>
    <t>Stirlingshire and Fife</t>
  </si>
  <si>
    <t>South West Scotland</t>
  </si>
  <si>
    <t>Lothian and Borders</t>
  </si>
  <si>
    <t>Solway and Cheviot</t>
  </si>
  <si>
    <t>North East England</t>
  </si>
  <si>
    <t>North Lancs and The Lakes</t>
  </si>
  <si>
    <t>South Lancs, Yorks and Humber</t>
  </si>
  <si>
    <t>North Midlands and North Wales</t>
  </si>
  <si>
    <t>South Lincs and North Norfolk</t>
  </si>
  <si>
    <t>Mid Wales and The Midlands</t>
  </si>
  <si>
    <t>Anglesey and Snowdon</t>
  </si>
  <si>
    <t>Pembrokeshire</t>
  </si>
  <si>
    <t>South Wales</t>
  </si>
  <si>
    <t>Cotswold</t>
  </si>
  <si>
    <t>Central London</t>
  </si>
  <si>
    <t>Essex and Kent</t>
  </si>
  <si>
    <t>Oxfordshire, Surrey and Sussex</t>
  </si>
  <si>
    <t>Somerset and Wessex</t>
  </si>
  <si>
    <t>West Devon and Cornwall</t>
  </si>
  <si>
    <t>Northern Scotland</t>
  </si>
  <si>
    <t>Southern Scotland</t>
  </si>
  <si>
    <t>Northern</t>
  </si>
  <si>
    <t>North West</t>
  </si>
  <si>
    <t>Yorkshire</t>
  </si>
  <si>
    <t>N Wales &amp; Mersey</t>
  </si>
  <si>
    <t>East Midlands</t>
  </si>
  <si>
    <t>Midlands</t>
  </si>
  <si>
    <t>Eastern</t>
  </si>
  <si>
    <t>South East</t>
  </si>
  <si>
    <t>London</t>
  </si>
  <si>
    <t>Southern</t>
  </si>
  <si>
    <t>South Western</t>
  </si>
  <si>
    <t>2014/15</t>
  </si>
  <si>
    <t>2015/16</t>
  </si>
  <si>
    <t>HH Demand Tariff (£/kW)</t>
  </si>
  <si>
    <t>NHH Demand Tariff (p/kWh)</t>
  </si>
  <si>
    <t>Wider Generation Tariffs (£/kW)</t>
  </si>
  <si>
    <t>Table 14</t>
  </si>
  <si>
    <t>Substation Rating</t>
  </si>
  <si>
    <t>Connection Type</t>
  </si>
  <si>
    <t>Local Substation Tariff (£/kW)</t>
  </si>
  <si>
    <t>132kV</t>
  </si>
  <si>
    <t>275kV</t>
  </si>
  <si>
    <t>400kV</t>
  </si>
  <si>
    <t>&lt;1320 MW</t>
  </si>
  <si>
    <t>No redundancy</t>
  </si>
  <si>
    <t>Redundancy</t>
  </si>
  <si>
    <t>&gt;=1320 MW</t>
  </si>
  <si>
    <t>Substation Name</t>
  </si>
  <si>
    <t>(£/kW)</t>
  </si>
  <si>
    <t>Offshore Generator</t>
  </si>
  <si>
    <t>Tariff Component (£/kW)</t>
  </si>
  <si>
    <t>Substation</t>
  </si>
  <si>
    <t>Circuit</t>
  </si>
  <si>
    <t>ETUoS</t>
  </si>
  <si>
    <t>Robin Rigg West</t>
  </si>
  <si>
    <t>Barrow</t>
  </si>
  <si>
    <t>Ormonde</t>
  </si>
  <si>
    <t>Walney 1</t>
  </si>
  <si>
    <t>Walney 2</t>
  </si>
  <si>
    <t>Sheringham Shoal</t>
  </si>
  <si>
    <t>Greater Gabbard</t>
  </si>
  <si>
    <t>London Array</t>
  </si>
  <si>
    <t>Contracted TEC</t>
  </si>
  <si>
    <t>Modelled TEC</t>
  </si>
  <si>
    <t>Interconnector</t>
  </si>
  <si>
    <t>Charging Base</t>
  </si>
  <si>
    <t>G</t>
  </si>
  <si>
    <t>D</t>
  </si>
  <si>
    <t>App B NGET</t>
  </si>
  <si>
    <t>App B SPT</t>
  </si>
  <si>
    <t>App B SHET</t>
  </si>
  <si>
    <t>App B OFTO</t>
  </si>
  <si>
    <t>(GW)</t>
  </si>
  <si>
    <t>Table 2 - Local Substation Tariffs</t>
  </si>
  <si>
    <t>Table 3 - Local Circuit Tariffs</t>
  </si>
  <si>
    <t>Table 5 - Demand Tariffs</t>
  </si>
  <si>
    <t>Table 1 - Generation Wider Tariffs</t>
  </si>
  <si>
    <t>Table 4 - Offshore Local Tariffs</t>
  </si>
  <si>
    <t>Table 6 - Contracted and Modelled TEC</t>
  </si>
  <si>
    <t>Residual</t>
  </si>
  <si>
    <t>Average Tariff</t>
  </si>
  <si>
    <t>Robin Rigg East</t>
  </si>
  <si>
    <t>£m Nominal</t>
  </si>
  <si>
    <t>2015/16 TNUoS Revenue</t>
  </si>
  <si>
    <t>National Grid</t>
  </si>
  <si>
    <t>Price controlled revenue</t>
  </si>
  <si>
    <t>Less income from connections</t>
  </si>
  <si>
    <t>Income from TNUoS</t>
  </si>
  <si>
    <t>Scottish Power Transmission</t>
  </si>
  <si>
    <t>SHE Transmission</t>
  </si>
  <si>
    <t>Offshore</t>
  </si>
  <si>
    <t>Network Innovation Competition</t>
  </si>
  <si>
    <t>Total to Collect from TNUoS</t>
  </si>
  <si>
    <t>Lincs</t>
  </si>
  <si>
    <t>Residuals</t>
  </si>
  <si>
    <t>Averages</t>
  </si>
  <si>
    <t>Thanet</t>
  </si>
  <si>
    <t>NHH Demand (4pm-7pm TWh)</t>
  </si>
  <si>
    <t>Jan
2015
Final</t>
  </si>
  <si>
    <t>2016/17</t>
  </si>
  <si>
    <t xml:space="preserve"> </t>
  </si>
  <si>
    <t>Description</t>
  </si>
  <si>
    <t>Yr t-1</t>
  </si>
  <si>
    <t>Yr t</t>
  </si>
  <si>
    <t>Yr t+1</t>
  </si>
  <si>
    <t>Notes</t>
  </si>
  <si>
    <t>Regulatory Year</t>
  </si>
  <si>
    <t>Notes:</t>
  </si>
  <si>
    <t>All monies are  nominal 'money of the day' prices unless stated otherwise</t>
  </si>
  <si>
    <t>Licensee forecasts and budgets are subject to change especially where they are influenced by external stakeholders</t>
  </si>
  <si>
    <t>Greyed out cells are either calculated or not applicable in the year concerned due to the way the licence formula are constructed</t>
  </si>
  <si>
    <t>NIC payments to all Transmission Owners are inlcuded in National Grid Maximum Revenue and are included here</t>
  </si>
  <si>
    <t>2013/14 and 2014/15 pass through to other networks is based on forecast at time of tariff setting</t>
  </si>
  <si>
    <t>NIC payments are not included as they do not form part of SPT Maximum Revenue</t>
  </si>
  <si>
    <t>Commentary</t>
  </si>
  <si>
    <t>All reasonable care has been taken in the preparation of these illustrative tables and the data therein.  SPT offers this data without prejudice and cannot be held responsible for any loss that might be attributed to the use of this data.  SPT does not accept or assume responsibility for the use of this information by any person or any person to whom this information is shown or any person to whom this information otherwise becomes available.</t>
  </si>
  <si>
    <t xml:space="preserve">The base revenue forecasts for the RIIO-ET1 period (2014/15 to 2018/19, inclusive) reflect the figures authorised by Ofgem in the the RIIO-ET1 Final Proposals.  </t>
  </si>
  <si>
    <t>Within the bounds of commercial confidentiality, this forecast provides as much information as possible.</t>
  </si>
  <si>
    <t>This forecast contains as much information as can be currently made available.  Generally, allowances determined by Ofgem are shown; and we also include forecasts for anticipated future Ofgem determinations in respect of the Iteration adjustment reflecting our latest view of totex, changes to allowed totex and cost of debt.</t>
  </si>
  <si>
    <t>This respects commercial confidentiality and disclosure considerations.</t>
  </si>
  <si>
    <t xml:space="preserve">Note that actual revenues may vary from those currently forecast.  </t>
  </si>
  <si>
    <t>All £ figures are in money of the day</t>
  </si>
  <si>
    <t>Information provided in £m to one decimal place</t>
  </si>
  <si>
    <t>Assumptions</t>
  </si>
  <si>
    <t>It is assumed that there will be one set of price changes per year effective on 1st April.</t>
  </si>
  <si>
    <t>NIC payments are not included as they do not form part of SHET Maximum Revenue</t>
  </si>
  <si>
    <t>All reasonable care has been taken in the preparation of these illustrative tables and the data therein.  SHET offers these data without prejudice and cannot be held responsible for any loss that might be attributed to the use of these data.  SHET does not accept or assume responsibility for the use of this information by any person or any person to whom this information is shown or any person to whom this information otherwise becomes available.</t>
  </si>
  <si>
    <t>This forecast contains as much information as can be currently made available.  Generally, allowances determined by Ofgem are shown; whilst those for which Ofgem determinations are expected are not.</t>
  </si>
  <si>
    <t>Offshore Transmission Revenue Forecast</t>
  </si>
  <si>
    <t>Gunfleet</t>
  </si>
  <si>
    <t>Robin Rigg</t>
  </si>
  <si>
    <t>Gwynt y mor</t>
  </si>
  <si>
    <t>West of Duddon Sands</t>
  </si>
  <si>
    <t>Humber Gateway</t>
  </si>
  <si>
    <t>Westermost Rough</t>
  </si>
  <si>
    <t>Offshore Transmission Pass-Through (B7)</t>
  </si>
  <si>
    <t>NIC payments are not included as they do not form part of OFTO Maximum Revenue</t>
  </si>
  <si>
    <t>Jan 2015 Initial View</t>
  </si>
  <si>
    <t>Current revenues plus indexation</t>
  </si>
  <si>
    <t>National Grid Forecast</t>
  </si>
  <si>
    <t>Data taken from April 2015 submission under STCP24-1.</t>
  </si>
  <si>
    <t>Data taken from December 2014 submission under STCP24-1 adjusted for inflation.</t>
  </si>
  <si>
    <t>Total</t>
  </si>
  <si>
    <t>Sellindge 400kV</t>
  </si>
  <si>
    <t>IFA Interconnector</t>
  </si>
  <si>
    <t>France</t>
  </si>
  <si>
    <t>Grain 400kV</t>
  </si>
  <si>
    <t>Britned</t>
  </si>
  <si>
    <t>Netherlands</t>
  </si>
  <si>
    <t>Deesside 400kV</t>
  </si>
  <si>
    <t>Republic of Ireland</t>
  </si>
  <si>
    <t>East - West</t>
  </si>
  <si>
    <t>Auchencrosh 275kV</t>
  </si>
  <si>
    <t>Northern Ireland</t>
  </si>
  <si>
    <t>Moyle</t>
  </si>
  <si>
    <t>Site</t>
  </si>
  <si>
    <t>Charging Base (Generation MW)</t>
  </si>
  <si>
    <t>ElecLink</t>
  </si>
  <si>
    <t>Interconnected
System</t>
  </si>
  <si>
    <t>Generation
Zone</t>
  </si>
  <si>
    <t>Generation (GW)</t>
  </si>
  <si>
    <t>Total Average Triad (GW)</t>
  </si>
  <si>
    <t>HH Demand Average Triad (GW)</t>
  </si>
  <si>
    <t>System Peak</t>
  </si>
  <si>
    <t>Shared 
Year Round</t>
  </si>
  <si>
    <t>Not Shared Year Round</t>
  </si>
  <si>
    <t>South West Scotlands</t>
  </si>
  <si>
    <t>North Lancashire and The Lakes</t>
  </si>
  <si>
    <t>South Lancashire, Yorkshire and Humber</t>
  </si>
  <si>
    <t>South Lincolnshire and North Norfolk</t>
  </si>
  <si>
    <t>South Wales &amp; Gloucester</t>
  </si>
  <si>
    <t>Conventional 70%</t>
  </si>
  <si>
    <t>Intermittent 30%</t>
  </si>
  <si>
    <t>Tariff
(£/kW)</t>
  </si>
  <si>
    <t>2016/17 May Forecast</t>
  </si>
  <si>
    <t>Change (£/kW)</t>
  </si>
  <si>
    <t>2016/17 May Forecast (£/kW)</t>
  </si>
  <si>
    <t>Change</t>
  </si>
  <si>
    <t>2016/17 May Forecast (p/kWh)</t>
  </si>
  <si>
    <t>Change (p/kWh)</t>
  </si>
  <si>
    <t>Node</t>
  </si>
  <si>
    <t>Station</t>
  </si>
  <si>
    <t>Agreement Type</t>
  </si>
  <si>
    <t>MW Change</t>
  </si>
  <si>
    <t>TEC Register 03/12/2014</t>
  </si>
  <si>
    <t>TEC Register 13/04/2015</t>
  </si>
  <si>
    <t>Transport Model (Generation MW) Peak</t>
  </si>
  <si>
    <t>Transport Model (Generation MW) Year Round</t>
  </si>
  <si>
    <t>Change in Residual (£/kW)</t>
  </si>
  <si>
    <t>May
2015
Update</t>
  </si>
  <si>
    <t>Figure 2 - Generation Changes</t>
  </si>
  <si>
    <t>Figure 3 - HH Demand Tariff Changes</t>
  </si>
  <si>
    <t>Figure 4 - Change in NHH Tariff</t>
  </si>
  <si>
    <t>Table 7 - Allowed Revenues</t>
  </si>
  <si>
    <t>Table 8 - Charging Bases</t>
  </si>
  <si>
    <t>Table 9 - Interconectors</t>
  </si>
  <si>
    <t>Table 11 - Residual Calculation</t>
  </si>
  <si>
    <t>Table 12 - Variation in Generation Zonal Tariffs</t>
  </si>
  <si>
    <t>Table 13 - Change in HH Demand Tariffs</t>
  </si>
  <si>
    <t>Table 14 - NHH Demand Tariff Changes</t>
  </si>
  <si>
    <t>Table 10 - Generation and Demand Revenue Proportions</t>
  </si>
  <si>
    <t>2016/17 Initial forecast</t>
  </si>
  <si>
    <t>Limit on generation tariff (€/MWh)</t>
  </si>
  <si>
    <t>Total Revenue (£m)</t>
  </si>
  <si>
    <t>R</t>
  </si>
  <si>
    <t>Exchange Rate (€/£)</t>
  </si>
  <si>
    <t>G.R</t>
  </si>
  <si>
    <t>Revenue recovered from demand (£m)</t>
  </si>
  <si>
    <t>D.R</t>
  </si>
  <si>
    <t>% of revenue from generation</t>
  </si>
  <si>
    <t>% of revenue from demand</t>
  </si>
  <si>
    <t>Revenue recovered from generation (£m)</t>
  </si>
  <si>
    <t>Generator residual tariff (£/kW)</t>
  </si>
  <si>
    <t>Demand residual tariff (£/kW)</t>
  </si>
  <si>
    <t>Proportion of revenue recovered from generation (%)</t>
  </si>
  <si>
    <t>Proportion of revenue recovered from demand (%)</t>
  </si>
  <si>
    <t>Total TNUoS revenue (£m)</t>
  </si>
  <si>
    <t>Revenue recovered from the locational element of generator tariffs (£m)</t>
  </si>
  <si>
    <t>Revenue recovered from the locational element of demand tariffs (£m)</t>
  </si>
  <si>
    <t>Revenue recovered from offshore local tariffs (£m)</t>
  </si>
  <si>
    <t>Revenue recovered from onshore local substation tariffs (£m)</t>
  </si>
  <si>
    <t>Revenue recovered from onshore local circuit tariffs (£m)</t>
  </si>
  <si>
    <t>Generator charging base (GW)</t>
  </si>
  <si>
    <t>Demand charging base (GW)</t>
  </si>
  <si>
    <r>
      <t>R</t>
    </r>
    <r>
      <rPr>
        <b/>
        <vertAlign val="subscript"/>
        <sz val="10"/>
        <color rgb="FF000000"/>
        <rFont val="Arial"/>
        <family val="2"/>
      </rPr>
      <t>G</t>
    </r>
  </si>
  <si>
    <r>
      <t>R</t>
    </r>
    <r>
      <rPr>
        <b/>
        <vertAlign val="subscript"/>
        <sz val="10"/>
        <color rgb="FF000000"/>
        <rFont val="Arial"/>
        <family val="2"/>
      </rPr>
      <t>D</t>
    </r>
  </si>
  <si>
    <r>
      <t>Z</t>
    </r>
    <r>
      <rPr>
        <b/>
        <vertAlign val="subscript"/>
        <sz val="10"/>
        <color rgb="FF000000"/>
        <rFont val="Arial"/>
        <family val="2"/>
      </rPr>
      <t>G</t>
    </r>
  </si>
  <si>
    <r>
      <t>Z</t>
    </r>
    <r>
      <rPr>
        <b/>
        <vertAlign val="subscript"/>
        <sz val="10"/>
        <color rgb="FF000000"/>
        <rFont val="Arial"/>
        <family val="2"/>
      </rPr>
      <t>D</t>
    </r>
  </si>
  <si>
    <t>O</t>
  </si>
  <si>
    <r>
      <t>L</t>
    </r>
    <r>
      <rPr>
        <b/>
        <vertAlign val="subscript"/>
        <sz val="10"/>
        <color rgb="FF000000"/>
        <rFont val="Arial"/>
        <family val="2"/>
      </rPr>
      <t>G</t>
    </r>
  </si>
  <si>
    <r>
      <t>S</t>
    </r>
    <r>
      <rPr>
        <b/>
        <vertAlign val="subscript"/>
        <sz val="10"/>
        <color rgb="FF000000"/>
        <rFont val="Arial"/>
        <family val="2"/>
      </rPr>
      <t>G</t>
    </r>
  </si>
  <si>
    <r>
      <t>B</t>
    </r>
    <r>
      <rPr>
        <b/>
        <vertAlign val="subscript"/>
        <sz val="10"/>
        <color rgb="FF000000"/>
        <rFont val="Arial"/>
        <family val="2"/>
      </rPr>
      <t>G</t>
    </r>
  </si>
  <si>
    <r>
      <t>B</t>
    </r>
    <r>
      <rPr>
        <b/>
        <vertAlign val="subscript"/>
        <sz val="10"/>
        <color rgb="FF000000"/>
        <rFont val="Arial"/>
        <family val="2"/>
      </rPr>
      <t>D</t>
    </r>
  </si>
  <si>
    <t>£50m increase in revenue recovered from TNUoS tariffs</t>
  </si>
  <si>
    <t>Change in HH Demand Tariffs (£/kW)</t>
  </si>
  <si>
    <t>Change in NHH Demand Tariffs (p/kWh)</t>
  </si>
  <si>
    <t>Change in Generation Tariffs (£/kW)</t>
  </si>
  <si>
    <t>Table 15 - Impact of change in allowed revenue</t>
  </si>
  <si>
    <t>2016/17 TNUoS Revenue</t>
  </si>
  <si>
    <t>Jul
2015
Update</t>
  </si>
  <si>
    <t>2016/17 July Forecast</t>
  </si>
  <si>
    <t>2016/17 July Forecast (£/kW)</t>
  </si>
  <si>
    <t>2016/17 July Forecast (p/kWh)</t>
  </si>
  <si>
    <r>
      <t>CAP</t>
    </r>
    <r>
      <rPr>
        <sz val="6"/>
        <color theme="1"/>
        <rFont val="Calibri"/>
        <family val="2"/>
      </rPr>
      <t>EC</t>
    </r>
  </si>
  <si>
    <t>y</t>
  </si>
  <si>
    <t>Error Margin</t>
  </si>
  <si>
    <t>Gerneration Output (TWh)</t>
  </si>
  <si>
    <t>ER</t>
  </si>
  <si>
    <t>MAR</t>
  </si>
  <si>
    <t>GO</t>
  </si>
  <si>
    <t>2016/17
May Forecast</t>
  </si>
  <si>
    <t>Note: Stations less than 100MW with Bilateral Embedded Generation Agreements are not chargeable.</t>
  </si>
  <si>
    <t>Gwynt Y Mor</t>
  </si>
  <si>
    <t>Change in Demand</t>
  </si>
  <si>
    <t>Peak Demand (MW)</t>
  </si>
  <si>
    <t>HH Demand (MW)</t>
  </si>
  <si>
    <t>NHH Demand (TWh)</t>
  </si>
  <si>
    <t>Table 16 - Impact of 1% decrease in demand</t>
  </si>
  <si>
    <t>HH Tariff (£/kW)</t>
  </si>
  <si>
    <t>NHH Tariff (£/kWh)</t>
  </si>
  <si>
    <t>Change in Tariff</t>
  </si>
  <si>
    <t>Table 17 - National Grid Revenue Forecast</t>
  </si>
  <si>
    <t>Table 18 - SP Transmission Revenue Forecast</t>
  </si>
  <si>
    <t>Table 19 - SHE Transmission Revenue Forecast</t>
  </si>
  <si>
    <t>Table 20 - Offshore Revenues</t>
  </si>
  <si>
    <t>Table 21 - Generation TEC Changes</t>
  </si>
  <si>
    <t>Table 24 - Demand tariffs with Longannet</t>
  </si>
  <si>
    <t>Didcot</t>
  </si>
  <si>
    <t>Achruach</t>
  </si>
  <si>
    <t>Aigas</t>
  </si>
  <si>
    <t>An Suidhe</t>
  </si>
  <si>
    <t>Arecleoch</t>
  </si>
  <si>
    <t>Baglan Bay</t>
  </si>
  <si>
    <t>Beinneun Wind Farm</t>
  </si>
  <si>
    <t>Afton</t>
  </si>
  <si>
    <t>Black Craig</t>
  </si>
  <si>
    <t>Blacklaw Extension</t>
  </si>
  <si>
    <t>Black Law</t>
  </si>
  <si>
    <t>Bodelwyddan</t>
  </si>
  <si>
    <t>Carrington</t>
  </si>
  <si>
    <t>Clyde (North)</t>
  </si>
  <si>
    <t>Clyde (South)</t>
  </si>
  <si>
    <t>Coalburn</t>
  </si>
  <si>
    <t>Corriegarth</t>
  </si>
  <si>
    <t>Corriemoillie</t>
  </si>
  <si>
    <t>Coryton</t>
  </si>
  <si>
    <t>Cruachan</t>
  </si>
  <si>
    <t>Crystal Rig</t>
  </si>
  <si>
    <t>Culligran</t>
  </si>
  <si>
    <t>Deanie</t>
  </si>
  <si>
    <t>Dersalloch</t>
  </si>
  <si>
    <t>Dinorwig</t>
  </si>
  <si>
    <t>Dunlaw Extension</t>
  </si>
  <si>
    <t>Brochloch</t>
  </si>
  <si>
    <t>Dumnaglass</t>
  </si>
  <si>
    <t>Edinbane</t>
  </si>
  <si>
    <t>Ewe Hill</t>
  </si>
  <si>
    <t>Farr Windfarm</t>
  </si>
  <si>
    <t>Fallago</t>
  </si>
  <si>
    <t>Carraig Gheal</t>
  </si>
  <si>
    <t>Ffestiniogg</t>
  </si>
  <si>
    <t>Finlarig</t>
  </si>
  <si>
    <t>Foyers</t>
  </si>
  <si>
    <t>Glendoe</t>
  </si>
  <si>
    <t>Glenmoriston</t>
  </si>
  <si>
    <t>Ulzieside</t>
  </si>
  <si>
    <t>Gordonbush</t>
  </si>
  <si>
    <t>Griffin Wind</t>
  </si>
  <si>
    <t>Hadyard Hill</t>
  </si>
  <si>
    <t>Harestanes</t>
  </si>
  <si>
    <t>Hartlepool</t>
  </si>
  <si>
    <t>Hedon</t>
  </si>
  <si>
    <t>Hornsea</t>
  </si>
  <si>
    <t>Invergarry</t>
  </si>
  <si>
    <t>Kilgallioch</t>
  </si>
  <si>
    <t>Kilmorack</t>
  </si>
  <si>
    <t>Langage</t>
  </si>
  <si>
    <t>Lochay</t>
  </si>
  <si>
    <t>Luichart</t>
  </si>
  <si>
    <t>Mark Hill</t>
  </si>
  <si>
    <t>Margee</t>
  </si>
  <si>
    <t>Marchwood</t>
  </si>
  <si>
    <t xml:space="preserve">Millennium Wind </t>
  </si>
  <si>
    <t>Mossford</t>
  </si>
  <si>
    <t>Nant</t>
  </si>
  <si>
    <t>Dudgeon Offshore Wind Farm</t>
  </si>
  <si>
    <t>Neilston</t>
  </si>
  <si>
    <t>Newfield</t>
  </si>
  <si>
    <t>Rhigos</t>
  </si>
  <si>
    <t>Rocksavage</t>
  </si>
  <si>
    <t>Saltend</t>
  </si>
  <si>
    <t>South Humber Bank</t>
  </si>
  <si>
    <t>Spalding</t>
  </si>
  <si>
    <t>Kilbraur</t>
  </si>
  <si>
    <t>Strathy Wind</t>
  </si>
  <si>
    <t>Aikengall II</t>
  </si>
  <si>
    <t>Whitelee</t>
  </si>
  <si>
    <t>Whitelee Extension</t>
  </si>
  <si>
    <t>Figure 1 - Geographical Distribution of Average Triad Demand</t>
  </si>
  <si>
    <t>Data for Fig 1</t>
  </si>
  <si>
    <t>Table 23 - Wider Generation Tariffs with Longannet</t>
  </si>
  <si>
    <t>Table 22 - Demand Profiles</t>
  </si>
  <si>
    <t>Tariff model NHH Demand (TWh)</t>
  </si>
  <si>
    <t>Tariff Model HH Demand (MW)</t>
  </si>
  <si>
    <t>Tariff model Peak Demand (MW)</t>
  </si>
  <si>
    <t>Tariff model NHH Demand (TWh Pre-P272</t>
  </si>
  <si>
    <t>Tariff Model HH Demand (MW Pre-P272)</t>
  </si>
  <si>
    <t>May Forecast</t>
  </si>
  <si>
    <t>July Forecast</t>
  </si>
  <si>
    <t>HH Demand (£/kW)</t>
  </si>
  <si>
    <t>Generation (£/kW)</t>
  </si>
  <si>
    <t>NHH Demand (p/kWh)</t>
  </si>
  <si>
    <t>Generation</t>
  </si>
  <si>
    <t>Demand</t>
  </si>
  <si>
    <t>N.B. These generation average tariffs include local tariffs</t>
  </si>
  <si>
    <t>Locational Model Demand (MW)</t>
  </si>
  <si>
    <t>Index</t>
  </si>
  <si>
    <t>National Grid Revenue Forecast</t>
  </si>
  <si>
    <t>Licence
Term</t>
  </si>
  <si>
    <t>Special
Condition</t>
  </si>
  <si>
    <t>Actual RPI</t>
  </si>
  <si>
    <t>RPI Actual</t>
  </si>
  <si>
    <t>RPIAt</t>
  </si>
  <si>
    <t>3A</t>
  </si>
  <si>
    <t>Assumed Interest Rate</t>
  </si>
  <si>
    <t>It</t>
  </si>
  <si>
    <t>Opening Base Revenue Allowance (2009/10 prices)</t>
  </si>
  <si>
    <t>A1</t>
  </si>
  <si>
    <t>PUt</t>
  </si>
  <si>
    <t>Price Control Financial Model Iteration Adjustment</t>
  </si>
  <si>
    <t>A2</t>
  </si>
  <si>
    <t>MODt</t>
  </si>
  <si>
    <t>RPI True Up</t>
  </si>
  <si>
    <t>A3</t>
  </si>
  <si>
    <t>TRUt</t>
  </si>
  <si>
    <t>Prior Calendar Year RPI Forecast</t>
  </si>
  <si>
    <t>GRPIFc-1</t>
  </si>
  <si>
    <t>Current Calendar Year RPI Forecast</t>
  </si>
  <si>
    <t>GRPIFc</t>
  </si>
  <si>
    <t>Next Calendar Year RPI forecast</t>
  </si>
  <si>
    <t>GRPIFc+1</t>
  </si>
  <si>
    <t>RPI Forecast</t>
  </si>
  <si>
    <t>A4</t>
  </si>
  <si>
    <t>RPIFt</t>
  </si>
  <si>
    <t>Base Revenue [A=(A1+A2+A3)*A4]</t>
  </si>
  <si>
    <t>A</t>
  </si>
  <si>
    <t>BRt</t>
  </si>
  <si>
    <t>Pass-Through Business Rates</t>
  </si>
  <si>
    <t>B1</t>
  </si>
  <si>
    <t>RBt</t>
  </si>
  <si>
    <t>3B</t>
  </si>
  <si>
    <t>Temporary Physical Disconnection</t>
  </si>
  <si>
    <t>B2</t>
  </si>
  <si>
    <t>TPDt</t>
  </si>
  <si>
    <t>Licence Fee</t>
  </si>
  <si>
    <t>B3</t>
  </si>
  <si>
    <t>LFt</t>
  </si>
  <si>
    <t>Inter TSO Compensation</t>
  </si>
  <si>
    <t>B4</t>
  </si>
  <si>
    <t>ITCt</t>
  </si>
  <si>
    <t>Termination of Bilateral Connection Agreements</t>
  </si>
  <si>
    <t>B5</t>
  </si>
  <si>
    <t>TERMt</t>
  </si>
  <si>
    <t>SP Transmission Pass-Through</t>
  </si>
  <si>
    <t>B6</t>
  </si>
  <si>
    <t>TSPt</t>
  </si>
  <si>
    <t>SHE Transmission Pass-Through</t>
  </si>
  <si>
    <t>B7</t>
  </si>
  <si>
    <t>TSHt</t>
  </si>
  <si>
    <t>Offshore Transmission Pass-Through</t>
  </si>
  <si>
    <t>B8</t>
  </si>
  <si>
    <t>TOFTOt</t>
  </si>
  <si>
    <t>Embedded Offshore Pass-Through</t>
  </si>
  <si>
    <t>B9</t>
  </si>
  <si>
    <t>OFETt</t>
  </si>
  <si>
    <t>Pass-Through Items [B=B1+B2+B3+B4+B5+B6+B7+B8+B9]</t>
  </si>
  <si>
    <t>B</t>
  </si>
  <si>
    <t>PTt</t>
  </si>
  <si>
    <t>Reliability Incentive Adjustment</t>
  </si>
  <si>
    <t>C1</t>
  </si>
  <si>
    <t>RIt</t>
  </si>
  <si>
    <t>3C</t>
  </si>
  <si>
    <t>Stakeholder Satisfaction Adjustment</t>
  </si>
  <si>
    <t>C2</t>
  </si>
  <si>
    <t>SSOt</t>
  </si>
  <si>
    <t>3D</t>
  </si>
  <si>
    <t>Sulphur Hexafluoride (SF6) Gas Emissions Adjustment</t>
  </si>
  <si>
    <t>C3</t>
  </si>
  <si>
    <t>SFIt</t>
  </si>
  <si>
    <t>3E</t>
  </si>
  <si>
    <t>Awarded Environmental Discretionary Rewards</t>
  </si>
  <si>
    <t>C4</t>
  </si>
  <si>
    <t>EDRt</t>
  </si>
  <si>
    <t>3F</t>
  </si>
  <si>
    <t>Outputs Incentive Revenue [C=C1+C2+C3+C4]</t>
  </si>
  <si>
    <t>C</t>
  </si>
  <si>
    <t>OIPt</t>
  </si>
  <si>
    <t>Network Innovation Allowance</t>
  </si>
  <si>
    <t>NIAt</t>
  </si>
  <si>
    <t>3H</t>
  </si>
  <si>
    <t>E</t>
  </si>
  <si>
    <t>NICFt</t>
  </si>
  <si>
    <t>3I</t>
  </si>
  <si>
    <t>Future Environmental Discretionary Rewards</t>
  </si>
  <si>
    <t>F</t>
  </si>
  <si>
    <t>Transmission Investment for Renewable Generation</t>
  </si>
  <si>
    <t>TIRGt</t>
  </si>
  <si>
    <t>3J</t>
  </si>
  <si>
    <t>Scottish Site Specific Adjustment</t>
  </si>
  <si>
    <t>H</t>
  </si>
  <si>
    <t>DISt</t>
  </si>
  <si>
    <t>Scottish Terminations Adjustment</t>
  </si>
  <si>
    <t>I</t>
  </si>
  <si>
    <t>TSt</t>
  </si>
  <si>
    <t>Correction Factor</t>
  </si>
  <si>
    <t>K</t>
  </si>
  <si>
    <t>-Kt</t>
  </si>
  <si>
    <t>Maximum Revenue [M= A+B+C+D+E+F+G+H+I+K]</t>
  </si>
  <si>
    <t>M</t>
  </si>
  <si>
    <t>TOt</t>
  </si>
  <si>
    <t>Termination Charges</t>
  </si>
  <si>
    <t>Pre-vesting connection charges</t>
  </si>
  <si>
    <t>P</t>
  </si>
  <si>
    <t>TNUoS Collected Revenue [T=M-B5-P]</t>
  </si>
  <si>
    <t>T</t>
  </si>
  <si>
    <t>Forecast percentage change to Maximum Revenue M</t>
  </si>
  <si>
    <t>Forecast percentage change to TNUoS Collected Revenue T</t>
  </si>
  <si>
    <t>Updated:</t>
  </si>
  <si>
    <t>Applicable
to</t>
  </si>
  <si>
    <t>April to March average</t>
  </si>
  <si>
    <t>Office of National Statistics</t>
  </si>
  <si>
    <t>Bank of England Base Rate</t>
  </si>
  <si>
    <t>ALL</t>
  </si>
  <si>
    <t>From Licence</t>
  </si>
  <si>
    <t>Determined by Ofgem/Licensee forecast</t>
  </si>
  <si>
    <t>Licensee Actual/Forecast</t>
  </si>
  <si>
    <t>HM Treasury Forecast then 2.8%</t>
  </si>
  <si>
    <t>Using HM Treasury Forecast</t>
  </si>
  <si>
    <t>NG</t>
  </si>
  <si>
    <t>Does not affect TNUoS</t>
  </si>
  <si>
    <t>14/15 &amp; 15/16 Charge setting. Later from TSP Calculation.</t>
  </si>
  <si>
    <t>14/15 &amp; 15/16 Charge setting. Later from TSH Calculation.</t>
  </si>
  <si>
    <t>14/15 &amp; 15/16 Charge setting. Later from OFTO Calculation.</t>
  </si>
  <si>
    <t>Licensee Actual/Forecast/Budget</t>
  </si>
  <si>
    <t>Only includes EDR awarded to licensee to date</t>
  </si>
  <si>
    <t>Sum of NICF awards determined by Ofgem/Forecast by National Grid</t>
  </si>
  <si>
    <t>Sum of future EDR awards forecast by National Grid</t>
  </si>
  <si>
    <t>Calculated by Licensee</t>
  </si>
  <si>
    <t>Scottish Power Transmission Revenue Forecast</t>
  </si>
  <si>
    <t>Pass-Through Items [B=B1+B2]</t>
  </si>
  <si>
    <t>Financial Incentive for Timely Connections Output</t>
  </si>
  <si>
    <t>C5</t>
  </si>
  <si>
    <t>-CONADJt</t>
  </si>
  <si>
    <t>3G</t>
  </si>
  <si>
    <t>Outputs Incentive Revenue [C=C1+C2+C3+C4+C5]</t>
  </si>
  <si>
    <t>Maximum Revenue (M= A+B+C+D+G+J+K]</t>
  </si>
  <si>
    <t>Excluded Services</t>
  </si>
  <si>
    <t>EXCt</t>
  </si>
  <si>
    <t>Site Specifc Charges</t>
  </si>
  <si>
    <t>S</t>
  </si>
  <si>
    <t>EXSt</t>
  </si>
  <si>
    <t>TNUoS Collected Revenue (T=M+P-S)</t>
  </si>
  <si>
    <t>National Grid forecast</t>
  </si>
  <si>
    <t>SP, SHE</t>
  </si>
  <si>
    <t>Post BETTA Connection Charges</t>
  </si>
  <si>
    <t>Pre &amp; Post BETTA Connection Charges</t>
  </si>
  <si>
    <t>General System Charge</t>
  </si>
  <si>
    <t>SHE Transmission Revenue Forecast</t>
  </si>
  <si>
    <t>Compensatory Payments Adjustment</t>
  </si>
  <si>
    <t>J</t>
  </si>
  <si>
    <t>SHCPt</t>
  </si>
  <si>
    <t>Forecast of cummulativce MOD impacts, excl non approved</t>
  </si>
  <si>
    <t>RBt rebate received in  2014/15, pass through in 2016/17</t>
  </si>
  <si>
    <t>Excludes Asset Adjusting Events impacts</t>
  </si>
  <si>
    <t>SHE</t>
  </si>
  <si>
    <t>Latest Forecast</t>
  </si>
  <si>
    <t>Post-Vesting, Pre-BETTA Connection Charges</t>
  </si>
  <si>
    <t>Cour Wind Farm</t>
  </si>
  <si>
    <t>BCA</t>
  </si>
  <si>
    <t>CRSS10</t>
  </si>
  <si>
    <t>Freasdail</t>
  </si>
  <si>
    <t>Littlebrook</t>
  </si>
  <si>
    <t>LITT40</t>
  </si>
  <si>
    <t>MAWO40</t>
  </si>
  <si>
    <t>Strathy North and South Wind</t>
  </si>
  <si>
    <t>STRW12</t>
  </si>
  <si>
    <t>Glenchamber Wind Farm</t>
  </si>
  <si>
    <t>BEGA</t>
  </si>
  <si>
    <t>GLLU1Q</t>
  </si>
  <si>
    <t>Moy Wind Farm</t>
  </si>
  <si>
    <t>INVE10</t>
  </si>
</sst>
</file>

<file path=xl/styles.xml><?xml version="1.0" encoding="utf-8"?>
<styleSheet xmlns="http://schemas.openxmlformats.org/spreadsheetml/2006/main" xmlns:mc="http://schemas.openxmlformats.org/markup-compatibility/2006" xmlns:x14ac="http://schemas.microsoft.com/office/spreadsheetml/2009/9/ac" mc:Ignorable="x14ac">
  <numFmts count="28">
    <numFmt numFmtId="44" formatCode="_-&quot;£&quot;* #,##0.00_-;\-&quot;£&quot;* #,##0.00_-;_-&quot;£&quot;* &quot;-&quot;??_-;_-@_-"/>
    <numFmt numFmtId="43" formatCode="_-* #,##0.00_-;\-* #,##0.00_-;_-* &quot;-&quot;??_-;_-@_-"/>
    <numFmt numFmtId="164" formatCode="0.00_)"/>
    <numFmt numFmtId="165" formatCode="0_)"/>
    <numFmt numFmtId="166" formatCode="0.000000_)"/>
    <numFmt numFmtId="167" formatCode="_-[$€-2]* #,##0.00_-;\-[$€-2]* #,##0.00_-;_-[$€-2]* &quot;-&quot;??_-"/>
    <numFmt numFmtId="168" formatCode="&quot;$&quot;#,##0_);[Red]\(&quot;$&quot;#,##0\)"/>
    <numFmt numFmtId="169" formatCode="0.000000"/>
    <numFmt numFmtId="170" formatCode="_(* #,##0.0_);_(* \(#,##0.0\);_(* &quot;-&quot;??_);_(@_)"/>
    <numFmt numFmtId="171" formatCode="#,##0.0;[Red]\(#,##0.0\)"/>
    <numFmt numFmtId="172" formatCode="0.0%"/>
    <numFmt numFmtId="173" formatCode="_-* #,##0.0000_-;\-* #,##0.0000_-;_-* &quot;-&quot;??_-;_-@_-"/>
    <numFmt numFmtId="174" formatCode="_-* #,##0.0_-;\-* #,##0.0_-;_-* &quot;-&quot;??_-;_-@_-"/>
    <numFmt numFmtId="175" formatCode="0.0_ ;[Red]\-0.0\ "/>
    <numFmt numFmtId="176" formatCode="0.0000_ ;[Red]\-0.0000\ "/>
    <numFmt numFmtId="177" formatCode="#,##0.0000_ ;[Red]\-#,##0.0000\ "/>
    <numFmt numFmtId="178" formatCode="#,##0.000_ ;[Red]\-#,##0.000\ "/>
    <numFmt numFmtId="179" formatCode="#,##0.0_ ;[Red]\-#,##0.0\ "/>
    <numFmt numFmtId="180" formatCode="#,##0.0"/>
    <numFmt numFmtId="181" formatCode="_(* #,##0.00_);_(* \(#,##0.00\);_(* &quot;-&quot;??_);_(@_)"/>
    <numFmt numFmtId="182" formatCode="0.0000000000000000000000000"/>
    <numFmt numFmtId="183" formatCode="0.0"/>
    <numFmt numFmtId="184" formatCode="#,##0.00_ ;\-#,##0.00\ "/>
    <numFmt numFmtId="185" formatCode="0.000"/>
    <numFmt numFmtId="186" formatCode="#,##0_ ;\-#,##0\ "/>
    <numFmt numFmtId="187" formatCode="dd/mm/yyyy;@"/>
    <numFmt numFmtId="188" formatCode="_(* #,##0_);_(* \(#,##0\);_(* &quot;-&quot;??_);_(@_)"/>
    <numFmt numFmtId="189" formatCode="_-* #,##0_-;\-* #,##0_-;_-* &quot;-&quot;??_-;_-@_-"/>
  </numFmts>
  <fonts count="72">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sz val="11"/>
      <color indexed="8"/>
      <name val="Calibri"/>
      <family val="2"/>
    </font>
    <font>
      <sz val="11"/>
      <color indexed="9"/>
      <name val="Calibri"/>
      <family val="2"/>
    </font>
    <font>
      <sz val="11"/>
      <color indexed="20"/>
      <name val="Calibri"/>
      <family val="2"/>
    </font>
    <font>
      <b/>
      <sz val="11"/>
      <color indexed="10"/>
      <name val="Calibri"/>
      <family val="2"/>
    </font>
    <font>
      <b/>
      <sz val="11"/>
      <color indexed="9"/>
      <name val="Calibri"/>
      <family val="2"/>
    </font>
    <font>
      <i/>
      <sz val="11"/>
      <color indexed="23"/>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sz val="11"/>
      <color indexed="62"/>
      <name val="Calibri"/>
      <family val="2"/>
    </font>
    <font>
      <sz val="11"/>
      <color indexed="10"/>
      <name val="Calibri"/>
      <family val="2"/>
    </font>
    <font>
      <sz val="11"/>
      <color indexed="19"/>
      <name val="Calibri"/>
      <family val="2"/>
    </font>
    <font>
      <b/>
      <sz val="11"/>
      <color indexed="63"/>
      <name val="Calibri"/>
      <family val="2"/>
    </font>
    <font>
      <b/>
      <sz val="18"/>
      <color indexed="62"/>
      <name val="Cambria"/>
      <family val="2"/>
    </font>
    <font>
      <b/>
      <sz val="11"/>
      <color indexed="8"/>
      <name val="Calibri"/>
      <family val="2"/>
    </font>
    <font>
      <b/>
      <sz val="10"/>
      <name val="Arial"/>
      <family val="2"/>
    </font>
    <font>
      <sz val="12"/>
      <name val="Arial"/>
      <family val="2"/>
    </font>
    <font>
      <sz val="10"/>
      <color indexed="8"/>
      <name val="Arial"/>
      <family val="2"/>
    </font>
    <font>
      <b/>
      <sz val="10"/>
      <color indexed="8"/>
      <name val="Arial"/>
      <family val="2"/>
    </font>
    <font>
      <sz val="10"/>
      <color rgb="FF0070C0"/>
      <name val="Arial"/>
      <family val="2"/>
    </font>
    <font>
      <sz val="10"/>
      <color indexed="10"/>
      <name val="Arial"/>
      <family val="2"/>
    </font>
    <font>
      <b/>
      <sz val="12"/>
      <color indexed="8"/>
      <name val="Arial"/>
      <family val="2"/>
    </font>
    <font>
      <b/>
      <sz val="11"/>
      <color indexed="52"/>
      <name val="Calibri"/>
      <family val="2"/>
    </font>
    <font>
      <b/>
      <sz val="15"/>
      <color indexed="56"/>
      <name val="Calibri"/>
      <family val="2"/>
    </font>
    <font>
      <b/>
      <sz val="13"/>
      <color indexed="56"/>
      <name val="Calibri"/>
      <family val="2"/>
    </font>
    <font>
      <b/>
      <sz val="11"/>
      <color indexed="56"/>
      <name val="Calibri"/>
      <family val="2"/>
    </font>
    <font>
      <sz val="11"/>
      <color indexed="52"/>
      <name val="Calibri"/>
      <family val="2"/>
    </font>
    <font>
      <sz val="11"/>
      <color indexed="60"/>
      <name val="Calibri"/>
      <family val="2"/>
    </font>
    <font>
      <b/>
      <sz val="18"/>
      <color indexed="56"/>
      <name val="Cambria"/>
      <family val="2"/>
    </font>
    <font>
      <sz val="10"/>
      <name val="Helv"/>
      <charset val="204"/>
    </font>
    <font>
      <b/>
      <sz val="10"/>
      <color indexed="39"/>
      <name val="Arial"/>
      <family val="2"/>
    </font>
    <font>
      <sz val="10"/>
      <color indexed="39"/>
      <name val="Arial"/>
      <family val="2"/>
    </font>
    <font>
      <sz val="19"/>
      <color indexed="48"/>
      <name val="Arial"/>
      <family val="2"/>
    </font>
    <font>
      <b/>
      <sz val="10"/>
      <color theme="1"/>
      <name val="Arial"/>
      <family val="2"/>
    </font>
    <font>
      <b/>
      <sz val="10"/>
      <color rgb="FF000000"/>
      <name val="Arial"/>
      <family val="2"/>
    </font>
    <font>
      <sz val="10"/>
      <color rgb="FF000000"/>
      <name val="Arial"/>
      <family val="2"/>
    </font>
    <font>
      <b/>
      <vertAlign val="subscript"/>
      <sz val="10"/>
      <color rgb="FF000000"/>
      <name val="Arial"/>
      <family val="2"/>
    </font>
    <font>
      <sz val="8"/>
      <color theme="1"/>
      <name val="Arial"/>
      <family val="2"/>
    </font>
    <font>
      <sz val="10"/>
      <color theme="1"/>
      <name val="Arial"/>
      <family val="2"/>
    </font>
    <font>
      <i/>
      <sz val="10"/>
      <name val="Arial"/>
      <family val="2"/>
    </font>
    <font>
      <i/>
      <sz val="11"/>
      <color theme="1"/>
      <name val="Calibri"/>
      <family val="2"/>
      <scheme val="minor"/>
    </font>
    <font>
      <b/>
      <i/>
      <sz val="10"/>
      <name val="Arial"/>
      <family val="2"/>
    </font>
    <font>
      <b/>
      <sz val="20"/>
      <color theme="1"/>
      <name val="Calibri"/>
      <family val="2"/>
      <scheme val="minor"/>
    </font>
    <font>
      <b/>
      <sz val="12"/>
      <name val="Calibri"/>
      <family val="2"/>
      <scheme val="minor"/>
    </font>
    <font>
      <sz val="12"/>
      <name val="Calibri"/>
      <family val="2"/>
    </font>
    <font>
      <sz val="12"/>
      <name val="Calibri"/>
      <family val="2"/>
      <scheme val="minor"/>
    </font>
    <font>
      <sz val="12"/>
      <color indexed="8"/>
      <name val="Calibri"/>
      <family val="2"/>
    </font>
    <font>
      <sz val="12"/>
      <color indexed="8"/>
      <name val="Calibri"/>
      <family val="2"/>
      <scheme val="minor"/>
    </font>
    <font>
      <b/>
      <sz val="12"/>
      <color indexed="8"/>
      <name val="Calibri"/>
      <family val="2"/>
      <scheme val="minor"/>
    </font>
    <font>
      <sz val="12"/>
      <color theme="1"/>
      <name val="Calibri"/>
      <family val="2"/>
      <scheme val="minor"/>
    </font>
    <font>
      <b/>
      <sz val="12"/>
      <color theme="1"/>
      <name val="Calibri"/>
      <family val="2"/>
      <scheme val="minor"/>
    </font>
    <font>
      <sz val="10"/>
      <name val="Times New Roman"/>
      <family val="1"/>
    </font>
    <font>
      <b/>
      <u/>
      <sz val="10"/>
      <name val="Arial"/>
      <family val="2"/>
    </font>
    <font>
      <sz val="10"/>
      <name val="Arial"/>
      <family val="2"/>
    </font>
    <font>
      <sz val="9"/>
      <color theme="1"/>
      <name val="Arial"/>
      <family val="2"/>
    </font>
    <font>
      <sz val="11"/>
      <name val="Calibri"/>
      <family val="2"/>
      <scheme val="minor"/>
    </font>
    <font>
      <b/>
      <sz val="10"/>
      <color theme="4" tint="-0.499984740745262"/>
      <name val="Arial"/>
      <family val="2"/>
    </font>
    <font>
      <sz val="10"/>
      <color indexed="12"/>
      <name val="Arial"/>
      <family val="2"/>
    </font>
    <font>
      <b/>
      <sz val="18"/>
      <color rgb="FFFF0000"/>
      <name val="Calibri"/>
      <family val="2"/>
      <scheme val="minor"/>
    </font>
    <font>
      <b/>
      <sz val="16"/>
      <color theme="4"/>
      <name val="Calibri"/>
      <family val="2"/>
      <scheme val="minor"/>
    </font>
    <font>
      <b/>
      <sz val="10"/>
      <color theme="0"/>
      <name val="Arial"/>
      <family val="2"/>
    </font>
    <font>
      <sz val="10"/>
      <color theme="0"/>
      <name val="Arial"/>
      <family val="2"/>
    </font>
    <font>
      <b/>
      <sz val="11"/>
      <name val="Calibri"/>
      <family val="2"/>
      <scheme val="minor"/>
    </font>
    <font>
      <sz val="6"/>
      <color theme="1"/>
      <name val="Calibri"/>
      <family val="2"/>
    </font>
    <font>
      <b/>
      <sz val="11"/>
      <color theme="1"/>
      <name val="Arial"/>
      <family val="2"/>
    </font>
    <font>
      <sz val="11"/>
      <name val="Arial"/>
      <family val="2"/>
    </font>
    <font>
      <sz val="11"/>
      <color indexed="8"/>
      <name val="Arial"/>
      <family val="2"/>
    </font>
  </fonts>
  <fills count="61">
    <fill>
      <patternFill patternType="none"/>
    </fill>
    <fill>
      <patternFill patternType="gray125"/>
    </fill>
    <fill>
      <patternFill patternType="solid">
        <fgColor indexed="44"/>
      </patternFill>
    </fill>
    <fill>
      <patternFill patternType="solid">
        <fgColor indexed="29"/>
      </patternFill>
    </fill>
    <fill>
      <patternFill patternType="solid">
        <fgColor indexed="26"/>
      </patternFill>
    </fill>
    <fill>
      <patternFill patternType="solid">
        <fgColor indexed="47"/>
      </patternFill>
    </fill>
    <fill>
      <patternFill patternType="solid">
        <fgColor indexed="27"/>
      </patternFill>
    </fill>
    <fill>
      <patternFill patternType="solid">
        <fgColor indexed="43"/>
      </patternFill>
    </fill>
    <fill>
      <patternFill patternType="solid">
        <fgColor indexed="45"/>
      </patternFill>
    </fill>
    <fill>
      <patternFill patternType="solid">
        <fgColor indexed="53"/>
      </patternFill>
    </fill>
    <fill>
      <patternFill patternType="solid">
        <fgColor indexed="51"/>
      </patternFill>
    </fill>
    <fill>
      <patternFill patternType="solid">
        <fgColor indexed="56"/>
      </patternFill>
    </fill>
    <fill>
      <patternFill patternType="solid">
        <fgColor indexed="54"/>
      </patternFill>
    </fill>
    <fill>
      <patternFill patternType="solid">
        <fgColor indexed="49"/>
      </patternFill>
    </fill>
    <fill>
      <patternFill patternType="solid">
        <fgColor indexed="10"/>
      </patternFill>
    </fill>
    <fill>
      <patternFill patternType="solid">
        <fgColor indexed="46"/>
      </patternFill>
    </fill>
    <fill>
      <patternFill patternType="solid">
        <fgColor indexed="9"/>
      </patternFill>
    </fill>
    <fill>
      <patternFill patternType="solid">
        <fgColor indexed="55"/>
      </patternFill>
    </fill>
    <fill>
      <patternFill patternType="solid">
        <fgColor indexed="31"/>
      </patternFill>
    </fill>
    <fill>
      <patternFill patternType="solid">
        <fgColor indexed="42"/>
      </patternFill>
    </fill>
    <fill>
      <patternFill patternType="solid">
        <fgColor indexed="11"/>
      </patternFill>
    </fill>
    <fill>
      <patternFill patternType="solid">
        <fgColor indexed="30"/>
      </patternFill>
    </fill>
    <fill>
      <patternFill patternType="solid">
        <fgColor indexed="36"/>
      </patternFill>
    </fill>
    <fill>
      <patternFill patternType="solid">
        <fgColor indexed="52"/>
      </patternFill>
    </fill>
    <fill>
      <patternFill patternType="solid">
        <fgColor indexed="44"/>
        <bgColor indexed="44"/>
      </patternFill>
    </fill>
    <fill>
      <patternFill patternType="solid">
        <fgColor indexed="54"/>
        <bgColor indexed="54"/>
      </patternFill>
    </fill>
    <fill>
      <patternFill patternType="solid">
        <fgColor indexed="24"/>
        <bgColor indexed="24"/>
      </patternFill>
    </fill>
    <fill>
      <patternFill patternType="solid">
        <fgColor indexed="62"/>
      </patternFill>
    </fill>
    <fill>
      <patternFill patternType="solid">
        <fgColor indexed="15"/>
        <bgColor indexed="15"/>
      </patternFill>
    </fill>
    <fill>
      <patternFill patternType="solid">
        <fgColor indexed="45"/>
        <bgColor indexed="45"/>
      </patternFill>
    </fill>
    <fill>
      <patternFill patternType="solid">
        <fgColor indexed="55"/>
        <bgColor indexed="55"/>
      </patternFill>
    </fill>
    <fill>
      <patternFill patternType="solid">
        <fgColor indexed="41"/>
        <bgColor indexed="41"/>
      </patternFill>
    </fill>
    <fill>
      <patternFill patternType="solid">
        <fgColor indexed="40"/>
        <bgColor indexed="40"/>
      </patternFill>
    </fill>
    <fill>
      <patternFill patternType="solid">
        <fgColor indexed="22"/>
        <bgColor indexed="22"/>
      </patternFill>
    </fill>
    <fill>
      <patternFill patternType="solid">
        <fgColor indexed="57"/>
      </patternFill>
    </fill>
    <fill>
      <patternFill patternType="solid">
        <fgColor indexed="26"/>
        <bgColor indexed="26"/>
      </patternFill>
    </fill>
    <fill>
      <patternFill patternType="solid">
        <fgColor indexed="47"/>
        <bgColor indexed="47"/>
      </patternFill>
    </fill>
    <fill>
      <patternFill patternType="solid">
        <fgColor indexed="22"/>
      </patternFill>
    </fill>
    <fill>
      <patternFill patternType="lightUp">
        <fgColor indexed="9"/>
        <bgColor indexed="55"/>
      </patternFill>
    </fill>
    <fill>
      <patternFill patternType="lightUp">
        <fgColor indexed="9"/>
        <bgColor indexed="29"/>
      </patternFill>
    </fill>
    <fill>
      <patternFill patternType="lightUp">
        <fgColor indexed="9"/>
        <bgColor indexed="57"/>
      </patternFill>
    </fill>
    <fill>
      <patternFill patternType="solid">
        <fgColor indexed="40"/>
      </patternFill>
    </fill>
    <fill>
      <patternFill patternType="solid">
        <fgColor indexed="50"/>
      </patternFill>
    </fill>
    <fill>
      <patternFill patternType="lightUp">
        <fgColor indexed="48"/>
        <bgColor indexed="41"/>
      </patternFill>
    </fill>
    <fill>
      <patternFill patternType="solid">
        <fgColor indexed="41"/>
      </patternFill>
    </fill>
    <fill>
      <patternFill patternType="solid">
        <fgColor indexed="15"/>
      </patternFill>
    </fill>
    <fill>
      <patternFill patternType="solid">
        <fgColor theme="0"/>
        <bgColor indexed="64"/>
      </patternFill>
    </fill>
    <fill>
      <patternFill patternType="solid">
        <fgColor theme="3" tint="0.79998168889431442"/>
        <bgColor indexed="64"/>
      </patternFill>
    </fill>
    <fill>
      <patternFill patternType="solid">
        <fgColor theme="9" tint="0.59999389629810485"/>
        <bgColor indexed="64"/>
      </patternFill>
    </fill>
    <fill>
      <patternFill patternType="solid">
        <fgColor indexed="9"/>
        <bgColor indexed="64"/>
      </patternFill>
    </fill>
    <fill>
      <patternFill patternType="solid">
        <fgColor theme="0" tint="-0.14999847407452621"/>
        <bgColor indexed="64"/>
      </patternFill>
    </fill>
    <fill>
      <patternFill patternType="solid">
        <fgColor theme="2" tint="-9.9978637043366805E-2"/>
        <bgColor indexed="64"/>
      </patternFill>
    </fill>
    <fill>
      <patternFill patternType="solid">
        <fgColor indexed="43"/>
        <bgColor indexed="64"/>
      </patternFill>
    </fill>
    <fill>
      <patternFill patternType="solid">
        <fgColor indexed="44"/>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theme="6" tint="0.39997558519241921"/>
        <bgColor indexed="64"/>
      </patternFill>
    </fill>
    <fill>
      <patternFill patternType="solid">
        <fgColor theme="0" tint="-0.249977111117893"/>
        <bgColor indexed="64"/>
      </patternFill>
    </fill>
    <fill>
      <patternFill patternType="solid">
        <fgColor theme="8"/>
        <bgColor indexed="64"/>
      </patternFill>
    </fill>
    <fill>
      <patternFill patternType="solid">
        <fgColor theme="4" tint="0.59999389629810485"/>
        <bgColor indexed="64"/>
      </patternFill>
    </fill>
    <fill>
      <patternFill patternType="solid">
        <fgColor theme="4"/>
        <bgColor indexed="64"/>
      </patternFill>
    </fill>
  </fills>
  <borders count="11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top/>
      <bottom style="double">
        <color indexed="1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56"/>
      </top>
      <bottom style="double">
        <color indexed="56"/>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right/>
      <top style="thin">
        <color indexed="62"/>
      </top>
      <bottom style="double">
        <color indexed="62"/>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56"/>
      </top>
      <bottom style="double">
        <color indexed="56"/>
      </bottom>
      <diagonal/>
    </border>
    <border>
      <left style="thin">
        <color indexed="64"/>
      </left>
      <right style="thin">
        <color indexed="64"/>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48"/>
      </left>
      <right style="thin">
        <color indexed="48"/>
      </right>
      <top style="thin">
        <color indexed="48"/>
      </top>
      <bottom style="thin">
        <color indexed="48"/>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right/>
      <top style="thin">
        <color indexed="56"/>
      </top>
      <bottom style="double">
        <color indexed="56"/>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48"/>
      </left>
      <right style="thin">
        <color indexed="48"/>
      </right>
      <top style="thin">
        <color indexed="48"/>
      </top>
      <bottom style="thin">
        <color indexed="48"/>
      </bottom>
      <diagonal/>
    </border>
    <border>
      <left/>
      <right/>
      <top style="thin">
        <color indexed="62"/>
      </top>
      <bottom style="double">
        <color indexed="62"/>
      </bottom>
      <diagonal/>
    </border>
    <border>
      <left/>
      <right/>
      <top style="thin">
        <color indexed="56"/>
      </top>
      <bottom style="double">
        <color indexed="56"/>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48"/>
      </left>
      <right style="thin">
        <color indexed="48"/>
      </right>
      <top style="thin">
        <color indexed="48"/>
      </top>
      <bottom style="thin">
        <color indexed="48"/>
      </bottom>
      <diagonal/>
    </border>
    <border>
      <left/>
      <right/>
      <top style="thin">
        <color indexed="62"/>
      </top>
      <bottom style="double">
        <color indexed="62"/>
      </bottom>
      <diagonal/>
    </border>
    <border>
      <left/>
      <right/>
      <top style="thin">
        <color indexed="56"/>
      </top>
      <bottom style="double">
        <color indexed="56"/>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style="medium">
        <color indexed="64"/>
      </left>
      <right style="medium">
        <color indexed="64"/>
      </right>
      <top/>
      <bottom/>
      <diagonal/>
    </border>
    <border>
      <left/>
      <right style="medium">
        <color indexed="64"/>
      </right>
      <top/>
      <bottom/>
      <diagonal/>
    </border>
    <border>
      <left/>
      <right/>
      <top style="thin">
        <color indexed="64"/>
      </top>
      <bottom style="thin">
        <color indexed="64"/>
      </bottom>
      <diagonal/>
    </border>
    <border>
      <left style="thin">
        <color indexed="64"/>
      </left>
      <right style="thin">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top/>
      <bottom/>
      <diagonal/>
    </border>
    <border>
      <left style="thin">
        <color auto="1"/>
      </left>
      <right style="thin">
        <color auto="1"/>
      </right>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auto="1"/>
      </left>
      <right style="medium">
        <color auto="1"/>
      </right>
      <top style="medium">
        <color indexed="64"/>
      </top>
      <bottom style="thin">
        <color auto="1"/>
      </bottom>
      <diagonal/>
    </border>
    <border>
      <left style="thin">
        <color auto="1"/>
      </left>
      <right style="thin">
        <color indexed="64"/>
      </right>
      <top style="medium">
        <color indexed="64"/>
      </top>
      <bottom style="thin">
        <color auto="1"/>
      </bottom>
      <diagonal/>
    </border>
    <border>
      <left style="thin">
        <color auto="1"/>
      </left>
      <right style="thin">
        <color indexed="64"/>
      </right>
      <top style="thin">
        <color auto="1"/>
      </top>
      <bottom style="thin">
        <color auto="1"/>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auto="1"/>
      </left>
      <right/>
      <top/>
      <bottom/>
      <diagonal/>
    </border>
    <border>
      <left style="thin">
        <color auto="1"/>
      </left>
      <right/>
      <top/>
      <bottom style="medium">
        <color indexed="64"/>
      </bottom>
      <diagonal/>
    </border>
    <border>
      <left style="thin">
        <color auto="1"/>
      </left>
      <right style="thin">
        <color indexed="64"/>
      </right>
      <top style="medium">
        <color indexed="64"/>
      </top>
      <bottom/>
      <diagonal/>
    </border>
    <border>
      <left style="medium">
        <color indexed="64"/>
      </left>
      <right style="thin">
        <color indexed="64"/>
      </right>
      <top style="medium">
        <color indexed="64"/>
      </top>
      <bottom style="thin">
        <color auto="1"/>
      </bottom>
      <diagonal/>
    </border>
    <border>
      <left/>
      <right/>
      <top style="thin">
        <color auto="1"/>
      </top>
      <bottom style="thin">
        <color auto="1"/>
      </bottom>
      <diagonal/>
    </border>
    <border>
      <left style="thin">
        <color indexed="64"/>
      </left>
      <right style="thin">
        <color indexed="64"/>
      </right>
      <top/>
      <bottom style="medium">
        <color indexed="64"/>
      </bottom>
      <diagonal/>
    </border>
    <border>
      <left style="thin">
        <color auto="1"/>
      </left>
      <right style="thin">
        <color indexed="64"/>
      </right>
      <top/>
      <bottom/>
      <diagonal/>
    </border>
    <border>
      <left style="thin">
        <color auto="1"/>
      </left>
      <right style="thin">
        <color indexed="64"/>
      </right>
      <top style="thin">
        <color auto="1"/>
      </top>
      <bottom/>
      <diagonal/>
    </border>
    <border>
      <left style="thin">
        <color auto="1"/>
      </left>
      <right style="thin">
        <color indexed="64"/>
      </right>
      <top style="thin">
        <color auto="1"/>
      </top>
      <bottom style="thin">
        <color auto="1"/>
      </bottom>
      <diagonal/>
    </border>
    <border>
      <left style="medium">
        <color auto="1"/>
      </left>
      <right style="thin">
        <color indexed="64"/>
      </right>
      <top/>
      <bottom/>
      <diagonal/>
    </border>
    <border>
      <left/>
      <right/>
      <top/>
      <bottom style="medium">
        <color auto="1"/>
      </bottom>
      <diagonal/>
    </border>
    <border>
      <left/>
      <right/>
      <top style="medium">
        <color auto="1"/>
      </top>
      <bottom/>
      <diagonal/>
    </border>
    <border>
      <left style="thin">
        <color indexed="64"/>
      </left>
      <right/>
      <top style="medium">
        <color indexed="64"/>
      </top>
      <bottom style="medium">
        <color indexed="64"/>
      </bottom>
      <diagonal/>
    </border>
    <border>
      <left style="thin">
        <color auto="1"/>
      </left>
      <right/>
      <top style="medium">
        <color indexed="64"/>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8"/>
      </left>
      <right/>
      <top style="medium">
        <color indexed="64"/>
      </top>
      <bottom/>
      <diagonal/>
    </border>
    <border>
      <left style="medium">
        <color indexed="64"/>
      </left>
      <right/>
      <top/>
      <bottom/>
      <diagonal/>
    </border>
    <border>
      <left/>
      <right/>
      <top/>
      <bottom style="medium">
        <color indexed="64"/>
      </bottom>
      <diagonal/>
    </border>
    <border>
      <left style="thin">
        <color auto="1"/>
      </left>
      <right style="thin">
        <color indexed="64"/>
      </right>
      <top/>
      <bottom style="thin">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s>
  <cellStyleXfs count="1407">
    <xf numFmtId="0" fontId="0" fillId="0"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4" borderId="0" applyNumberFormat="0" applyBorder="0" applyAlignment="0" applyProtection="0"/>
    <xf numFmtId="0" fontId="4" fillId="6" borderId="0" applyNumberFormat="0" applyBorder="0" applyAlignment="0" applyProtection="0"/>
    <xf numFmtId="0" fontId="4" fillId="3"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6" borderId="0" applyNumberFormat="0" applyBorder="0" applyAlignment="0" applyProtection="0"/>
    <xf numFmtId="0" fontId="4" fillId="4" borderId="0" applyNumberFormat="0" applyBorder="0" applyAlignment="0" applyProtection="0"/>
    <xf numFmtId="0" fontId="5" fillId="6"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8" borderId="0" applyNumberFormat="0" applyBorder="0" applyAlignment="0" applyProtection="0"/>
    <xf numFmtId="0" fontId="5" fillId="6" borderId="0" applyNumberFormat="0" applyBorder="0" applyAlignment="0" applyProtection="0"/>
    <xf numFmtId="0" fontId="5" fillId="3" borderId="0" applyNumberFormat="0" applyBorder="0" applyAlignment="0" applyProtection="0"/>
    <xf numFmtId="0" fontId="5" fillId="11"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6" fillId="15" borderId="0" applyNumberFormat="0" applyBorder="0" applyAlignment="0" applyProtection="0"/>
    <xf numFmtId="0" fontId="7" fillId="16" borderId="1" applyNumberFormat="0" applyAlignment="0" applyProtection="0"/>
    <xf numFmtId="0" fontId="8" fillId="17" borderId="2" applyNumberFormat="0" applyAlignment="0" applyProtection="0"/>
    <xf numFmtId="0" fontId="9" fillId="0" borderId="0" applyNumberFormat="0" applyFill="0" applyBorder="0" applyAlignment="0" applyProtection="0"/>
    <xf numFmtId="0" fontId="10" fillId="6" borderId="0" applyNumberFormat="0" applyBorder="0" applyAlignment="0" applyProtection="0"/>
    <xf numFmtId="0" fontId="11" fillId="0" borderId="3" applyNumberFormat="0" applyFill="0" applyAlignment="0" applyProtection="0"/>
    <xf numFmtId="0" fontId="12" fillId="0" borderId="4" applyNumberFormat="0" applyFill="0" applyAlignment="0" applyProtection="0"/>
    <xf numFmtId="0" fontId="13" fillId="0" borderId="5" applyNumberFormat="0" applyFill="0" applyAlignment="0" applyProtection="0"/>
    <xf numFmtId="0" fontId="13" fillId="0" borderId="0" applyNumberFormat="0" applyFill="0" applyBorder="0" applyAlignment="0" applyProtection="0"/>
    <xf numFmtId="0" fontId="14" fillId="7" borderId="1" applyNumberFormat="0" applyAlignment="0" applyProtection="0"/>
    <xf numFmtId="0" fontId="15" fillId="0" borderId="6" applyNumberFormat="0" applyFill="0" applyAlignment="0" applyProtection="0"/>
    <xf numFmtId="0" fontId="16" fillId="7" borderId="0" applyNumberFormat="0" applyBorder="0" applyAlignment="0" applyProtection="0"/>
    <xf numFmtId="0" fontId="3" fillId="0" borderId="0"/>
    <xf numFmtId="0" fontId="21" fillId="0" borderId="0"/>
    <xf numFmtId="0" fontId="3" fillId="4" borderId="7" applyNumberFormat="0" applyFont="0" applyAlignment="0" applyProtection="0"/>
    <xf numFmtId="0" fontId="17" fillId="16" borderId="8" applyNumberFormat="0" applyAlignment="0" applyProtection="0"/>
    <xf numFmtId="0" fontId="18" fillId="0" borderId="0" applyNumberFormat="0" applyFill="0" applyBorder="0" applyAlignment="0" applyProtection="0"/>
    <xf numFmtId="0" fontId="19" fillId="0" borderId="9" applyNumberFormat="0" applyFill="0" applyAlignment="0" applyProtection="0"/>
    <xf numFmtId="0" fontId="15" fillId="0" borderId="0" applyNumberFormat="0" applyFill="0" applyBorder="0" applyAlignment="0" applyProtection="0"/>
    <xf numFmtId="166" fontId="1" fillId="0" borderId="0"/>
    <xf numFmtId="0" fontId="3" fillId="0" borderId="0"/>
    <xf numFmtId="0" fontId="3" fillId="0" borderId="0"/>
    <xf numFmtId="0" fontId="34" fillId="0" borderId="0"/>
    <xf numFmtId="0" fontId="3" fillId="0" borderId="0"/>
    <xf numFmtId="0" fontId="4" fillId="18" borderId="0" applyNumberFormat="0" applyBorder="0" applyAlignment="0" applyProtection="0"/>
    <xf numFmtId="0" fontId="4" fillId="8" borderId="0" applyNumberFormat="0" applyBorder="0" applyAlignment="0" applyProtection="0"/>
    <xf numFmtId="0" fontId="4" fillId="19" borderId="0" applyNumberFormat="0" applyBorder="0" applyAlignment="0" applyProtection="0"/>
    <xf numFmtId="0" fontId="4" fillId="15" borderId="0" applyNumberFormat="0" applyBorder="0" applyAlignment="0" applyProtection="0"/>
    <xf numFmtId="0" fontId="4" fillId="6" borderId="0" applyNumberFormat="0" applyBorder="0" applyAlignment="0" applyProtection="0"/>
    <xf numFmtId="0" fontId="4" fillId="5" borderId="0" applyNumberFormat="0" applyBorder="0" applyAlignment="0" applyProtection="0"/>
    <xf numFmtId="0" fontId="4" fillId="2" borderId="0" applyNumberFormat="0" applyBorder="0" applyAlignment="0" applyProtection="0"/>
    <xf numFmtId="0" fontId="4" fillId="3" borderId="0" applyNumberFormat="0" applyBorder="0" applyAlignment="0" applyProtection="0"/>
    <xf numFmtId="0" fontId="4" fillId="20" borderId="0" applyNumberFormat="0" applyBorder="0" applyAlignment="0" applyProtection="0"/>
    <xf numFmtId="0" fontId="4" fillId="15" borderId="0" applyNumberFormat="0" applyBorder="0" applyAlignment="0" applyProtection="0"/>
    <xf numFmtId="0" fontId="4" fillId="2" borderId="0" applyNumberFormat="0" applyBorder="0" applyAlignment="0" applyProtection="0"/>
    <xf numFmtId="0" fontId="4" fillId="10" borderId="0" applyNumberFormat="0" applyBorder="0" applyAlignment="0" applyProtection="0"/>
    <xf numFmtId="0" fontId="5" fillId="21" borderId="0" applyNumberFormat="0" applyBorder="0" applyAlignment="0" applyProtection="0"/>
    <xf numFmtId="0" fontId="5" fillId="3" borderId="0" applyNumberFormat="0" applyBorder="0" applyAlignment="0" applyProtection="0"/>
    <xf numFmtId="0" fontId="5" fillId="20" borderId="0" applyNumberFormat="0" applyBorder="0" applyAlignment="0" applyProtection="0"/>
    <xf numFmtId="0" fontId="5" fillId="22" borderId="0" applyNumberFormat="0" applyBorder="0" applyAlignment="0" applyProtection="0"/>
    <xf numFmtId="0" fontId="5" fillId="13" borderId="0" applyNumberFormat="0" applyBorder="0" applyAlignment="0" applyProtection="0"/>
    <xf numFmtId="0" fontId="5" fillId="23" borderId="0" applyNumberFormat="0" applyBorder="0" applyAlignment="0" applyProtection="0"/>
    <xf numFmtId="0" fontId="4" fillId="24" borderId="0" applyNumberFormat="0" applyBorder="0" applyAlignment="0" applyProtection="0"/>
    <xf numFmtId="0" fontId="4" fillId="25"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4" fillId="28" borderId="0" applyNumberFormat="0" applyBorder="0" applyAlignment="0" applyProtection="0"/>
    <xf numFmtId="0" fontId="4" fillId="29" borderId="0" applyNumberFormat="0" applyBorder="0" applyAlignment="0" applyProtection="0"/>
    <xf numFmtId="0" fontId="5" fillId="30" borderId="0" applyNumberFormat="0" applyBorder="0" applyAlignment="0" applyProtection="0"/>
    <xf numFmtId="0" fontId="5" fillId="14"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0" fontId="4" fillId="32" borderId="0" applyNumberFormat="0" applyBorder="0" applyAlignment="0" applyProtection="0"/>
    <xf numFmtId="0" fontId="4" fillId="33" borderId="0" applyNumberFormat="0" applyBorder="0" applyAlignment="0" applyProtection="0"/>
    <xf numFmtId="0" fontId="5" fillId="33" borderId="0" applyNumberFormat="0" applyBorder="0" applyAlignment="0" applyProtection="0"/>
    <xf numFmtId="0" fontId="5" fillId="22" borderId="0" applyNumberFormat="0" applyBorder="0" applyAlignment="0" applyProtection="0"/>
    <xf numFmtId="0" fontId="4" fillId="24" borderId="0" applyNumberFormat="0" applyBorder="0" applyAlignment="0" applyProtection="0"/>
    <xf numFmtId="0" fontId="4" fillId="25" borderId="0" applyNumberFormat="0" applyBorder="0" applyAlignment="0" applyProtection="0"/>
    <xf numFmtId="0" fontId="5" fillId="25" borderId="0" applyNumberFormat="0" applyBorder="0" applyAlignment="0" applyProtection="0"/>
    <xf numFmtId="0" fontId="5" fillId="13" borderId="0" applyNumberFormat="0" applyBorder="0" applyAlignment="0" applyProtection="0"/>
    <xf numFmtId="0" fontId="4" fillId="35" borderId="0" applyNumberFormat="0" applyBorder="0" applyAlignment="0" applyProtection="0"/>
    <xf numFmtId="0" fontId="4" fillId="29" borderId="0" applyNumberFormat="0" applyBorder="0" applyAlignment="0" applyProtection="0"/>
    <xf numFmtId="0" fontId="5" fillId="36" borderId="0" applyNumberFormat="0" applyBorder="0" applyAlignment="0" applyProtection="0"/>
    <xf numFmtId="0" fontId="5" fillId="9" borderId="0" applyNumberFormat="0" applyBorder="0" applyAlignment="0" applyProtection="0"/>
    <xf numFmtId="0" fontId="6" fillId="8" borderId="0" applyNumberFormat="0" applyBorder="0" applyAlignment="0" applyProtection="0"/>
    <xf numFmtId="0" fontId="27" fillId="37" borderId="15" applyNumberFormat="0" applyAlignment="0" applyProtection="0"/>
    <xf numFmtId="0" fontId="8" fillId="17" borderId="2" applyNumberFormat="0" applyAlignment="0" applyProtection="0"/>
    <xf numFmtId="43" fontId="3" fillId="0" borderId="0" applyFont="0" applyFill="0" applyBorder="0" applyAlignment="0" applyProtection="0"/>
    <xf numFmtId="44" fontId="3" fillId="0" borderId="0" applyFont="0" applyFill="0" applyBorder="0" applyAlignment="0" applyProtection="0"/>
    <xf numFmtId="0" fontId="19" fillId="38" borderId="0" applyNumberFormat="0" applyBorder="0" applyAlignment="0" applyProtection="0"/>
    <xf numFmtId="0" fontId="19" fillId="39" borderId="0" applyNumberFormat="0" applyBorder="0" applyAlignment="0" applyProtection="0"/>
    <xf numFmtId="0" fontId="19" fillId="40" borderId="0" applyNumberFormat="0" applyBorder="0" applyAlignment="0" applyProtection="0"/>
    <xf numFmtId="0" fontId="9" fillId="0" borderId="0" applyNumberFormat="0" applyFill="0" applyBorder="0" applyAlignment="0" applyProtection="0"/>
    <xf numFmtId="0" fontId="10" fillId="19" borderId="0" applyNumberFormat="0" applyBorder="0" applyAlignment="0" applyProtection="0"/>
    <xf numFmtId="0" fontId="28" fillId="0" borderId="16" applyNumberFormat="0" applyFill="0" applyAlignment="0" applyProtection="0"/>
    <xf numFmtId="0" fontId="29" fillId="0" borderId="17" applyNumberFormat="0" applyFill="0" applyAlignment="0" applyProtection="0"/>
    <xf numFmtId="0" fontId="30" fillId="0" borderId="18" applyNumberFormat="0" applyFill="0" applyAlignment="0" applyProtection="0"/>
    <xf numFmtId="0" fontId="30" fillId="0" borderId="0" applyNumberFormat="0" applyFill="0" applyBorder="0" applyAlignment="0" applyProtection="0"/>
    <xf numFmtId="0" fontId="14" fillId="5" borderId="15" applyNumberFormat="0" applyAlignment="0" applyProtection="0"/>
    <xf numFmtId="0" fontId="31" fillId="0" borderId="19" applyNumberFormat="0" applyFill="0" applyAlignment="0" applyProtection="0"/>
    <xf numFmtId="0" fontId="32" fillId="7" borderId="0" applyNumberFormat="0" applyBorder="0" applyAlignment="0" applyProtection="0"/>
    <xf numFmtId="168" fontId="3" fillId="0" borderId="0"/>
    <xf numFmtId="0" fontId="3" fillId="0" borderId="0"/>
    <xf numFmtId="0" fontId="3" fillId="0" borderId="0"/>
    <xf numFmtId="167" fontId="3" fillId="0" borderId="0"/>
    <xf numFmtId="168" fontId="3" fillId="0" borderId="0"/>
    <xf numFmtId="167" fontId="3" fillId="0" borderId="0"/>
    <xf numFmtId="0" fontId="3" fillId="4" borderId="20" applyNumberFormat="0" applyFont="0" applyAlignment="0" applyProtection="0"/>
    <xf numFmtId="0" fontId="17" fillId="37" borderId="21" applyNumberFormat="0" applyAlignment="0" applyProtection="0"/>
    <xf numFmtId="9" fontId="3" fillId="0" borderId="0" applyFont="0" applyFill="0" applyBorder="0" applyAlignment="0" applyProtection="0"/>
    <xf numFmtId="4" fontId="23" fillId="7" borderId="22" applyNumberFormat="0" applyProtection="0">
      <alignment vertical="center"/>
    </xf>
    <xf numFmtId="4" fontId="35" fillId="7" borderId="22" applyNumberFormat="0" applyProtection="0">
      <alignment vertical="center"/>
    </xf>
    <xf numFmtId="4" fontId="23" fillId="7" borderId="22" applyNumberFormat="0" applyProtection="0">
      <alignment horizontal="left" vertical="center" indent="1"/>
    </xf>
    <xf numFmtId="0" fontId="23" fillId="7" borderId="22" applyNumberFormat="0" applyProtection="0">
      <alignment horizontal="left" vertical="top" indent="1"/>
    </xf>
    <xf numFmtId="4" fontId="23" fillId="41" borderId="0" applyNumberFormat="0" applyProtection="0">
      <alignment horizontal="left" vertical="center" indent="1"/>
    </xf>
    <xf numFmtId="4" fontId="22" fillId="8" borderId="22" applyNumberFormat="0" applyProtection="0">
      <alignment horizontal="right" vertical="center"/>
    </xf>
    <xf numFmtId="4" fontId="22" fillId="3" borderId="22" applyNumberFormat="0" applyProtection="0">
      <alignment horizontal="right" vertical="center"/>
    </xf>
    <xf numFmtId="4" fontId="22" fillId="14" borderId="22" applyNumberFormat="0" applyProtection="0">
      <alignment horizontal="right" vertical="center"/>
    </xf>
    <xf numFmtId="4" fontId="22" fillId="10" borderId="22" applyNumberFormat="0" applyProtection="0">
      <alignment horizontal="right" vertical="center"/>
    </xf>
    <xf numFmtId="4" fontId="22" fillId="23" borderId="22" applyNumberFormat="0" applyProtection="0">
      <alignment horizontal="right" vertical="center"/>
    </xf>
    <xf numFmtId="4" fontId="22" fillId="9" borderId="22" applyNumberFormat="0" applyProtection="0">
      <alignment horizontal="right" vertical="center"/>
    </xf>
    <xf numFmtId="4" fontId="22" fillId="34" borderId="22" applyNumberFormat="0" applyProtection="0">
      <alignment horizontal="right" vertical="center"/>
    </xf>
    <xf numFmtId="4" fontId="22" fillId="42" borderId="22" applyNumberFormat="0" applyProtection="0">
      <alignment horizontal="right" vertical="center"/>
    </xf>
    <xf numFmtId="4" fontId="22" fillId="20" borderId="22" applyNumberFormat="0" applyProtection="0">
      <alignment horizontal="right" vertical="center"/>
    </xf>
    <xf numFmtId="4" fontId="23" fillId="43" borderId="23" applyNumberFormat="0" applyProtection="0">
      <alignment horizontal="left" vertical="center" indent="1"/>
    </xf>
    <xf numFmtId="4" fontId="22" fillId="44" borderId="0" applyNumberFormat="0" applyProtection="0">
      <alignment horizontal="left" vertical="center" indent="1"/>
    </xf>
    <xf numFmtId="4" fontId="26" fillId="12" borderId="0" applyNumberFormat="0" applyProtection="0">
      <alignment horizontal="left" vertical="center" indent="1"/>
    </xf>
    <xf numFmtId="4" fontId="22" fillId="41" borderId="22" applyNumberFormat="0" applyProtection="0">
      <alignment horizontal="right" vertical="center"/>
    </xf>
    <xf numFmtId="4" fontId="22" fillId="44" borderId="0" applyNumberFormat="0" applyProtection="0">
      <alignment horizontal="left" vertical="center" indent="1"/>
    </xf>
    <xf numFmtId="4" fontId="22" fillId="41" borderId="0" applyNumberFormat="0" applyProtection="0">
      <alignment horizontal="left" vertical="center" indent="1"/>
    </xf>
    <xf numFmtId="0" fontId="3" fillId="12" borderId="22" applyNumberFormat="0" applyProtection="0">
      <alignment horizontal="left" vertical="center" indent="1"/>
    </xf>
    <xf numFmtId="0" fontId="3" fillId="12" borderId="22" applyNumberFormat="0" applyProtection="0">
      <alignment horizontal="left" vertical="top" indent="1"/>
    </xf>
    <xf numFmtId="0" fontId="3" fillId="41" borderId="22" applyNumberFormat="0" applyProtection="0">
      <alignment horizontal="left" vertical="center" indent="1"/>
    </xf>
    <xf numFmtId="0" fontId="3" fillId="41" borderId="22" applyNumberFormat="0" applyProtection="0">
      <alignment horizontal="left" vertical="top" indent="1"/>
    </xf>
    <xf numFmtId="0" fontId="3" fillId="2" borderId="22" applyNumberFormat="0" applyProtection="0">
      <alignment horizontal="left" vertical="center" indent="1"/>
    </xf>
    <xf numFmtId="0" fontId="3" fillId="2" borderId="22" applyNumberFormat="0" applyProtection="0">
      <alignment horizontal="left" vertical="top" indent="1"/>
    </xf>
    <xf numFmtId="0" fontId="3" fillId="44" borderId="22" applyNumberFormat="0" applyProtection="0">
      <alignment horizontal="left" vertical="center" indent="1"/>
    </xf>
    <xf numFmtId="0" fontId="3" fillId="44" borderId="22" applyNumberFormat="0" applyProtection="0">
      <alignment horizontal="left" vertical="top" indent="1"/>
    </xf>
    <xf numFmtId="0" fontId="3" fillId="16" borderId="14" applyNumberFormat="0">
      <protection locked="0"/>
    </xf>
    <xf numFmtId="4" fontId="22" fillId="4" borderId="22" applyNumberFormat="0" applyProtection="0">
      <alignment vertical="center"/>
    </xf>
    <xf numFmtId="4" fontId="36" fillId="4" borderId="22" applyNumberFormat="0" applyProtection="0">
      <alignment vertical="center"/>
    </xf>
    <xf numFmtId="4" fontId="22" fillId="4" borderId="22" applyNumberFormat="0" applyProtection="0">
      <alignment horizontal="left" vertical="center" indent="1"/>
    </xf>
    <xf numFmtId="0" fontId="22" fillId="4" borderId="22" applyNumberFormat="0" applyProtection="0">
      <alignment horizontal="left" vertical="top" indent="1"/>
    </xf>
    <xf numFmtId="4" fontId="22" fillId="44" borderId="22" applyNumberFormat="0" applyProtection="0">
      <alignment horizontal="right" vertical="center"/>
    </xf>
    <xf numFmtId="4" fontId="36" fillId="44" borderId="22" applyNumberFormat="0" applyProtection="0">
      <alignment horizontal="right" vertical="center"/>
    </xf>
    <xf numFmtId="4" fontId="22" fillId="41" borderId="22" applyNumberFormat="0" applyProtection="0">
      <alignment horizontal="left" vertical="center" indent="1"/>
    </xf>
    <xf numFmtId="0" fontId="22" fillId="41" borderId="22" applyNumberFormat="0" applyProtection="0">
      <alignment horizontal="left" vertical="top" indent="1"/>
    </xf>
    <xf numFmtId="4" fontId="37" fillId="45" borderId="0" applyNumberFormat="0" applyProtection="0">
      <alignment horizontal="left" vertical="center" indent="1"/>
    </xf>
    <xf numFmtId="4" fontId="25" fillId="44" borderId="22" applyNumberFormat="0" applyProtection="0">
      <alignment horizontal="right" vertical="center"/>
    </xf>
    <xf numFmtId="0" fontId="18" fillId="0" borderId="0" applyNumberFormat="0" applyFill="0" applyBorder="0" applyAlignment="0" applyProtection="0"/>
    <xf numFmtId="0" fontId="3" fillId="0" borderId="0" applyFont="0" applyFill="0" applyBorder="0" applyAlignment="0" applyProtection="0"/>
    <xf numFmtId="0" fontId="33" fillId="0" borderId="0" applyNumberFormat="0" applyFill="0" applyBorder="0" applyAlignment="0" applyProtection="0"/>
    <xf numFmtId="0" fontId="19" fillId="0" borderId="24" applyNumberFormat="0" applyFill="0" applyAlignment="0" applyProtection="0"/>
    <xf numFmtId="0" fontId="15" fillId="0" borderId="0" applyNumberFormat="0" applyFill="0" applyBorder="0" applyAlignment="0" applyProtection="0"/>
    <xf numFmtId="0" fontId="3" fillId="16" borderId="14" applyNumberFormat="0">
      <protection locked="0"/>
    </xf>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4" borderId="0" applyNumberFormat="0" applyBorder="0" applyAlignment="0" applyProtection="0"/>
    <xf numFmtId="0" fontId="4" fillId="6" borderId="0" applyNumberFormat="0" applyBorder="0" applyAlignment="0" applyProtection="0"/>
    <xf numFmtId="0" fontId="4" fillId="3"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6" borderId="0" applyNumberFormat="0" applyBorder="0" applyAlignment="0" applyProtection="0"/>
    <xf numFmtId="0" fontId="4" fillId="4" borderId="0" applyNumberFormat="0" applyBorder="0" applyAlignment="0" applyProtection="0"/>
    <xf numFmtId="0" fontId="5" fillId="6"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8" borderId="0" applyNumberFormat="0" applyBorder="0" applyAlignment="0" applyProtection="0"/>
    <xf numFmtId="0" fontId="5" fillId="6" borderId="0" applyNumberFormat="0" applyBorder="0" applyAlignment="0" applyProtection="0"/>
    <xf numFmtId="0" fontId="5" fillId="3" borderId="0" applyNumberFormat="0" applyBorder="0" applyAlignment="0" applyProtection="0"/>
    <xf numFmtId="0" fontId="5" fillId="11"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6" fillId="15" borderId="0" applyNumberFormat="0" applyBorder="0" applyAlignment="0" applyProtection="0"/>
    <xf numFmtId="0" fontId="7" fillId="16" borderId="15" applyNumberFormat="0" applyAlignment="0" applyProtection="0"/>
    <xf numFmtId="0" fontId="8" fillId="17" borderId="2" applyNumberFormat="0" applyAlignment="0" applyProtection="0"/>
    <xf numFmtId="0" fontId="9" fillId="0" borderId="0" applyNumberFormat="0" applyFill="0" applyBorder="0" applyAlignment="0" applyProtection="0"/>
    <xf numFmtId="0" fontId="10" fillId="6" borderId="0" applyNumberFormat="0" applyBorder="0" applyAlignment="0" applyProtection="0"/>
    <xf numFmtId="0" fontId="11" fillId="0" borderId="3" applyNumberFormat="0" applyFill="0" applyAlignment="0" applyProtection="0"/>
    <xf numFmtId="0" fontId="12" fillId="0" borderId="4" applyNumberFormat="0" applyFill="0" applyAlignment="0" applyProtection="0"/>
    <xf numFmtId="0" fontId="13" fillId="0" borderId="5" applyNumberFormat="0" applyFill="0" applyAlignment="0" applyProtection="0"/>
    <xf numFmtId="0" fontId="13" fillId="0" borderId="0" applyNumberFormat="0" applyFill="0" applyBorder="0" applyAlignment="0" applyProtection="0"/>
    <xf numFmtId="0" fontId="14" fillId="7" borderId="15" applyNumberFormat="0" applyAlignment="0" applyProtection="0"/>
    <xf numFmtId="0" fontId="15" fillId="0" borderId="6" applyNumberFormat="0" applyFill="0" applyAlignment="0" applyProtection="0"/>
    <xf numFmtId="0" fontId="16" fillId="7" borderId="0" applyNumberFormat="0" applyBorder="0" applyAlignment="0" applyProtection="0"/>
    <xf numFmtId="0" fontId="3" fillId="0" borderId="0"/>
    <xf numFmtId="0" fontId="17" fillId="16" borderId="8" applyNumberFormat="0" applyAlignment="0" applyProtection="0"/>
    <xf numFmtId="0" fontId="3" fillId="4" borderId="20" applyNumberFormat="0" applyFont="0" applyAlignment="0" applyProtection="0"/>
    <xf numFmtId="0" fontId="17" fillId="16" borderId="8" applyNumberFormat="0" applyAlignment="0" applyProtection="0"/>
    <xf numFmtId="0" fontId="18" fillId="0" borderId="0" applyNumberFormat="0" applyFill="0" applyBorder="0" applyAlignment="0" applyProtection="0"/>
    <xf numFmtId="0" fontId="19" fillId="0" borderId="31" applyNumberFormat="0" applyFill="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3" fillId="4" borderId="20" applyNumberFormat="0" applyFont="0" applyAlignment="0" applyProtection="0"/>
    <xf numFmtId="0" fontId="5" fillId="27" borderId="0" applyNumberFormat="0" applyBorder="0" applyAlignment="0" applyProtection="0"/>
    <xf numFmtId="0" fontId="5" fillId="22" borderId="0" applyNumberFormat="0" applyBorder="0" applyAlignment="0" applyProtection="0"/>
    <xf numFmtId="0" fontId="5" fillId="13" borderId="0" applyNumberFormat="0" applyBorder="0" applyAlignment="0" applyProtection="0"/>
    <xf numFmtId="0" fontId="5" fillId="23" borderId="0" applyNumberFormat="0" applyBorder="0" applyAlignment="0" applyProtection="0"/>
    <xf numFmtId="0" fontId="4" fillId="18" borderId="0" applyNumberFormat="0" applyBorder="0" applyAlignment="0" applyProtection="0"/>
    <xf numFmtId="0" fontId="4" fillId="8" borderId="0" applyNumberFormat="0" applyBorder="0" applyAlignment="0" applyProtection="0"/>
    <xf numFmtId="0" fontId="4" fillId="19" borderId="0" applyNumberFormat="0" applyBorder="0" applyAlignment="0" applyProtection="0"/>
    <xf numFmtId="0" fontId="4" fillId="15" borderId="0" applyNumberFormat="0" applyBorder="0" applyAlignment="0" applyProtection="0"/>
    <xf numFmtId="0" fontId="4" fillId="6" borderId="0" applyNumberFormat="0" applyBorder="0" applyAlignment="0" applyProtection="0"/>
    <xf numFmtId="0" fontId="4" fillId="5" borderId="0" applyNumberFormat="0" applyBorder="0" applyAlignment="0" applyProtection="0"/>
    <xf numFmtId="0" fontId="4" fillId="2" borderId="0" applyNumberFormat="0" applyBorder="0" applyAlignment="0" applyProtection="0"/>
    <xf numFmtId="0" fontId="4" fillId="3" borderId="0" applyNumberFormat="0" applyBorder="0" applyAlignment="0" applyProtection="0"/>
    <xf numFmtId="0" fontId="4" fillId="20" borderId="0" applyNumberFormat="0" applyBorder="0" applyAlignment="0" applyProtection="0"/>
    <xf numFmtId="0" fontId="4" fillId="15" borderId="0" applyNumberFormat="0" applyBorder="0" applyAlignment="0" applyProtection="0"/>
    <xf numFmtId="0" fontId="4" fillId="2" borderId="0" applyNumberFormat="0" applyBorder="0" applyAlignment="0" applyProtection="0"/>
    <xf numFmtId="0" fontId="4" fillId="10" borderId="0" applyNumberFormat="0" applyBorder="0" applyAlignment="0" applyProtection="0"/>
    <xf numFmtId="0" fontId="5" fillId="21" borderId="0" applyNumberFormat="0" applyBorder="0" applyAlignment="0" applyProtection="0"/>
    <xf numFmtId="0" fontId="5" fillId="3" borderId="0" applyNumberFormat="0" applyBorder="0" applyAlignment="0" applyProtection="0"/>
    <xf numFmtId="0" fontId="5" fillId="20" borderId="0" applyNumberFormat="0" applyBorder="0" applyAlignment="0" applyProtection="0"/>
    <xf numFmtId="0" fontId="5" fillId="22" borderId="0" applyNumberFormat="0" applyBorder="0" applyAlignment="0" applyProtection="0"/>
    <xf numFmtId="0" fontId="5" fillId="1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13" borderId="0" applyNumberFormat="0" applyBorder="0" applyAlignment="0" applyProtection="0"/>
    <xf numFmtId="0" fontId="5" fillId="22" borderId="0" applyNumberFormat="0" applyBorder="0" applyAlignment="0" applyProtection="0"/>
    <xf numFmtId="0" fontId="5" fillId="27" borderId="0" applyNumberFormat="0" applyBorder="0" applyAlignment="0" applyProtection="0"/>
    <xf numFmtId="0" fontId="5" fillId="20" borderId="0" applyNumberFormat="0" applyBorder="0" applyAlignment="0" applyProtection="0"/>
    <xf numFmtId="0" fontId="5" fillId="3" borderId="0" applyNumberFormat="0" applyBorder="0" applyAlignment="0" applyProtection="0"/>
    <xf numFmtId="0" fontId="5" fillId="21" borderId="0" applyNumberFormat="0" applyBorder="0" applyAlignment="0" applyProtection="0"/>
    <xf numFmtId="0" fontId="5" fillId="14" borderId="0" applyNumberFormat="0" applyBorder="0" applyAlignment="0" applyProtection="0"/>
    <xf numFmtId="0" fontId="4" fillId="10" borderId="0" applyNumberFormat="0" applyBorder="0" applyAlignment="0" applyProtection="0"/>
    <xf numFmtId="0" fontId="4" fillId="2" borderId="0" applyNumberFormat="0" applyBorder="0" applyAlignment="0" applyProtection="0"/>
    <xf numFmtId="0" fontId="4" fillId="15" borderId="0" applyNumberFormat="0" applyBorder="0" applyAlignment="0" applyProtection="0"/>
    <xf numFmtId="0" fontId="5" fillId="34" borderId="0" applyNumberFormat="0" applyBorder="0" applyAlignment="0" applyProtection="0"/>
    <xf numFmtId="0" fontId="4" fillId="20" borderId="0" applyNumberFormat="0" applyBorder="0" applyAlignment="0" applyProtection="0"/>
    <xf numFmtId="0" fontId="4" fillId="3" borderId="0" applyNumberFormat="0" applyBorder="0" applyAlignment="0" applyProtection="0"/>
    <xf numFmtId="0" fontId="4" fillId="2" borderId="0" applyNumberFormat="0" applyBorder="0" applyAlignment="0" applyProtection="0"/>
    <xf numFmtId="0" fontId="5" fillId="22"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15" borderId="0" applyNumberFormat="0" applyBorder="0" applyAlignment="0" applyProtection="0"/>
    <xf numFmtId="0" fontId="5" fillId="13" borderId="0" applyNumberFormat="0" applyBorder="0" applyAlignment="0" applyProtection="0"/>
    <xf numFmtId="0" fontId="4" fillId="19" borderId="0" applyNumberFormat="0" applyBorder="0" applyAlignment="0" applyProtection="0"/>
    <xf numFmtId="0" fontId="4" fillId="8" borderId="0" applyNumberFormat="0" applyBorder="0" applyAlignment="0" applyProtection="0"/>
    <xf numFmtId="0" fontId="4" fillId="18" borderId="0" applyNumberFormat="0" applyBorder="0" applyAlignment="0" applyProtection="0"/>
    <xf numFmtId="0" fontId="5" fillId="9" borderId="0" applyNumberFormat="0" applyBorder="0" applyAlignment="0" applyProtection="0"/>
    <xf numFmtId="0" fontId="6" fillId="8" borderId="0" applyNumberFormat="0" applyBorder="0" applyAlignment="0" applyProtection="0"/>
    <xf numFmtId="0" fontId="27" fillId="37" borderId="15" applyNumberFormat="0" applyAlignment="0" applyProtection="0"/>
    <xf numFmtId="0" fontId="8" fillId="17" borderId="2" applyNumberFormat="0" applyAlignment="0" applyProtection="0"/>
    <xf numFmtId="43" fontId="3" fillId="0" borderId="0" applyFont="0" applyFill="0" applyBorder="0" applyAlignment="0" applyProtection="0"/>
    <xf numFmtId="0" fontId="15" fillId="0" borderId="6" applyNumberFormat="0" applyFill="0" applyAlignment="0" applyProtection="0"/>
    <xf numFmtId="0" fontId="14" fillId="7" borderId="37" applyNumberFormat="0" applyAlignment="0" applyProtection="0"/>
    <xf numFmtId="0" fontId="13" fillId="0" borderId="0" applyNumberFormat="0" applyFill="0" applyBorder="0" applyAlignment="0" applyProtection="0"/>
    <xf numFmtId="0" fontId="5" fillId="27" borderId="0" applyNumberFormat="0" applyBorder="0" applyAlignment="0" applyProtection="0"/>
    <xf numFmtId="0" fontId="9" fillId="0" borderId="0" applyNumberFormat="0" applyFill="0" applyBorder="0" applyAlignment="0" applyProtection="0"/>
    <xf numFmtId="0" fontId="10" fillId="19" borderId="0" applyNumberFormat="0" applyBorder="0" applyAlignment="0" applyProtection="0"/>
    <xf numFmtId="0" fontId="28" fillId="0" borderId="16" applyNumberFormat="0" applyFill="0" applyAlignment="0" applyProtection="0"/>
    <xf numFmtId="0" fontId="29" fillId="0" borderId="17" applyNumberFormat="0" applyFill="0" applyAlignment="0" applyProtection="0"/>
    <xf numFmtId="0" fontId="30" fillId="0" borderId="18" applyNumberFormat="0" applyFill="0" applyAlignment="0" applyProtection="0"/>
    <xf numFmtId="0" fontId="30" fillId="0" borderId="0" applyNumberFormat="0" applyFill="0" applyBorder="0" applyAlignment="0" applyProtection="0"/>
    <xf numFmtId="0" fontId="14" fillId="5" borderId="15" applyNumberFormat="0" applyAlignment="0" applyProtection="0"/>
    <xf numFmtId="0" fontId="31" fillId="0" borderId="19" applyNumberFormat="0" applyFill="0" applyAlignment="0" applyProtection="0"/>
    <xf numFmtId="0" fontId="32" fillId="7" borderId="0" applyNumberFormat="0" applyBorder="0" applyAlignment="0" applyProtection="0"/>
    <xf numFmtId="0" fontId="3" fillId="4" borderId="20" applyNumberFormat="0" applyFont="0" applyAlignment="0" applyProtection="0"/>
    <xf numFmtId="0" fontId="15" fillId="0" borderId="0" applyNumberFormat="0" applyFill="0" applyBorder="0" applyAlignment="0" applyProtection="0"/>
    <xf numFmtId="0" fontId="19" fillId="0" borderId="31" applyNumberFormat="0" applyFill="0" applyAlignment="0" applyProtection="0"/>
    <xf numFmtId="0" fontId="18" fillId="0" borderId="0" applyNumberFormat="0" applyFill="0" applyBorder="0" applyAlignment="0" applyProtection="0"/>
    <xf numFmtId="0" fontId="3" fillId="4" borderId="20" applyNumberFormat="0" applyFont="0" applyAlignment="0" applyProtection="0"/>
    <xf numFmtId="0" fontId="17" fillId="37" borderId="8" applyNumberFormat="0" applyAlignment="0" applyProtection="0"/>
    <xf numFmtId="9" fontId="3" fillId="0" borderId="0" applyFont="0" applyFill="0" applyBorder="0" applyAlignment="0" applyProtection="0"/>
    <xf numFmtId="0" fontId="17" fillId="16" borderId="8" applyNumberFormat="0" applyAlignment="0" applyProtection="0"/>
    <xf numFmtId="0" fontId="3" fillId="0" borderId="0"/>
    <xf numFmtId="0" fontId="16" fillId="7" borderId="0" applyNumberFormat="0" applyBorder="0" applyAlignment="0" applyProtection="0"/>
    <xf numFmtId="0" fontId="15" fillId="0" borderId="6" applyNumberFormat="0" applyFill="0" applyAlignment="0" applyProtection="0"/>
    <xf numFmtId="0" fontId="14" fillId="7" borderId="15" applyNumberFormat="0" applyAlignment="0" applyProtection="0"/>
    <xf numFmtId="0" fontId="13" fillId="0" borderId="0" applyNumberFormat="0" applyFill="0" applyBorder="0" applyAlignment="0" applyProtection="0"/>
    <xf numFmtId="0" fontId="13" fillId="0" borderId="5" applyNumberFormat="0" applyFill="0" applyAlignment="0" applyProtection="0"/>
    <xf numFmtId="0" fontId="12" fillId="0" borderId="4" applyNumberFormat="0" applyFill="0" applyAlignment="0" applyProtection="0"/>
    <xf numFmtId="0" fontId="11" fillId="0" borderId="3" applyNumberFormat="0" applyFill="0" applyAlignment="0" applyProtection="0"/>
    <xf numFmtId="0" fontId="10" fillId="6" borderId="0" applyNumberFormat="0" applyBorder="0" applyAlignment="0" applyProtection="0"/>
    <xf numFmtId="0" fontId="9" fillId="0" borderId="0" applyNumberFormat="0" applyFill="0" applyBorder="0" applyAlignment="0" applyProtection="0"/>
    <xf numFmtId="0" fontId="8" fillId="17" borderId="2" applyNumberFormat="0" applyAlignment="0" applyProtection="0"/>
    <xf numFmtId="0" fontId="7" fillId="16" borderId="15" applyNumberFormat="0" applyAlignment="0" applyProtection="0"/>
    <xf numFmtId="0" fontId="6" fillId="15" borderId="0" applyNumberFormat="0" applyBorder="0" applyAlignment="0" applyProtection="0"/>
    <xf numFmtId="0" fontId="5" fillId="14" borderId="0" applyNumberFormat="0" applyBorder="0" applyAlignment="0" applyProtection="0"/>
    <xf numFmtId="0" fontId="5" fillId="13" borderId="0" applyNumberFormat="0" applyBorder="0" applyAlignment="0" applyProtection="0"/>
    <xf numFmtId="0" fontId="5" fillId="12" borderId="0" applyNumberFormat="0" applyBorder="0" applyAlignment="0" applyProtection="0"/>
    <xf numFmtId="0" fontId="5" fillId="10" borderId="0" applyNumberFormat="0" applyBorder="0" applyAlignment="0" applyProtection="0"/>
    <xf numFmtId="0" fontId="5" fillId="9" borderId="0" applyNumberFormat="0" applyBorder="0" applyAlignment="0" applyProtection="0"/>
    <xf numFmtId="0" fontId="5" fillId="11" borderId="0" applyNumberFormat="0" applyBorder="0" applyAlignment="0" applyProtection="0"/>
    <xf numFmtId="0" fontId="5" fillId="3" borderId="0" applyNumberFormat="0" applyBorder="0" applyAlignment="0" applyProtection="0"/>
    <xf numFmtId="0" fontId="5" fillId="6" borderId="0" applyNumberFormat="0" applyBorder="0" applyAlignment="0" applyProtection="0"/>
    <xf numFmtId="0" fontId="5" fillId="8" borderId="0" applyNumberFormat="0" applyBorder="0" applyAlignment="0" applyProtection="0"/>
    <xf numFmtId="0" fontId="5" fillId="10" borderId="0" applyNumberFormat="0" applyBorder="0" applyAlignment="0" applyProtection="0"/>
    <xf numFmtId="0" fontId="5" fillId="9" borderId="0" applyNumberFormat="0" applyBorder="0" applyAlignment="0" applyProtection="0"/>
    <xf numFmtId="0" fontId="5" fillId="6" borderId="0" applyNumberFormat="0" applyBorder="0" applyAlignment="0" applyProtection="0"/>
    <xf numFmtId="0" fontId="4" fillId="4" borderId="0" applyNumberFormat="0" applyBorder="0" applyAlignment="0" applyProtection="0"/>
    <xf numFmtId="0" fontId="4" fillId="6" borderId="0" applyNumberFormat="0" applyBorder="0" applyAlignment="0" applyProtection="0"/>
    <xf numFmtId="0" fontId="3" fillId="16" borderId="32" applyNumberFormat="0">
      <protection locked="0"/>
    </xf>
    <xf numFmtId="0" fontId="4" fillId="8" borderId="0" applyNumberFormat="0" applyBorder="0" applyAlignment="0" applyProtection="0"/>
    <xf numFmtId="0" fontId="4" fillId="7" borderId="0" applyNumberFormat="0" applyBorder="0" applyAlignment="0" applyProtection="0"/>
    <xf numFmtId="0" fontId="4" fillId="3" borderId="0" applyNumberFormat="0" applyBorder="0" applyAlignment="0" applyProtection="0"/>
    <xf numFmtId="0" fontId="4" fillId="6" borderId="0" applyNumberFormat="0" applyBorder="0" applyAlignment="0" applyProtection="0"/>
    <xf numFmtId="0" fontId="4" fillId="4" borderId="0" applyNumberFormat="0" applyBorder="0" applyAlignment="0" applyProtection="0"/>
    <xf numFmtId="0" fontId="4" fillId="6" borderId="0" applyNumberFormat="0" applyBorder="0" applyAlignment="0" applyProtection="0"/>
    <xf numFmtId="0" fontId="4" fillId="5" borderId="0" applyNumberFormat="0" applyBorder="0" applyAlignment="0" applyProtection="0"/>
    <xf numFmtId="0" fontId="4" fillId="4" borderId="0" applyNumberFormat="0" applyBorder="0" applyAlignment="0" applyProtection="0"/>
    <xf numFmtId="0" fontId="4" fillId="3" borderId="0" applyNumberFormat="0" applyBorder="0" applyAlignment="0" applyProtection="0"/>
    <xf numFmtId="0" fontId="4" fillId="2" borderId="0" applyNumberFormat="0" applyBorder="0" applyAlignment="0" applyProtection="0"/>
    <xf numFmtId="0" fontId="3" fillId="0" borderId="0"/>
    <xf numFmtId="0" fontId="33" fillId="0" borderId="0" applyNumberFormat="0" applyFill="0" applyBorder="0" applyAlignment="0" applyProtection="0"/>
    <xf numFmtId="0" fontId="19" fillId="0" borderId="24" applyNumberFormat="0" applyFill="0" applyAlignment="0" applyProtection="0"/>
    <xf numFmtId="0" fontId="15" fillId="0" borderId="0" applyNumberFormat="0" applyFill="0" applyBorder="0" applyAlignment="0" applyProtection="0"/>
    <xf numFmtId="0" fontId="3" fillId="16" borderId="32" applyNumberFormat="0">
      <protection locked="0"/>
    </xf>
    <xf numFmtId="0" fontId="5" fillId="20" borderId="0" applyNumberFormat="0" applyBorder="0" applyAlignment="0" applyProtection="0"/>
    <xf numFmtId="0" fontId="5" fillId="3" borderId="0" applyNumberFormat="0" applyBorder="0" applyAlignment="0" applyProtection="0"/>
    <xf numFmtId="0" fontId="5" fillId="21" borderId="0" applyNumberFormat="0" applyBorder="0" applyAlignment="0" applyProtection="0"/>
    <xf numFmtId="0" fontId="5" fillId="14" borderId="0" applyNumberFormat="0" applyBorder="0" applyAlignment="0" applyProtection="0"/>
    <xf numFmtId="0" fontId="4" fillId="10" borderId="0" applyNumberFormat="0" applyBorder="0" applyAlignment="0" applyProtection="0"/>
    <xf numFmtId="0" fontId="4" fillId="2" borderId="0" applyNumberFormat="0" applyBorder="0" applyAlignment="0" applyProtection="0"/>
    <xf numFmtId="0" fontId="4" fillId="15" borderId="0" applyNumberFormat="0" applyBorder="0" applyAlignment="0" applyProtection="0"/>
    <xf numFmtId="0" fontId="5" fillId="34" borderId="0" applyNumberFormat="0" applyBorder="0" applyAlignment="0" applyProtection="0"/>
    <xf numFmtId="0" fontId="4" fillId="20" borderId="0" applyNumberFormat="0" applyBorder="0" applyAlignment="0" applyProtection="0"/>
    <xf numFmtId="0" fontId="4" fillId="3" borderId="0" applyNumberFormat="0" applyBorder="0" applyAlignment="0" applyProtection="0"/>
    <xf numFmtId="0" fontId="4" fillId="2" borderId="0" applyNumberFormat="0" applyBorder="0" applyAlignment="0" applyProtection="0"/>
    <xf numFmtId="0" fontId="5" fillId="22"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15" borderId="0" applyNumberFormat="0" applyBorder="0" applyAlignment="0" applyProtection="0"/>
    <xf numFmtId="0" fontId="5" fillId="13" borderId="0" applyNumberFormat="0" applyBorder="0" applyAlignment="0" applyProtection="0"/>
    <xf numFmtId="0" fontId="4" fillId="19" borderId="0" applyNumberFormat="0" applyBorder="0" applyAlignment="0" applyProtection="0"/>
    <xf numFmtId="0" fontId="4" fillId="8" borderId="0" applyNumberFormat="0" applyBorder="0" applyAlignment="0" applyProtection="0"/>
    <xf numFmtId="0" fontId="4" fillId="18" borderId="0" applyNumberFormat="0" applyBorder="0" applyAlignment="0" applyProtection="0"/>
    <xf numFmtId="0" fontId="5" fillId="9" borderId="0" applyNumberFormat="0" applyBorder="0" applyAlignment="0" applyProtection="0"/>
    <xf numFmtId="0" fontId="6" fillId="8" borderId="0" applyNumberFormat="0" applyBorder="0" applyAlignment="0" applyProtection="0"/>
    <xf numFmtId="0" fontId="27" fillId="37" borderId="15" applyNumberFormat="0" applyAlignment="0" applyProtection="0"/>
    <xf numFmtId="0" fontId="8" fillId="17" borderId="2" applyNumberFormat="0" applyAlignment="0" applyProtection="0"/>
    <xf numFmtId="43" fontId="3" fillId="0" borderId="0" applyFont="0" applyFill="0" applyBorder="0" applyAlignment="0" applyProtection="0"/>
    <xf numFmtId="0" fontId="16" fillId="7" borderId="0" applyNumberFormat="0" applyBorder="0" applyAlignment="0" applyProtection="0"/>
    <xf numFmtId="0" fontId="3" fillId="0" borderId="0"/>
    <xf numFmtId="0" fontId="4" fillId="7" borderId="0" applyNumberFormat="0" applyBorder="0" applyAlignment="0" applyProtection="0"/>
    <xf numFmtId="0" fontId="3" fillId="4" borderId="33" applyNumberFormat="0" applyFont="0" applyAlignment="0" applyProtection="0"/>
    <xf numFmtId="0" fontId="9" fillId="0" borderId="0" applyNumberFormat="0" applyFill="0" applyBorder="0" applyAlignment="0" applyProtection="0"/>
    <xf numFmtId="0" fontId="10" fillId="19" borderId="0" applyNumberFormat="0" applyBorder="0" applyAlignment="0" applyProtection="0"/>
    <xf numFmtId="0" fontId="28" fillId="0" borderId="16" applyNumberFormat="0" applyFill="0" applyAlignment="0" applyProtection="0"/>
    <xf numFmtId="0" fontId="29" fillId="0" borderId="17" applyNumberFormat="0" applyFill="0" applyAlignment="0" applyProtection="0"/>
    <xf numFmtId="0" fontId="30" fillId="0" borderId="18" applyNumberFormat="0" applyFill="0" applyAlignment="0" applyProtection="0"/>
    <xf numFmtId="0" fontId="30" fillId="0" borderId="0" applyNumberFormat="0" applyFill="0" applyBorder="0" applyAlignment="0" applyProtection="0"/>
    <xf numFmtId="0" fontId="14" fillId="5" borderId="15" applyNumberFormat="0" applyAlignment="0" applyProtection="0"/>
    <xf numFmtId="0" fontId="31" fillId="0" borderId="19" applyNumberFormat="0" applyFill="0" applyAlignment="0" applyProtection="0"/>
    <xf numFmtId="0" fontId="32" fillId="7"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19" fillId="0" borderId="31" applyNumberFormat="0" applyFill="0" applyAlignment="0" applyProtection="0"/>
    <xf numFmtId="0" fontId="18" fillId="0" borderId="0" applyNumberFormat="0" applyFill="0" applyBorder="0" applyAlignment="0" applyProtection="0"/>
    <xf numFmtId="0" fontId="3" fillId="4" borderId="20" applyNumberFormat="0" applyFont="0" applyAlignment="0" applyProtection="0"/>
    <xf numFmtId="0" fontId="17" fillId="37" borderId="8" applyNumberFormat="0" applyAlignment="0" applyProtection="0"/>
    <xf numFmtId="9" fontId="3" fillId="0" borderId="0" applyFont="0" applyFill="0" applyBorder="0" applyAlignment="0" applyProtection="0"/>
    <xf numFmtId="0" fontId="4" fillId="4" borderId="0" applyNumberFormat="0" applyBorder="0" applyAlignment="0" applyProtection="0"/>
    <xf numFmtId="0" fontId="3" fillId="0" borderId="0"/>
    <xf numFmtId="0" fontId="16" fillId="7" borderId="0" applyNumberFormat="0" applyBorder="0" applyAlignment="0" applyProtection="0"/>
    <xf numFmtId="0" fontId="15" fillId="0" borderId="6" applyNumberFormat="0" applyFill="0" applyAlignment="0" applyProtection="0"/>
    <xf numFmtId="0" fontId="14" fillId="7" borderId="15" applyNumberFormat="0" applyAlignment="0" applyProtection="0"/>
    <xf numFmtId="0" fontId="13" fillId="0" borderId="0" applyNumberFormat="0" applyFill="0" applyBorder="0" applyAlignment="0" applyProtection="0"/>
    <xf numFmtId="0" fontId="13" fillId="0" borderId="5" applyNumberFormat="0" applyFill="0" applyAlignment="0" applyProtection="0"/>
    <xf numFmtId="0" fontId="12" fillId="0" borderId="4" applyNumberFormat="0" applyFill="0" applyAlignment="0" applyProtection="0"/>
    <xf numFmtId="0" fontId="11" fillId="0" borderId="3" applyNumberFormat="0" applyFill="0" applyAlignment="0" applyProtection="0"/>
    <xf numFmtId="0" fontId="10" fillId="6" borderId="0" applyNumberFormat="0" applyBorder="0" applyAlignment="0" applyProtection="0"/>
    <xf numFmtId="0" fontId="9" fillId="0" borderId="0" applyNumberFormat="0" applyFill="0" applyBorder="0" applyAlignment="0" applyProtection="0"/>
    <xf numFmtId="0" fontId="8" fillId="17" borderId="2" applyNumberFormat="0" applyAlignment="0" applyProtection="0"/>
    <xf numFmtId="0" fontId="7" fillId="16" borderId="15" applyNumberFormat="0" applyAlignment="0" applyProtection="0"/>
    <xf numFmtId="0" fontId="6" fillId="15" borderId="0" applyNumberFormat="0" applyBorder="0" applyAlignment="0" applyProtection="0"/>
    <xf numFmtId="0" fontId="5" fillId="14" borderId="0" applyNumberFormat="0" applyBorder="0" applyAlignment="0" applyProtection="0"/>
    <xf numFmtId="0" fontId="5" fillId="13" borderId="0" applyNumberFormat="0" applyBorder="0" applyAlignment="0" applyProtection="0"/>
    <xf numFmtId="0" fontId="5" fillId="12" borderId="0" applyNumberFormat="0" applyBorder="0" applyAlignment="0" applyProtection="0"/>
    <xf numFmtId="0" fontId="5" fillId="10" borderId="0" applyNumberFormat="0" applyBorder="0" applyAlignment="0" applyProtection="0"/>
    <xf numFmtId="0" fontId="5" fillId="9" borderId="0" applyNumberFormat="0" applyBorder="0" applyAlignment="0" applyProtection="0"/>
    <xf numFmtId="0" fontId="5" fillId="11" borderId="0" applyNumberFormat="0" applyBorder="0" applyAlignment="0" applyProtection="0"/>
    <xf numFmtId="0" fontId="5" fillId="3" borderId="0" applyNumberFormat="0" applyBorder="0" applyAlignment="0" applyProtection="0"/>
    <xf numFmtId="0" fontId="5" fillId="6" borderId="0" applyNumberFormat="0" applyBorder="0" applyAlignment="0" applyProtection="0"/>
    <xf numFmtId="0" fontId="5" fillId="8" borderId="0" applyNumberFormat="0" applyBorder="0" applyAlignment="0" applyProtection="0"/>
    <xf numFmtId="0" fontId="5" fillId="10" borderId="0" applyNumberFormat="0" applyBorder="0" applyAlignment="0" applyProtection="0"/>
    <xf numFmtId="0" fontId="5" fillId="9" borderId="0" applyNumberFormat="0" applyBorder="0" applyAlignment="0" applyProtection="0"/>
    <xf numFmtId="0" fontId="5" fillId="6" borderId="0" applyNumberFormat="0" applyBorder="0" applyAlignment="0" applyProtection="0"/>
    <xf numFmtId="0" fontId="4" fillId="4" borderId="0" applyNumberFormat="0" applyBorder="0" applyAlignment="0" applyProtection="0"/>
    <xf numFmtId="0" fontId="4" fillId="6" borderId="0" applyNumberFormat="0" applyBorder="0" applyAlignment="0" applyProtection="0"/>
    <xf numFmtId="0" fontId="3" fillId="16" borderId="32" applyNumberFormat="0">
      <protection locked="0"/>
    </xf>
    <xf numFmtId="0" fontId="4" fillId="8" borderId="0" applyNumberFormat="0" applyBorder="0" applyAlignment="0" applyProtection="0"/>
    <xf numFmtId="0" fontId="4" fillId="7" borderId="0" applyNumberFormat="0" applyBorder="0" applyAlignment="0" applyProtection="0"/>
    <xf numFmtId="0" fontId="4" fillId="3" borderId="0" applyNumberFormat="0" applyBorder="0" applyAlignment="0" applyProtection="0"/>
    <xf numFmtId="0" fontId="4" fillId="6" borderId="0" applyNumberFormat="0" applyBorder="0" applyAlignment="0" applyProtection="0"/>
    <xf numFmtId="0" fontId="4" fillId="4" borderId="0" applyNumberFormat="0" applyBorder="0" applyAlignment="0" applyProtection="0"/>
    <xf numFmtId="0" fontId="4" fillId="6" borderId="0" applyNumberFormat="0" applyBorder="0" applyAlignment="0" applyProtection="0"/>
    <xf numFmtId="0" fontId="4" fillId="5" borderId="0" applyNumberFormat="0" applyBorder="0" applyAlignment="0" applyProtection="0"/>
    <xf numFmtId="0" fontId="4" fillId="4" borderId="0" applyNumberFormat="0" applyBorder="0" applyAlignment="0" applyProtection="0"/>
    <xf numFmtId="0" fontId="4" fillId="3" borderId="0" applyNumberFormat="0" applyBorder="0" applyAlignment="0" applyProtection="0"/>
    <xf numFmtId="0" fontId="4" fillId="2" borderId="0" applyNumberFormat="0" applyBorder="0" applyAlignment="0" applyProtection="0"/>
    <xf numFmtId="0" fontId="3" fillId="0" borderId="0"/>
    <xf numFmtId="0" fontId="33" fillId="0" borderId="0" applyNumberFormat="0" applyFill="0" applyBorder="0" applyAlignment="0" applyProtection="0"/>
    <xf numFmtId="0" fontId="19" fillId="0" borderId="24" applyNumberFormat="0" applyFill="0" applyAlignment="0" applyProtection="0"/>
    <xf numFmtId="0" fontId="15" fillId="0" borderId="0" applyNumberFormat="0" applyFill="0" applyBorder="0" applyAlignment="0" applyProtection="0"/>
    <xf numFmtId="0" fontId="3" fillId="16" borderId="32" applyNumberFormat="0">
      <protection locked="0"/>
    </xf>
    <xf numFmtId="0" fontId="13" fillId="0" borderId="5" applyNumberFormat="0" applyFill="0" applyAlignment="0" applyProtection="0"/>
    <xf numFmtId="0" fontId="12" fillId="0" borderId="4" applyNumberFormat="0" applyFill="0" applyAlignment="0" applyProtection="0"/>
    <xf numFmtId="0" fontId="11" fillId="0" borderId="3" applyNumberFormat="0" applyFill="0" applyAlignment="0" applyProtection="0"/>
    <xf numFmtId="0" fontId="5" fillId="14" borderId="0" applyNumberFormat="0" applyBorder="0" applyAlignment="0" applyProtection="0"/>
    <xf numFmtId="0" fontId="10" fillId="6" borderId="0" applyNumberFormat="0" applyBorder="0" applyAlignment="0" applyProtection="0"/>
    <xf numFmtId="0" fontId="9" fillId="0" borderId="0" applyNumberFormat="0" applyFill="0" applyBorder="0" applyAlignment="0" applyProtection="0"/>
    <xf numFmtId="0" fontId="8" fillId="17" borderId="2" applyNumberFormat="0" applyAlignment="0" applyProtection="0"/>
    <xf numFmtId="0" fontId="5" fillId="34" borderId="0" applyNumberFormat="0" applyBorder="0" applyAlignment="0" applyProtection="0"/>
    <xf numFmtId="0" fontId="7" fillId="16" borderId="37" applyNumberFormat="0" applyAlignment="0" applyProtection="0"/>
    <xf numFmtId="0" fontId="6" fillId="15" borderId="0" applyNumberFormat="0" applyBorder="0" applyAlignment="0" applyProtection="0"/>
    <xf numFmtId="0" fontId="5" fillId="14" borderId="0" applyNumberFormat="0" applyBorder="0" applyAlignment="0" applyProtection="0"/>
    <xf numFmtId="0" fontId="5" fillId="22" borderId="0" applyNumberFormat="0" applyBorder="0" applyAlignment="0" applyProtection="0"/>
    <xf numFmtId="0" fontId="5" fillId="13" borderId="0" applyNumberFormat="0" applyBorder="0" applyAlignment="0" applyProtection="0"/>
    <xf numFmtId="0" fontId="5" fillId="12"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9" borderId="0" applyNumberFormat="0" applyBorder="0" applyAlignment="0" applyProtection="0"/>
    <xf numFmtId="0" fontId="5" fillId="11" borderId="0" applyNumberFormat="0" applyBorder="0" applyAlignment="0" applyProtection="0"/>
    <xf numFmtId="0" fontId="5" fillId="3" borderId="0" applyNumberFormat="0" applyBorder="0" applyAlignment="0" applyProtection="0"/>
    <xf numFmtId="0" fontId="5" fillId="9" borderId="0" applyNumberFormat="0" applyBorder="0" applyAlignment="0" applyProtection="0"/>
    <xf numFmtId="0" fontId="6" fillId="8" borderId="0" applyNumberFormat="0" applyBorder="0" applyAlignment="0" applyProtection="0"/>
    <xf numFmtId="0" fontId="27" fillId="37" borderId="15" applyNumberFormat="0" applyAlignment="0" applyProtection="0"/>
    <xf numFmtId="0" fontId="8" fillId="17" borderId="2" applyNumberFormat="0" applyAlignment="0" applyProtection="0"/>
    <xf numFmtId="43" fontId="3" fillId="0" borderId="0" applyFont="0" applyFill="0" applyBorder="0" applyAlignment="0" applyProtection="0"/>
    <xf numFmtId="0" fontId="5" fillId="6" borderId="0" applyNumberFormat="0" applyBorder="0" applyAlignment="0" applyProtection="0"/>
    <xf numFmtId="0" fontId="5" fillId="8" borderId="0" applyNumberFormat="0" applyBorder="0" applyAlignment="0" applyProtection="0"/>
    <xf numFmtId="0" fontId="5" fillId="10" borderId="0" applyNumberFormat="0" applyBorder="0" applyAlignment="0" applyProtection="0"/>
    <xf numFmtId="0" fontId="5" fillId="9" borderId="0" applyNumberFormat="0" applyBorder="0" applyAlignment="0" applyProtection="0"/>
    <xf numFmtId="0" fontId="9" fillId="0" borderId="0" applyNumberFormat="0" applyFill="0" applyBorder="0" applyAlignment="0" applyProtection="0"/>
    <xf numFmtId="0" fontId="10" fillId="19" borderId="0" applyNumberFormat="0" applyBorder="0" applyAlignment="0" applyProtection="0"/>
    <xf numFmtId="0" fontId="28" fillId="0" borderId="16" applyNumberFormat="0" applyFill="0" applyAlignment="0" applyProtection="0"/>
    <xf numFmtId="0" fontId="29" fillId="0" borderId="17" applyNumberFormat="0" applyFill="0" applyAlignment="0" applyProtection="0"/>
    <xf numFmtId="0" fontId="30" fillId="0" borderId="18" applyNumberFormat="0" applyFill="0" applyAlignment="0" applyProtection="0"/>
    <xf numFmtId="0" fontId="30" fillId="0" borderId="0" applyNumberFormat="0" applyFill="0" applyBorder="0" applyAlignment="0" applyProtection="0"/>
    <xf numFmtId="0" fontId="14" fillId="5" borderId="15" applyNumberFormat="0" applyAlignment="0" applyProtection="0"/>
    <xf numFmtId="0" fontId="31" fillId="0" borderId="19" applyNumberFormat="0" applyFill="0" applyAlignment="0" applyProtection="0"/>
    <xf numFmtId="0" fontId="32" fillId="7" borderId="0" applyNumberFormat="0" applyBorder="0" applyAlignment="0" applyProtection="0"/>
    <xf numFmtId="0" fontId="5" fillId="6" borderId="0" applyNumberFormat="0" applyBorder="0" applyAlignment="0" applyProtection="0"/>
    <xf numFmtId="0" fontId="4" fillId="4" borderId="0" applyNumberFormat="0" applyBorder="0" applyAlignment="0" applyProtection="0"/>
    <xf numFmtId="0" fontId="4" fillId="6" borderId="0" applyNumberFormat="0" applyBorder="0" applyAlignment="0" applyProtection="0"/>
    <xf numFmtId="0" fontId="4" fillId="8" borderId="0" applyNumberFormat="0" applyBorder="0" applyAlignment="0" applyProtection="0"/>
    <xf numFmtId="0" fontId="4" fillId="3" borderId="0" applyNumberFormat="0" applyBorder="0" applyAlignment="0" applyProtection="0"/>
    <xf numFmtId="0" fontId="4" fillId="6" borderId="0" applyNumberFormat="0" applyBorder="0" applyAlignment="0" applyProtection="0"/>
    <xf numFmtId="0" fontId="3" fillId="4" borderId="33" applyNumberFormat="0" applyFont="0" applyAlignment="0" applyProtection="0"/>
    <xf numFmtId="0" fontId="17" fillId="37" borderId="34" applyNumberFormat="0" applyAlignment="0" applyProtection="0"/>
    <xf numFmtId="9" fontId="3" fillId="0" borderId="0" applyFont="0" applyFill="0" applyBorder="0" applyAlignment="0" applyProtection="0"/>
    <xf numFmtId="4" fontId="23" fillId="7" borderId="35" applyNumberFormat="0" applyProtection="0">
      <alignment vertical="center"/>
    </xf>
    <xf numFmtId="4" fontId="35" fillId="7" borderId="35" applyNumberFormat="0" applyProtection="0">
      <alignment vertical="center"/>
    </xf>
    <xf numFmtId="4" fontId="23" fillId="7" borderId="35" applyNumberFormat="0" applyProtection="0">
      <alignment horizontal="left" vertical="center" indent="1"/>
    </xf>
    <xf numFmtId="0" fontId="23" fillId="7" borderId="35" applyNumberFormat="0" applyProtection="0">
      <alignment horizontal="left" vertical="top" indent="1"/>
    </xf>
    <xf numFmtId="0" fontId="4" fillId="5" borderId="0" applyNumberFormat="0" applyBorder="0" applyAlignment="0" applyProtection="0"/>
    <xf numFmtId="4" fontId="22" fillId="8" borderId="35" applyNumberFormat="0" applyProtection="0">
      <alignment horizontal="right" vertical="center"/>
    </xf>
    <xf numFmtId="4" fontId="22" fillId="3" borderId="35" applyNumberFormat="0" applyProtection="0">
      <alignment horizontal="right" vertical="center"/>
    </xf>
    <xf numFmtId="4" fontId="22" fillId="14" borderId="35" applyNumberFormat="0" applyProtection="0">
      <alignment horizontal="right" vertical="center"/>
    </xf>
    <xf numFmtId="4" fontId="22" fillId="10" borderId="35" applyNumberFormat="0" applyProtection="0">
      <alignment horizontal="right" vertical="center"/>
    </xf>
    <xf numFmtId="4" fontId="22" fillId="23" borderId="35" applyNumberFormat="0" applyProtection="0">
      <alignment horizontal="right" vertical="center"/>
    </xf>
    <xf numFmtId="4" fontId="22" fillId="9" borderId="35" applyNumberFormat="0" applyProtection="0">
      <alignment horizontal="right" vertical="center"/>
    </xf>
    <xf numFmtId="4" fontId="22" fillId="34" borderId="35" applyNumberFormat="0" applyProtection="0">
      <alignment horizontal="right" vertical="center"/>
    </xf>
    <xf numFmtId="4" fontId="22" fillId="42" borderId="35" applyNumberFormat="0" applyProtection="0">
      <alignment horizontal="right" vertical="center"/>
    </xf>
    <xf numFmtId="4" fontId="22" fillId="20" borderId="35" applyNumberFormat="0" applyProtection="0">
      <alignment horizontal="right" vertical="center"/>
    </xf>
    <xf numFmtId="0" fontId="4" fillId="4" borderId="0" applyNumberFormat="0" applyBorder="0" applyAlignment="0" applyProtection="0"/>
    <xf numFmtId="0" fontId="4" fillId="3" borderId="0" applyNumberFormat="0" applyBorder="0" applyAlignment="0" applyProtection="0"/>
    <xf numFmtId="0" fontId="4" fillId="2" borderId="0" applyNumberFormat="0" applyBorder="0" applyAlignment="0" applyProtection="0"/>
    <xf numFmtId="4" fontId="22" fillId="41" borderId="35" applyNumberFormat="0" applyProtection="0">
      <alignment horizontal="right" vertical="center"/>
    </xf>
    <xf numFmtId="0" fontId="3" fillId="0" borderId="0"/>
    <xf numFmtId="0" fontId="3" fillId="12" borderId="35" applyNumberFormat="0" applyProtection="0">
      <alignment horizontal="left" vertical="center" indent="1"/>
    </xf>
    <xf numFmtId="0" fontId="3" fillId="12" borderId="35" applyNumberFormat="0" applyProtection="0">
      <alignment horizontal="left" vertical="top" indent="1"/>
    </xf>
    <xf numFmtId="0" fontId="3" fillId="41" borderId="35" applyNumberFormat="0" applyProtection="0">
      <alignment horizontal="left" vertical="center" indent="1"/>
    </xf>
    <xf numFmtId="0" fontId="3" fillId="41" borderId="35" applyNumberFormat="0" applyProtection="0">
      <alignment horizontal="left" vertical="top" indent="1"/>
    </xf>
    <xf numFmtId="0" fontId="3" fillId="2" borderId="35" applyNumberFormat="0" applyProtection="0">
      <alignment horizontal="left" vertical="center" indent="1"/>
    </xf>
    <xf numFmtId="0" fontId="3" fillId="2" borderId="35" applyNumberFormat="0" applyProtection="0">
      <alignment horizontal="left" vertical="top" indent="1"/>
    </xf>
    <xf numFmtId="0" fontId="3" fillId="44" borderId="35" applyNumberFormat="0" applyProtection="0">
      <alignment horizontal="left" vertical="center" indent="1"/>
    </xf>
    <xf numFmtId="0" fontId="3" fillId="44" borderId="35" applyNumberFormat="0" applyProtection="0">
      <alignment horizontal="left" vertical="top" indent="1"/>
    </xf>
    <xf numFmtId="0" fontId="3" fillId="16" borderId="32" applyNumberFormat="0">
      <protection locked="0"/>
    </xf>
    <xf numFmtId="4" fontId="22" fillId="4" borderId="35" applyNumberFormat="0" applyProtection="0">
      <alignment vertical="center"/>
    </xf>
    <xf numFmtId="4" fontId="36" fillId="4" borderId="35" applyNumberFormat="0" applyProtection="0">
      <alignment vertical="center"/>
    </xf>
    <xf numFmtId="4" fontId="22" fillId="4" borderId="35" applyNumberFormat="0" applyProtection="0">
      <alignment horizontal="left" vertical="center" indent="1"/>
    </xf>
    <xf numFmtId="0" fontId="22" fillId="4" borderId="35" applyNumberFormat="0" applyProtection="0">
      <alignment horizontal="left" vertical="top" indent="1"/>
    </xf>
    <xf numFmtId="4" fontId="22" fillId="44" borderId="35" applyNumberFormat="0" applyProtection="0">
      <alignment horizontal="right" vertical="center"/>
    </xf>
    <xf numFmtId="4" fontId="36" fillId="44" borderId="35" applyNumberFormat="0" applyProtection="0">
      <alignment horizontal="right" vertical="center"/>
    </xf>
    <xf numFmtId="4" fontId="22" fillId="41" borderId="35" applyNumberFormat="0" applyProtection="0">
      <alignment horizontal="left" vertical="center" indent="1"/>
    </xf>
    <xf numFmtId="0" fontId="22" fillId="41" borderId="35" applyNumberFormat="0" applyProtection="0">
      <alignment horizontal="left" vertical="top" indent="1"/>
    </xf>
    <xf numFmtId="4" fontId="25" fillId="44" borderId="35" applyNumberFormat="0" applyProtection="0">
      <alignment horizontal="right" vertical="center"/>
    </xf>
    <xf numFmtId="0" fontId="33" fillId="0" borderId="0" applyNumberFormat="0" applyFill="0" applyBorder="0" applyAlignment="0" applyProtection="0"/>
    <xf numFmtId="0" fontId="19" fillId="0" borderId="36" applyNumberFormat="0" applyFill="0" applyAlignment="0" applyProtection="0"/>
    <xf numFmtId="0" fontId="15" fillId="0" borderId="0" applyNumberFormat="0" applyFill="0" applyBorder="0" applyAlignment="0" applyProtection="0"/>
    <xf numFmtId="0" fontId="3" fillId="16" borderId="32" applyNumberFormat="0">
      <protection locked="0"/>
    </xf>
    <xf numFmtId="0" fontId="17" fillId="16" borderId="34" applyNumberFormat="0" applyAlignment="0" applyProtection="0"/>
    <xf numFmtId="0" fontId="18" fillId="0" borderId="0" applyNumberFormat="0" applyFill="0" applyBorder="0" applyAlignment="0" applyProtection="0"/>
    <xf numFmtId="0" fontId="19" fillId="0" borderId="38" applyNumberFormat="0" applyFill="0" applyAlignment="0" applyProtection="0"/>
    <xf numFmtId="0" fontId="15" fillId="0" borderId="0" applyNumberFormat="0" applyFill="0" applyBorder="0" applyAlignment="0" applyProtection="0"/>
    <xf numFmtId="0" fontId="4" fillId="4" borderId="0" applyNumberFormat="0" applyBorder="0" applyAlignment="0" applyProtection="0"/>
    <xf numFmtId="0" fontId="4" fillId="3" borderId="0" applyNumberFormat="0" applyBorder="0" applyAlignment="0" applyProtection="0"/>
    <xf numFmtId="0" fontId="19" fillId="0" borderId="38" applyNumberFormat="0" applyFill="0" applyAlignment="0" applyProtection="0"/>
    <xf numFmtId="0" fontId="18" fillId="0" borderId="0" applyNumberFormat="0" applyFill="0" applyBorder="0" applyAlignment="0" applyProtection="0"/>
    <xf numFmtId="0" fontId="17" fillId="16" borderId="34" applyNumberFormat="0" applyAlignment="0" applyProtection="0"/>
    <xf numFmtId="0" fontId="3" fillId="4" borderId="33" applyNumberFormat="0" applyFont="0" applyAlignment="0" applyProtection="0"/>
    <xf numFmtId="0" fontId="4" fillId="18" borderId="0" applyNumberFormat="0" applyBorder="0" applyAlignment="0" applyProtection="0"/>
    <xf numFmtId="0" fontId="4" fillId="8" borderId="0" applyNumberFormat="0" applyBorder="0" applyAlignment="0" applyProtection="0"/>
    <xf numFmtId="0" fontId="4" fillId="19" borderId="0" applyNumberFormat="0" applyBorder="0" applyAlignment="0" applyProtection="0"/>
    <xf numFmtId="0" fontId="4" fillId="15" borderId="0" applyNumberFormat="0" applyBorder="0" applyAlignment="0" applyProtection="0"/>
    <xf numFmtId="0" fontId="4" fillId="6" borderId="0" applyNumberFormat="0" applyBorder="0" applyAlignment="0" applyProtection="0"/>
    <xf numFmtId="0" fontId="4" fillId="5" borderId="0" applyNumberFormat="0" applyBorder="0" applyAlignment="0" applyProtection="0"/>
    <xf numFmtId="0" fontId="4" fillId="2" borderId="0" applyNumberFormat="0" applyBorder="0" applyAlignment="0" applyProtection="0"/>
    <xf numFmtId="0" fontId="4" fillId="3" borderId="0" applyNumberFormat="0" applyBorder="0" applyAlignment="0" applyProtection="0"/>
    <xf numFmtId="0" fontId="4" fillId="20" borderId="0" applyNumberFormat="0" applyBorder="0" applyAlignment="0" applyProtection="0"/>
    <xf numFmtId="0" fontId="4" fillId="15" borderId="0" applyNumberFormat="0" applyBorder="0" applyAlignment="0" applyProtection="0"/>
    <xf numFmtId="0" fontId="4" fillId="2" borderId="0" applyNumberFormat="0" applyBorder="0" applyAlignment="0" applyProtection="0"/>
    <xf numFmtId="0" fontId="4" fillId="10" borderId="0" applyNumberFormat="0" applyBorder="0" applyAlignment="0" applyProtection="0"/>
    <xf numFmtId="0" fontId="5" fillId="21" borderId="0" applyNumberFormat="0" applyBorder="0" applyAlignment="0" applyProtection="0"/>
    <xf numFmtId="0" fontId="5" fillId="3" borderId="0" applyNumberFormat="0" applyBorder="0" applyAlignment="0" applyProtection="0"/>
    <xf numFmtId="0" fontId="5" fillId="20" borderId="0" applyNumberFormat="0" applyBorder="0" applyAlignment="0" applyProtection="0"/>
    <xf numFmtId="0" fontId="5" fillId="22" borderId="0" applyNumberFormat="0" applyBorder="0" applyAlignment="0" applyProtection="0"/>
    <xf numFmtId="0" fontId="5" fillId="13" borderId="0" applyNumberFormat="0" applyBorder="0" applyAlignment="0" applyProtection="0"/>
    <xf numFmtId="0" fontId="5" fillId="23" borderId="0" applyNumberFormat="0" applyBorder="0" applyAlignment="0" applyProtection="0"/>
    <xf numFmtId="0" fontId="4" fillId="7" borderId="0" applyNumberFormat="0" applyBorder="0" applyAlignment="0" applyProtection="0"/>
    <xf numFmtId="0" fontId="3" fillId="0" borderId="0"/>
    <xf numFmtId="0" fontId="16" fillId="7" borderId="0" applyNumberFormat="0" applyBorder="0" applyAlignment="0" applyProtection="0"/>
    <xf numFmtId="0" fontId="5" fillId="27" borderId="0" applyNumberFormat="0" applyBorder="0" applyAlignment="0" applyProtection="0"/>
    <xf numFmtId="0" fontId="15" fillId="0" borderId="6" applyNumberFormat="0" applyFill="0" applyAlignment="0" applyProtection="0"/>
    <xf numFmtId="0" fontId="14" fillId="7" borderId="37" applyNumberFormat="0" applyAlignment="0" applyProtection="0"/>
    <xf numFmtId="0" fontId="13" fillId="0" borderId="0" applyNumberFormat="0" applyFill="0" applyBorder="0" applyAlignment="0" applyProtection="0"/>
    <xf numFmtId="0" fontId="5" fillId="14" borderId="0" applyNumberFormat="0" applyBorder="0" applyAlignment="0" applyProtection="0"/>
    <xf numFmtId="0" fontId="13" fillId="0" borderId="5" applyNumberFormat="0" applyFill="0" applyAlignment="0" applyProtection="0"/>
    <xf numFmtId="0" fontId="12" fillId="0" borderId="4" applyNumberFormat="0" applyFill="0" applyAlignment="0" applyProtection="0"/>
    <xf numFmtId="0" fontId="11" fillId="0" borderId="3" applyNumberFormat="0" applyFill="0" applyAlignment="0" applyProtection="0"/>
    <xf numFmtId="0" fontId="5" fillId="34" borderId="0" applyNumberFormat="0" applyBorder="0" applyAlignment="0" applyProtection="0"/>
    <xf numFmtId="0" fontId="10" fillId="6" borderId="0" applyNumberFormat="0" applyBorder="0" applyAlignment="0" applyProtection="0"/>
    <xf numFmtId="0" fontId="9" fillId="0" borderId="0" applyNumberFormat="0" applyFill="0" applyBorder="0" applyAlignment="0" applyProtection="0"/>
    <xf numFmtId="0" fontId="8" fillId="17" borderId="2" applyNumberFormat="0" applyAlignment="0" applyProtection="0"/>
    <xf numFmtId="0" fontId="5" fillId="22" borderId="0" applyNumberFormat="0" applyBorder="0" applyAlignment="0" applyProtection="0"/>
    <xf numFmtId="0" fontId="7" fillId="16" borderId="37" applyNumberFormat="0" applyAlignment="0" applyProtection="0"/>
    <xf numFmtId="0" fontId="6" fillId="15" borderId="0" applyNumberFormat="0" applyBorder="0" applyAlignment="0" applyProtection="0"/>
    <xf numFmtId="0" fontId="5" fillId="14"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2" borderId="0" applyNumberFormat="0" applyBorder="0" applyAlignment="0" applyProtection="0"/>
    <xf numFmtId="0" fontId="5" fillId="10" borderId="0" applyNumberFormat="0" applyBorder="0" applyAlignment="0" applyProtection="0"/>
    <xf numFmtId="0" fontId="5" fillId="9" borderId="0" applyNumberFormat="0" applyBorder="0" applyAlignment="0" applyProtection="0"/>
    <xf numFmtId="0" fontId="6" fillId="8" borderId="0" applyNumberFormat="0" applyBorder="0" applyAlignment="0" applyProtection="0"/>
    <xf numFmtId="0" fontId="27" fillId="37" borderId="37" applyNumberFormat="0" applyAlignment="0" applyProtection="0"/>
    <xf numFmtId="0" fontId="8" fillId="17" borderId="2" applyNumberFormat="0" applyAlignment="0" applyProtection="0"/>
    <xf numFmtId="43" fontId="3" fillId="0" borderId="0" applyFont="0" applyFill="0" applyBorder="0" applyAlignment="0" applyProtection="0"/>
    <xf numFmtId="0" fontId="5" fillId="9" borderId="0" applyNumberFormat="0" applyBorder="0" applyAlignment="0" applyProtection="0"/>
    <xf numFmtId="0" fontId="5" fillId="11" borderId="0" applyNumberFormat="0" applyBorder="0" applyAlignment="0" applyProtection="0"/>
    <xf numFmtId="0" fontId="5" fillId="3" borderId="0" applyNumberFormat="0" applyBorder="0" applyAlignment="0" applyProtection="0"/>
    <xf numFmtId="0" fontId="5" fillId="6" borderId="0" applyNumberFormat="0" applyBorder="0" applyAlignment="0" applyProtection="0"/>
    <xf numFmtId="0" fontId="9" fillId="0" borderId="0" applyNumberFormat="0" applyFill="0" applyBorder="0" applyAlignment="0" applyProtection="0"/>
    <xf numFmtId="0" fontId="10" fillId="19" borderId="0" applyNumberFormat="0" applyBorder="0" applyAlignment="0" applyProtection="0"/>
    <xf numFmtId="0" fontId="28" fillId="0" borderId="16" applyNumberFormat="0" applyFill="0" applyAlignment="0" applyProtection="0"/>
    <xf numFmtId="0" fontId="29" fillId="0" borderId="17" applyNumberFormat="0" applyFill="0" applyAlignment="0" applyProtection="0"/>
    <xf numFmtId="0" fontId="30" fillId="0" borderId="18" applyNumberFormat="0" applyFill="0" applyAlignment="0" applyProtection="0"/>
    <xf numFmtId="0" fontId="30" fillId="0" borderId="0" applyNumberFormat="0" applyFill="0" applyBorder="0" applyAlignment="0" applyProtection="0"/>
    <xf numFmtId="0" fontId="14" fillId="5" borderId="37" applyNumberFormat="0" applyAlignment="0" applyProtection="0"/>
    <xf numFmtId="0" fontId="31" fillId="0" borderId="19" applyNumberFormat="0" applyFill="0" applyAlignment="0" applyProtection="0"/>
    <xf numFmtId="0" fontId="32" fillId="7" borderId="0" applyNumberFormat="0" applyBorder="0" applyAlignment="0" applyProtection="0"/>
    <xf numFmtId="0" fontId="5" fillId="8" borderId="0" applyNumberFormat="0" applyBorder="0" applyAlignment="0" applyProtection="0"/>
    <xf numFmtId="0" fontId="5" fillId="10" borderId="0" applyNumberFormat="0" applyBorder="0" applyAlignment="0" applyProtection="0"/>
    <xf numFmtId="0" fontId="5" fillId="9" borderId="0" applyNumberFormat="0" applyBorder="0" applyAlignment="0" applyProtection="0"/>
    <xf numFmtId="0" fontId="5" fillId="6" borderId="0" applyNumberFormat="0" applyBorder="0" applyAlignment="0" applyProtection="0"/>
    <xf numFmtId="0" fontId="4" fillId="6" borderId="0" applyNumberFormat="0" applyBorder="0" applyAlignment="0" applyProtection="0"/>
    <xf numFmtId="0" fontId="4" fillId="8" borderId="0" applyNumberFormat="0" applyBorder="0" applyAlignment="0" applyProtection="0"/>
    <xf numFmtId="0" fontId="3" fillId="4" borderId="33" applyNumberFormat="0" applyFont="0" applyAlignment="0" applyProtection="0"/>
    <xf numFmtId="0" fontId="17" fillId="37" borderId="34" applyNumberFormat="0" applyAlignment="0" applyProtection="0"/>
    <xf numFmtId="9" fontId="3" fillId="0" borderId="0" applyFont="0" applyFill="0" applyBorder="0" applyAlignment="0" applyProtection="0"/>
    <xf numFmtId="4" fontId="23" fillId="7" borderId="35" applyNumberFormat="0" applyProtection="0">
      <alignment vertical="center"/>
    </xf>
    <xf numFmtId="4" fontId="35" fillId="7" borderId="35" applyNumberFormat="0" applyProtection="0">
      <alignment vertical="center"/>
    </xf>
    <xf numFmtId="4" fontId="23" fillId="7" borderId="35" applyNumberFormat="0" applyProtection="0">
      <alignment horizontal="left" vertical="center" indent="1"/>
    </xf>
    <xf numFmtId="0" fontId="23" fillId="7" borderId="35" applyNumberFormat="0" applyProtection="0">
      <alignment horizontal="left" vertical="top" indent="1"/>
    </xf>
    <xf numFmtId="0" fontId="4" fillId="6" borderId="0" applyNumberFormat="0" applyBorder="0" applyAlignment="0" applyProtection="0"/>
    <xf numFmtId="4" fontId="22" fillId="8" borderId="35" applyNumberFormat="0" applyProtection="0">
      <alignment horizontal="right" vertical="center"/>
    </xf>
    <xf numFmtId="4" fontId="22" fillId="3" borderId="35" applyNumberFormat="0" applyProtection="0">
      <alignment horizontal="right" vertical="center"/>
    </xf>
    <xf numFmtId="4" fontId="22" fillId="14" borderId="35" applyNumberFormat="0" applyProtection="0">
      <alignment horizontal="right" vertical="center"/>
    </xf>
    <xf numFmtId="4" fontId="22" fillId="10" borderId="35" applyNumberFormat="0" applyProtection="0">
      <alignment horizontal="right" vertical="center"/>
    </xf>
    <xf numFmtId="4" fontId="22" fillId="23" borderId="35" applyNumberFormat="0" applyProtection="0">
      <alignment horizontal="right" vertical="center"/>
    </xf>
    <xf numFmtId="4" fontId="22" fillId="9" borderId="35" applyNumberFormat="0" applyProtection="0">
      <alignment horizontal="right" vertical="center"/>
    </xf>
    <xf numFmtId="4" fontId="22" fillId="34" borderId="35" applyNumberFormat="0" applyProtection="0">
      <alignment horizontal="right" vertical="center"/>
    </xf>
    <xf numFmtId="4" fontId="22" fillId="42" borderId="35" applyNumberFormat="0" applyProtection="0">
      <alignment horizontal="right" vertical="center"/>
    </xf>
    <xf numFmtId="4" fontId="22" fillId="20" borderId="35" applyNumberFormat="0" applyProtection="0">
      <alignment horizontal="right" vertical="center"/>
    </xf>
    <xf numFmtId="0" fontId="4" fillId="4" borderId="0" applyNumberFormat="0" applyBorder="0" applyAlignment="0" applyProtection="0"/>
    <xf numFmtId="0" fontId="4" fillId="6" borderId="0" applyNumberFormat="0" applyBorder="0" applyAlignment="0" applyProtection="0"/>
    <xf numFmtId="0" fontId="4" fillId="5" borderId="0" applyNumberFormat="0" applyBorder="0" applyAlignment="0" applyProtection="0"/>
    <xf numFmtId="4" fontId="22" fillId="41" borderId="35" applyNumberFormat="0" applyProtection="0">
      <alignment horizontal="right" vertical="center"/>
    </xf>
    <xf numFmtId="0" fontId="4" fillId="4" borderId="0" applyNumberFormat="0" applyBorder="0" applyAlignment="0" applyProtection="0"/>
    <xf numFmtId="0" fontId="4" fillId="3" borderId="0" applyNumberFormat="0" applyBorder="0" applyAlignment="0" applyProtection="0"/>
    <xf numFmtId="0" fontId="3" fillId="12" borderId="35" applyNumberFormat="0" applyProtection="0">
      <alignment horizontal="left" vertical="center" indent="1"/>
    </xf>
    <xf numFmtId="0" fontId="3" fillId="12" borderId="35" applyNumberFormat="0" applyProtection="0">
      <alignment horizontal="left" vertical="top" indent="1"/>
    </xf>
    <xf numFmtId="0" fontId="3" fillId="41" borderId="35" applyNumberFormat="0" applyProtection="0">
      <alignment horizontal="left" vertical="center" indent="1"/>
    </xf>
    <xf numFmtId="0" fontId="3" fillId="41" borderId="35" applyNumberFormat="0" applyProtection="0">
      <alignment horizontal="left" vertical="top" indent="1"/>
    </xf>
    <xf numFmtId="0" fontId="3" fillId="2" borderId="35" applyNumberFormat="0" applyProtection="0">
      <alignment horizontal="left" vertical="center" indent="1"/>
    </xf>
    <xf numFmtId="0" fontId="3" fillId="2" borderId="35" applyNumberFormat="0" applyProtection="0">
      <alignment horizontal="left" vertical="top" indent="1"/>
    </xf>
    <xf numFmtId="0" fontId="3" fillId="44" borderId="35" applyNumberFormat="0" applyProtection="0">
      <alignment horizontal="left" vertical="center" indent="1"/>
    </xf>
    <xf numFmtId="0" fontId="3" fillId="44" borderId="35" applyNumberFormat="0" applyProtection="0">
      <alignment horizontal="left" vertical="top" indent="1"/>
    </xf>
    <xf numFmtId="0" fontId="3" fillId="16" borderId="32" applyNumberFormat="0">
      <protection locked="0"/>
    </xf>
    <xf numFmtId="4" fontId="22" fillId="4" borderId="35" applyNumberFormat="0" applyProtection="0">
      <alignment vertical="center"/>
    </xf>
    <xf numFmtId="4" fontId="36" fillId="4" borderId="35" applyNumberFormat="0" applyProtection="0">
      <alignment vertical="center"/>
    </xf>
    <xf numFmtId="4" fontId="22" fillId="4" borderId="35" applyNumberFormat="0" applyProtection="0">
      <alignment horizontal="left" vertical="center" indent="1"/>
    </xf>
    <xf numFmtId="0" fontId="22" fillId="4" borderId="35" applyNumberFormat="0" applyProtection="0">
      <alignment horizontal="left" vertical="top" indent="1"/>
    </xf>
    <xf numFmtId="4" fontId="22" fillId="44" borderId="35" applyNumberFormat="0" applyProtection="0">
      <alignment horizontal="right" vertical="center"/>
    </xf>
    <xf numFmtId="4" fontId="36" fillId="44" borderId="35" applyNumberFormat="0" applyProtection="0">
      <alignment horizontal="right" vertical="center"/>
    </xf>
    <xf numFmtId="4" fontId="22" fillId="41" borderId="35" applyNumberFormat="0" applyProtection="0">
      <alignment horizontal="left" vertical="center" indent="1"/>
    </xf>
    <xf numFmtId="0" fontId="22" fillId="41" borderId="35" applyNumberFormat="0" applyProtection="0">
      <alignment horizontal="left" vertical="top" indent="1"/>
    </xf>
    <xf numFmtId="0" fontId="4" fillId="2" borderId="0" applyNumberFormat="0" applyBorder="0" applyAlignment="0" applyProtection="0"/>
    <xf numFmtId="4" fontId="25" fillId="44" borderId="35" applyNumberFormat="0" applyProtection="0">
      <alignment horizontal="right" vertical="center"/>
    </xf>
    <xf numFmtId="0" fontId="3" fillId="0" borderId="0"/>
    <xf numFmtId="0" fontId="33" fillId="0" borderId="0" applyNumberFormat="0" applyFill="0" applyBorder="0" applyAlignment="0" applyProtection="0"/>
    <xf numFmtId="0" fontId="19" fillId="0" borderId="36" applyNumberFormat="0" applyFill="0" applyAlignment="0" applyProtection="0"/>
    <xf numFmtId="0" fontId="15" fillId="0" borderId="0" applyNumberFormat="0" applyFill="0" applyBorder="0" applyAlignment="0" applyProtection="0"/>
    <xf numFmtId="0" fontId="3" fillId="16" borderId="32" applyNumberFormat="0">
      <protection locked="0"/>
    </xf>
    <xf numFmtId="0" fontId="15" fillId="0" borderId="0" applyNumberFormat="0" applyFill="0" applyBorder="0" applyAlignment="0" applyProtection="0"/>
    <xf numFmtId="0" fontId="4" fillId="4" borderId="0" applyNumberFormat="0" applyBorder="0" applyAlignment="0" applyProtection="0"/>
    <xf numFmtId="0" fontId="4" fillId="3" borderId="0" applyNumberFormat="0" applyBorder="0" applyAlignment="0" applyProtection="0"/>
    <xf numFmtId="0" fontId="19" fillId="0" borderId="38" applyNumberFormat="0" applyFill="0" applyAlignment="0" applyProtection="0"/>
    <xf numFmtId="0" fontId="18" fillId="0" borderId="0" applyNumberFormat="0" applyFill="0" applyBorder="0" applyAlignment="0" applyProtection="0"/>
    <xf numFmtId="0" fontId="17" fillId="16" borderId="34" applyNumberFormat="0" applyAlignment="0" applyProtection="0"/>
    <xf numFmtId="0" fontId="3" fillId="4" borderId="33" applyNumberFormat="0" applyFont="0" applyAlignment="0" applyProtection="0"/>
    <xf numFmtId="0" fontId="4" fillId="18" borderId="0" applyNumberFormat="0" applyBorder="0" applyAlignment="0" applyProtection="0"/>
    <xf numFmtId="0" fontId="4" fillId="8" borderId="0" applyNumberFormat="0" applyBorder="0" applyAlignment="0" applyProtection="0"/>
    <xf numFmtId="0" fontId="4" fillId="19" borderId="0" applyNumberFormat="0" applyBorder="0" applyAlignment="0" applyProtection="0"/>
    <xf numFmtId="0" fontId="4" fillId="15" borderId="0" applyNumberFormat="0" applyBorder="0" applyAlignment="0" applyProtection="0"/>
    <xf numFmtId="0" fontId="4" fillId="6" borderId="0" applyNumberFormat="0" applyBorder="0" applyAlignment="0" applyProtection="0"/>
    <xf numFmtId="0" fontId="4" fillId="5" borderId="0" applyNumberFormat="0" applyBorder="0" applyAlignment="0" applyProtection="0"/>
    <xf numFmtId="0" fontId="4" fillId="2" borderId="0" applyNumberFormat="0" applyBorder="0" applyAlignment="0" applyProtection="0"/>
    <xf numFmtId="0" fontId="4" fillId="3" borderId="0" applyNumberFormat="0" applyBorder="0" applyAlignment="0" applyProtection="0"/>
    <xf numFmtId="0" fontId="4" fillId="20" borderId="0" applyNumberFormat="0" applyBorder="0" applyAlignment="0" applyProtection="0"/>
    <xf numFmtId="0" fontId="4" fillId="15" borderId="0" applyNumberFormat="0" applyBorder="0" applyAlignment="0" applyProtection="0"/>
    <xf numFmtId="0" fontId="4" fillId="2" borderId="0" applyNumberFormat="0" applyBorder="0" applyAlignment="0" applyProtection="0"/>
    <xf numFmtId="0" fontId="4" fillId="10" borderId="0" applyNumberFormat="0" applyBorder="0" applyAlignment="0" applyProtection="0"/>
    <xf numFmtId="0" fontId="5" fillId="21" borderId="0" applyNumberFormat="0" applyBorder="0" applyAlignment="0" applyProtection="0"/>
    <xf numFmtId="0" fontId="5" fillId="3" borderId="0" applyNumberFormat="0" applyBorder="0" applyAlignment="0" applyProtection="0"/>
    <xf numFmtId="0" fontId="5" fillId="20" borderId="0" applyNumberFormat="0" applyBorder="0" applyAlignment="0" applyProtection="0"/>
    <xf numFmtId="0" fontId="5" fillId="22" borderId="0" applyNumberFormat="0" applyBorder="0" applyAlignment="0" applyProtection="0"/>
    <xf numFmtId="0" fontId="5" fillId="13" borderId="0" applyNumberFormat="0" applyBorder="0" applyAlignment="0" applyProtection="0"/>
    <xf numFmtId="0" fontId="5" fillId="23" borderId="0" applyNumberFormat="0" applyBorder="0" applyAlignment="0" applyProtection="0"/>
    <xf numFmtId="0" fontId="4" fillId="7" borderId="0" applyNumberFormat="0" applyBorder="0" applyAlignment="0" applyProtection="0"/>
    <xf numFmtId="0" fontId="3" fillId="0" borderId="0"/>
    <xf numFmtId="0" fontId="16" fillId="7" borderId="0" applyNumberFormat="0" applyBorder="0" applyAlignment="0" applyProtection="0"/>
    <xf numFmtId="0" fontId="5" fillId="27" borderId="0" applyNumberFormat="0" applyBorder="0" applyAlignment="0" applyProtection="0"/>
    <xf numFmtId="0" fontId="15" fillId="0" borderId="6" applyNumberFormat="0" applyFill="0" applyAlignment="0" applyProtection="0"/>
    <xf numFmtId="0" fontId="14" fillId="7" borderId="37" applyNumberFormat="0" applyAlignment="0" applyProtection="0"/>
    <xf numFmtId="0" fontId="13" fillId="0" borderId="0" applyNumberFormat="0" applyFill="0" applyBorder="0" applyAlignment="0" applyProtection="0"/>
    <xf numFmtId="0" fontId="5" fillId="14" borderId="0" applyNumberFormat="0" applyBorder="0" applyAlignment="0" applyProtection="0"/>
    <xf numFmtId="0" fontId="13" fillId="0" borderId="5" applyNumberFormat="0" applyFill="0" applyAlignment="0" applyProtection="0"/>
    <xf numFmtId="0" fontId="12" fillId="0" borderId="4" applyNumberFormat="0" applyFill="0" applyAlignment="0" applyProtection="0"/>
    <xf numFmtId="0" fontId="11" fillId="0" borderId="3" applyNumberFormat="0" applyFill="0" applyAlignment="0" applyProtection="0"/>
    <xf numFmtId="0" fontId="5" fillId="34" borderId="0" applyNumberFormat="0" applyBorder="0" applyAlignment="0" applyProtection="0"/>
    <xf numFmtId="0" fontId="10" fillId="6" borderId="0" applyNumberFormat="0" applyBorder="0" applyAlignment="0" applyProtection="0"/>
    <xf numFmtId="0" fontId="9" fillId="0" borderId="0" applyNumberFormat="0" applyFill="0" applyBorder="0" applyAlignment="0" applyProtection="0"/>
    <xf numFmtId="0" fontId="8" fillId="17" borderId="2" applyNumberFormat="0" applyAlignment="0" applyProtection="0"/>
    <xf numFmtId="0" fontId="5" fillId="22" borderId="0" applyNumberFormat="0" applyBorder="0" applyAlignment="0" applyProtection="0"/>
    <xf numFmtId="0" fontId="7" fillId="16" borderId="37" applyNumberFormat="0" applyAlignment="0" applyProtection="0"/>
    <xf numFmtId="0" fontId="6" fillId="15" borderId="0" applyNumberFormat="0" applyBorder="0" applyAlignment="0" applyProtection="0"/>
    <xf numFmtId="0" fontId="5" fillId="14"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2" borderId="0" applyNumberFormat="0" applyBorder="0" applyAlignment="0" applyProtection="0"/>
    <xf numFmtId="0" fontId="5" fillId="10" borderId="0" applyNumberFormat="0" applyBorder="0" applyAlignment="0" applyProtection="0"/>
    <xf numFmtId="0" fontId="5" fillId="9" borderId="0" applyNumberFormat="0" applyBorder="0" applyAlignment="0" applyProtection="0"/>
    <xf numFmtId="0" fontId="6" fillId="8" borderId="0" applyNumberFormat="0" applyBorder="0" applyAlignment="0" applyProtection="0"/>
    <xf numFmtId="0" fontId="27" fillId="37" borderId="37" applyNumberFormat="0" applyAlignment="0" applyProtection="0"/>
    <xf numFmtId="0" fontId="8" fillId="17" borderId="2" applyNumberFormat="0" applyAlignment="0" applyProtection="0"/>
    <xf numFmtId="43" fontId="3" fillId="0" borderId="0" applyFont="0" applyFill="0" applyBorder="0" applyAlignment="0" applyProtection="0"/>
    <xf numFmtId="0" fontId="5" fillId="9" borderId="0" applyNumberFormat="0" applyBorder="0" applyAlignment="0" applyProtection="0"/>
    <xf numFmtId="0" fontId="5" fillId="11" borderId="0" applyNumberFormat="0" applyBorder="0" applyAlignment="0" applyProtection="0"/>
    <xf numFmtId="0" fontId="5" fillId="3" borderId="0" applyNumberFormat="0" applyBorder="0" applyAlignment="0" applyProtection="0"/>
    <xf numFmtId="0" fontId="5" fillId="6" borderId="0" applyNumberFormat="0" applyBorder="0" applyAlignment="0" applyProtection="0"/>
    <xf numFmtId="0" fontId="9" fillId="0" borderId="0" applyNumberFormat="0" applyFill="0" applyBorder="0" applyAlignment="0" applyProtection="0"/>
    <xf numFmtId="0" fontId="10" fillId="19" borderId="0" applyNumberFormat="0" applyBorder="0" applyAlignment="0" applyProtection="0"/>
    <xf numFmtId="0" fontId="28" fillId="0" borderId="16" applyNumberFormat="0" applyFill="0" applyAlignment="0" applyProtection="0"/>
    <xf numFmtId="0" fontId="29" fillId="0" borderId="17" applyNumberFormat="0" applyFill="0" applyAlignment="0" applyProtection="0"/>
    <xf numFmtId="0" fontId="30" fillId="0" borderId="18" applyNumberFormat="0" applyFill="0" applyAlignment="0" applyProtection="0"/>
    <xf numFmtId="0" fontId="30" fillId="0" borderId="0" applyNumberFormat="0" applyFill="0" applyBorder="0" applyAlignment="0" applyProtection="0"/>
    <xf numFmtId="0" fontId="14" fillId="5" borderId="37" applyNumberFormat="0" applyAlignment="0" applyProtection="0"/>
    <xf numFmtId="0" fontId="31" fillId="0" borderId="19" applyNumberFormat="0" applyFill="0" applyAlignment="0" applyProtection="0"/>
    <xf numFmtId="0" fontId="32" fillId="7" borderId="0" applyNumberFormat="0" applyBorder="0" applyAlignment="0" applyProtection="0"/>
    <xf numFmtId="0" fontId="5" fillId="8" borderId="0" applyNumberFormat="0" applyBorder="0" applyAlignment="0" applyProtection="0"/>
    <xf numFmtId="0" fontId="5" fillId="10" borderId="0" applyNumberFormat="0" applyBorder="0" applyAlignment="0" applyProtection="0"/>
    <xf numFmtId="0" fontId="5" fillId="9" borderId="0" applyNumberFormat="0" applyBorder="0" applyAlignment="0" applyProtection="0"/>
    <xf numFmtId="0" fontId="5" fillId="6" borderId="0" applyNumberFormat="0" applyBorder="0" applyAlignment="0" applyProtection="0"/>
    <xf numFmtId="0" fontId="4" fillId="6" borderId="0" applyNumberFormat="0" applyBorder="0" applyAlignment="0" applyProtection="0"/>
    <xf numFmtId="0" fontId="4" fillId="8" borderId="0" applyNumberFormat="0" applyBorder="0" applyAlignment="0" applyProtection="0"/>
    <xf numFmtId="0" fontId="3" fillId="4" borderId="33" applyNumberFormat="0" applyFont="0" applyAlignment="0" applyProtection="0"/>
    <xf numFmtId="0" fontId="17" fillId="37" borderId="34" applyNumberFormat="0" applyAlignment="0" applyProtection="0"/>
    <xf numFmtId="9" fontId="3" fillId="0" borderId="0" applyFont="0" applyFill="0" applyBorder="0" applyAlignment="0" applyProtection="0"/>
    <xf numFmtId="4" fontId="23" fillId="7" borderId="35" applyNumberFormat="0" applyProtection="0">
      <alignment vertical="center"/>
    </xf>
    <xf numFmtId="4" fontId="35" fillId="7" borderId="35" applyNumberFormat="0" applyProtection="0">
      <alignment vertical="center"/>
    </xf>
    <xf numFmtId="4" fontId="23" fillId="7" borderId="35" applyNumberFormat="0" applyProtection="0">
      <alignment horizontal="left" vertical="center" indent="1"/>
    </xf>
    <xf numFmtId="0" fontId="23" fillId="7" borderId="35" applyNumberFormat="0" applyProtection="0">
      <alignment horizontal="left" vertical="top" indent="1"/>
    </xf>
    <xf numFmtId="0" fontId="4" fillId="6" borderId="0" applyNumberFormat="0" applyBorder="0" applyAlignment="0" applyProtection="0"/>
    <xf numFmtId="4" fontId="22" fillId="8" borderId="35" applyNumberFormat="0" applyProtection="0">
      <alignment horizontal="right" vertical="center"/>
    </xf>
    <xf numFmtId="4" fontId="22" fillId="3" borderId="35" applyNumberFormat="0" applyProtection="0">
      <alignment horizontal="right" vertical="center"/>
    </xf>
    <xf numFmtId="4" fontId="22" fillId="14" borderId="35" applyNumberFormat="0" applyProtection="0">
      <alignment horizontal="right" vertical="center"/>
    </xf>
    <xf numFmtId="4" fontId="22" fillId="10" borderId="35" applyNumberFormat="0" applyProtection="0">
      <alignment horizontal="right" vertical="center"/>
    </xf>
    <xf numFmtId="4" fontId="22" fillId="23" borderId="35" applyNumberFormat="0" applyProtection="0">
      <alignment horizontal="right" vertical="center"/>
    </xf>
    <xf numFmtId="4" fontId="22" fillId="9" borderId="35" applyNumberFormat="0" applyProtection="0">
      <alignment horizontal="right" vertical="center"/>
    </xf>
    <xf numFmtId="4" fontId="22" fillId="34" borderId="35" applyNumberFormat="0" applyProtection="0">
      <alignment horizontal="right" vertical="center"/>
    </xf>
    <xf numFmtId="4" fontId="22" fillId="42" borderId="35" applyNumberFormat="0" applyProtection="0">
      <alignment horizontal="right" vertical="center"/>
    </xf>
    <xf numFmtId="4" fontId="22" fillId="20" borderId="35" applyNumberFormat="0" applyProtection="0">
      <alignment horizontal="right" vertical="center"/>
    </xf>
    <xf numFmtId="0" fontId="4" fillId="4" borderId="0" applyNumberFormat="0" applyBorder="0" applyAlignment="0" applyProtection="0"/>
    <xf numFmtId="0" fontId="4" fillId="6" borderId="0" applyNumberFormat="0" applyBorder="0" applyAlignment="0" applyProtection="0"/>
    <xf numFmtId="0" fontId="4" fillId="5" borderId="0" applyNumberFormat="0" applyBorder="0" applyAlignment="0" applyProtection="0"/>
    <xf numFmtId="4" fontId="22" fillId="41" borderId="35" applyNumberFormat="0" applyProtection="0">
      <alignment horizontal="right" vertical="center"/>
    </xf>
    <xf numFmtId="0" fontId="4" fillId="4" borderId="0" applyNumberFormat="0" applyBorder="0" applyAlignment="0" applyProtection="0"/>
    <xf numFmtId="0" fontId="4" fillId="3" borderId="0" applyNumberFormat="0" applyBorder="0" applyAlignment="0" applyProtection="0"/>
    <xf numFmtId="0" fontId="3" fillId="12" borderId="35" applyNumberFormat="0" applyProtection="0">
      <alignment horizontal="left" vertical="center" indent="1"/>
    </xf>
    <xf numFmtId="0" fontId="3" fillId="12" borderId="35" applyNumberFormat="0" applyProtection="0">
      <alignment horizontal="left" vertical="top" indent="1"/>
    </xf>
    <xf numFmtId="0" fontId="3" fillId="41" borderId="35" applyNumberFormat="0" applyProtection="0">
      <alignment horizontal="left" vertical="center" indent="1"/>
    </xf>
    <xf numFmtId="0" fontId="3" fillId="41" borderId="35" applyNumberFormat="0" applyProtection="0">
      <alignment horizontal="left" vertical="top" indent="1"/>
    </xf>
    <xf numFmtId="0" fontId="3" fillId="2" borderId="35" applyNumberFormat="0" applyProtection="0">
      <alignment horizontal="left" vertical="center" indent="1"/>
    </xf>
    <xf numFmtId="0" fontId="3" fillId="2" borderId="35" applyNumberFormat="0" applyProtection="0">
      <alignment horizontal="left" vertical="top" indent="1"/>
    </xf>
    <xf numFmtId="0" fontId="3" fillId="44" borderId="35" applyNumberFormat="0" applyProtection="0">
      <alignment horizontal="left" vertical="center" indent="1"/>
    </xf>
    <xf numFmtId="0" fontId="3" fillId="44" borderId="35" applyNumberFormat="0" applyProtection="0">
      <alignment horizontal="left" vertical="top" indent="1"/>
    </xf>
    <xf numFmtId="0" fontId="3" fillId="16" borderId="32" applyNumberFormat="0">
      <protection locked="0"/>
    </xf>
    <xf numFmtId="4" fontId="22" fillId="4" borderId="35" applyNumberFormat="0" applyProtection="0">
      <alignment vertical="center"/>
    </xf>
    <xf numFmtId="4" fontId="36" fillId="4" borderId="35" applyNumberFormat="0" applyProtection="0">
      <alignment vertical="center"/>
    </xf>
    <xf numFmtId="4" fontId="22" fillId="4" borderId="35" applyNumberFormat="0" applyProtection="0">
      <alignment horizontal="left" vertical="center" indent="1"/>
    </xf>
    <xf numFmtId="0" fontId="22" fillId="4" borderId="35" applyNumberFormat="0" applyProtection="0">
      <alignment horizontal="left" vertical="top" indent="1"/>
    </xf>
    <xf numFmtId="4" fontId="22" fillId="44" borderId="35" applyNumberFormat="0" applyProtection="0">
      <alignment horizontal="right" vertical="center"/>
    </xf>
    <xf numFmtId="4" fontId="36" fillId="44" borderId="35" applyNumberFormat="0" applyProtection="0">
      <alignment horizontal="right" vertical="center"/>
    </xf>
    <xf numFmtId="4" fontId="22" fillId="41" borderId="35" applyNumberFormat="0" applyProtection="0">
      <alignment horizontal="left" vertical="center" indent="1"/>
    </xf>
    <xf numFmtId="0" fontId="22" fillId="41" borderId="35" applyNumberFormat="0" applyProtection="0">
      <alignment horizontal="left" vertical="top" indent="1"/>
    </xf>
    <xf numFmtId="0" fontId="4" fillId="2" borderId="0" applyNumberFormat="0" applyBorder="0" applyAlignment="0" applyProtection="0"/>
    <xf numFmtId="4" fontId="25" fillId="44" borderId="35" applyNumberFormat="0" applyProtection="0">
      <alignment horizontal="right" vertical="center"/>
    </xf>
    <xf numFmtId="0" fontId="33" fillId="0" borderId="0" applyNumberFormat="0" applyFill="0" applyBorder="0" applyAlignment="0" applyProtection="0"/>
    <xf numFmtId="0" fontId="19" fillId="0" borderId="36" applyNumberFormat="0" applyFill="0" applyAlignment="0" applyProtection="0"/>
    <xf numFmtId="0" fontId="15" fillId="0" borderId="0" applyNumberFormat="0" applyFill="0" applyBorder="0" applyAlignment="0" applyProtection="0"/>
    <xf numFmtId="0" fontId="3" fillId="16" borderId="32" applyNumberFormat="0">
      <protection locked="0"/>
    </xf>
    <xf numFmtId="0" fontId="15" fillId="0" borderId="0" applyNumberFormat="0" applyFill="0" applyBorder="0" applyAlignment="0" applyProtection="0"/>
    <xf numFmtId="0" fontId="4" fillId="4" borderId="0" applyNumberFormat="0" applyBorder="0" applyAlignment="0" applyProtection="0"/>
    <xf numFmtId="0" fontId="4" fillId="3" borderId="0" applyNumberFormat="0" applyBorder="0" applyAlignment="0" applyProtection="0"/>
    <xf numFmtId="0" fontId="19" fillId="0" borderId="44" applyNumberFormat="0" applyFill="0" applyAlignment="0" applyProtection="0"/>
    <xf numFmtId="0" fontId="18" fillId="0" borderId="0" applyNumberFormat="0" applyFill="0" applyBorder="0" applyAlignment="0" applyProtection="0"/>
    <xf numFmtId="0" fontId="17" fillId="16" borderId="41" applyNumberFormat="0" applyAlignment="0" applyProtection="0"/>
    <xf numFmtId="0" fontId="3" fillId="4" borderId="40" applyNumberFormat="0" applyFont="0" applyAlignment="0" applyProtection="0"/>
    <xf numFmtId="0" fontId="4" fillId="18" borderId="0" applyNumberFormat="0" applyBorder="0" applyAlignment="0" applyProtection="0"/>
    <xf numFmtId="0" fontId="4" fillId="8" borderId="0" applyNumberFormat="0" applyBorder="0" applyAlignment="0" applyProtection="0"/>
    <xf numFmtId="0" fontId="4" fillId="19" borderId="0" applyNumberFormat="0" applyBorder="0" applyAlignment="0" applyProtection="0"/>
    <xf numFmtId="0" fontId="4" fillId="15" borderId="0" applyNumberFormat="0" applyBorder="0" applyAlignment="0" applyProtection="0"/>
    <xf numFmtId="0" fontId="4" fillId="6" borderId="0" applyNumberFormat="0" applyBorder="0" applyAlignment="0" applyProtection="0"/>
    <xf numFmtId="0" fontId="4" fillId="5" borderId="0" applyNumberFormat="0" applyBorder="0" applyAlignment="0" applyProtection="0"/>
    <xf numFmtId="0" fontId="4" fillId="2" borderId="0" applyNumberFormat="0" applyBorder="0" applyAlignment="0" applyProtection="0"/>
    <xf numFmtId="0" fontId="4" fillId="3" borderId="0" applyNumberFormat="0" applyBorder="0" applyAlignment="0" applyProtection="0"/>
    <xf numFmtId="0" fontId="4" fillId="20" borderId="0" applyNumberFormat="0" applyBorder="0" applyAlignment="0" applyProtection="0"/>
    <xf numFmtId="0" fontId="4" fillId="15" borderId="0" applyNumberFormat="0" applyBorder="0" applyAlignment="0" applyProtection="0"/>
    <xf numFmtId="0" fontId="4" fillId="2" borderId="0" applyNumberFormat="0" applyBorder="0" applyAlignment="0" applyProtection="0"/>
    <xf numFmtId="0" fontId="4" fillId="10" borderId="0" applyNumberFormat="0" applyBorder="0" applyAlignment="0" applyProtection="0"/>
    <xf numFmtId="0" fontId="5" fillId="21" borderId="0" applyNumberFormat="0" applyBorder="0" applyAlignment="0" applyProtection="0"/>
    <xf numFmtId="0" fontId="5" fillId="3" borderId="0" applyNumberFormat="0" applyBorder="0" applyAlignment="0" applyProtection="0"/>
    <xf numFmtId="0" fontId="5" fillId="20" borderId="0" applyNumberFormat="0" applyBorder="0" applyAlignment="0" applyProtection="0"/>
    <xf numFmtId="0" fontId="5" fillId="22" borderId="0" applyNumberFormat="0" applyBorder="0" applyAlignment="0" applyProtection="0"/>
    <xf numFmtId="0" fontId="5" fillId="13" borderId="0" applyNumberFormat="0" applyBorder="0" applyAlignment="0" applyProtection="0"/>
    <xf numFmtId="0" fontId="5" fillId="23" borderId="0" applyNumberFormat="0" applyBorder="0" applyAlignment="0" applyProtection="0"/>
    <xf numFmtId="0" fontId="4" fillId="8" borderId="0" applyNumberFormat="0" applyBorder="0" applyAlignment="0" applyProtection="0"/>
    <xf numFmtId="0" fontId="3" fillId="0" borderId="0"/>
    <xf numFmtId="0" fontId="16" fillId="7" borderId="0" applyNumberFormat="0" applyBorder="0" applyAlignment="0" applyProtection="0"/>
    <xf numFmtId="0" fontId="5" fillId="27" borderId="0" applyNumberFormat="0" applyBorder="0" applyAlignment="0" applyProtection="0"/>
    <xf numFmtId="0" fontId="15" fillId="0" borderId="6" applyNumberFormat="0" applyFill="0" applyAlignment="0" applyProtection="0"/>
    <xf numFmtId="0" fontId="14" fillId="7" borderId="39" applyNumberFormat="0" applyAlignment="0" applyProtection="0"/>
    <xf numFmtId="0" fontId="13" fillId="0" borderId="0" applyNumberFormat="0" applyFill="0" applyBorder="0" applyAlignment="0" applyProtection="0"/>
    <xf numFmtId="0" fontId="5" fillId="14" borderId="0" applyNumberFormat="0" applyBorder="0" applyAlignment="0" applyProtection="0"/>
    <xf numFmtId="0" fontId="13" fillId="0" borderId="5" applyNumberFormat="0" applyFill="0" applyAlignment="0" applyProtection="0"/>
    <xf numFmtId="0" fontId="12" fillId="0" borderId="4" applyNumberFormat="0" applyFill="0" applyAlignment="0" applyProtection="0"/>
    <xf numFmtId="0" fontId="11" fillId="0" borderId="3" applyNumberFormat="0" applyFill="0" applyAlignment="0" applyProtection="0"/>
    <xf numFmtId="0" fontId="5" fillId="34" borderId="0" applyNumberFormat="0" applyBorder="0" applyAlignment="0" applyProtection="0"/>
    <xf numFmtId="0" fontId="10" fillId="6" borderId="0" applyNumberFormat="0" applyBorder="0" applyAlignment="0" applyProtection="0"/>
    <xf numFmtId="0" fontId="9" fillId="0" borderId="0" applyNumberFormat="0" applyFill="0" applyBorder="0" applyAlignment="0" applyProtection="0"/>
    <xf numFmtId="0" fontId="8" fillId="17" borderId="2" applyNumberFormat="0" applyAlignment="0" applyProtection="0"/>
    <xf numFmtId="0" fontId="5" fillId="22" borderId="0" applyNumberFormat="0" applyBorder="0" applyAlignment="0" applyProtection="0"/>
    <xf numFmtId="0" fontId="7" fillId="16" borderId="39" applyNumberFormat="0" applyAlignment="0" applyProtection="0"/>
    <xf numFmtId="0" fontId="6" fillId="15" borderId="0" applyNumberFormat="0" applyBorder="0" applyAlignment="0" applyProtection="0"/>
    <xf numFmtId="0" fontId="5" fillId="14"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2" borderId="0" applyNumberFormat="0" applyBorder="0" applyAlignment="0" applyProtection="0"/>
    <xf numFmtId="0" fontId="5" fillId="10" borderId="0" applyNumberFormat="0" applyBorder="0" applyAlignment="0" applyProtection="0"/>
    <xf numFmtId="0" fontId="5" fillId="9" borderId="0" applyNumberFormat="0" applyBorder="0" applyAlignment="0" applyProtection="0"/>
    <xf numFmtId="0" fontId="6" fillId="8" borderId="0" applyNumberFormat="0" applyBorder="0" applyAlignment="0" applyProtection="0"/>
    <xf numFmtId="0" fontId="27" fillId="37" borderId="39" applyNumberFormat="0" applyAlignment="0" applyProtection="0"/>
    <xf numFmtId="0" fontId="8" fillId="17" borderId="2" applyNumberFormat="0" applyAlignment="0" applyProtection="0"/>
    <xf numFmtId="43" fontId="3" fillId="0" borderId="0" applyFont="0" applyFill="0" applyBorder="0" applyAlignment="0" applyProtection="0"/>
    <xf numFmtId="0" fontId="5" fillId="9" borderId="0" applyNumberFormat="0" applyBorder="0" applyAlignment="0" applyProtection="0"/>
    <xf numFmtId="0" fontId="5" fillId="11" borderId="0" applyNumberFormat="0" applyBorder="0" applyAlignment="0" applyProtection="0"/>
    <xf numFmtId="0" fontId="5" fillId="3" borderId="0" applyNumberFormat="0" applyBorder="0" applyAlignment="0" applyProtection="0"/>
    <xf numFmtId="0" fontId="5" fillId="6" borderId="0" applyNumberFormat="0" applyBorder="0" applyAlignment="0" applyProtection="0"/>
    <xf numFmtId="0" fontId="9" fillId="0" borderId="0" applyNumberFormat="0" applyFill="0" applyBorder="0" applyAlignment="0" applyProtection="0"/>
    <xf numFmtId="0" fontId="10" fillId="19" borderId="0" applyNumberFormat="0" applyBorder="0" applyAlignment="0" applyProtection="0"/>
    <xf numFmtId="0" fontId="28" fillId="0" borderId="16" applyNumberFormat="0" applyFill="0" applyAlignment="0" applyProtection="0"/>
    <xf numFmtId="0" fontId="29" fillId="0" borderId="17" applyNumberFormat="0" applyFill="0" applyAlignment="0" applyProtection="0"/>
    <xf numFmtId="0" fontId="30" fillId="0" borderId="18" applyNumberFormat="0" applyFill="0" applyAlignment="0" applyProtection="0"/>
    <xf numFmtId="0" fontId="30" fillId="0" borderId="0" applyNumberFormat="0" applyFill="0" applyBorder="0" applyAlignment="0" applyProtection="0"/>
    <xf numFmtId="0" fontId="14" fillId="5" borderId="39" applyNumberFormat="0" applyAlignment="0" applyProtection="0"/>
    <xf numFmtId="0" fontId="31" fillId="0" borderId="19" applyNumberFormat="0" applyFill="0" applyAlignment="0" applyProtection="0"/>
    <xf numFmtId="0" fontId="32" fillId="7" borderId="0" applyNumberFormat="0" applyBorder="0" applyAlignment="0" applyProtection="0"/>
    <xf numFmtId="0" fontId="5" fillId="8" borderId="0" applyNumberFormat="0" applyBorder="0" applyAlignment="0" applyProtection="0"/>
    <xf numFmtId="0" fontId="5" fillId="10" borderId="0" applyNumberFormat="0" applyBorder="0" applyAlignment="0" applyProtection="0"/>
    <xf numFmtId="0" fontId="5" fillId="9" borderId="0" applyNumberFormat="0" applyBorder="0" applyAlignment="0" applyProtection="0"/>
    <xf numFmtId="0" fontId="5" fillId="6" borderId="0" applyNumberFormat="0" applyBorder="0" applyAlignment="0" applyProtection="0"/>
    <xf numFmtId="0" fontId="4" fillId="6" borderId="0" applyNumberFormat="0" applyBorder="0" applyAlignment="0" applyProtection="0"/>
    <xf numFmtId="0" fontId="4" fillId="8" borderId="0" applyNumberFormat="0" applyBorder="0" applyAlignment="0" applyProtection="0"/>
    <xf numFmtId="0" fontId="3" fillId="4" borderId="40" applyNumberFormat="0" applyFont="0" applyAlignment="0" applyProtection="0"/>
    <xf numFmtId="0" fontId="17" fillId="37" borderId="41" applyNumberFormat="0" applyAlignment="0" applyProtection="0"/>
    <xf numFmtId="9" fontId="3" fillId="0" borderId="0" applyFont="0" applyFill="0" applyBorder="0" applyAlignment="0" applyProtection="0"/>
    <xf numFmtId="4" fontId="23" fillId="7" borderId="42" applyNumberFormat="0" applyProtection="0">
      <alignment vertical="center"/>
    </xf>
    <xf numFmtId="4" fontId="35" fillId="7" borderId="42" applyNumberFormat="0" applyProtection="0">
      <alignment vertical="center"/>
    </xf>
    <xf numFmtId="4" fontId="23" fillId="7" borderId="42" applyNumberFormat="0" applyProtection="0">
      <alignment horizontal="left" vertical="center" indent="1"/>
    </xf>
    <xf numFmtId="0" fontId="23" fillId="7" borderId="42" applyNumberFormat="0" applyProtection="0">
      <alignment horizontal="left" vertical="top" indent="1"/>
    </xf>
    <xf numFmtId="0" fontId="4" fillId="6" borderId="0" applyNumberFormat="0" applyBorder="0" applyAlignment="0" applyProtection="0"/>
    <xf numFmtId="4" fontId="22" fillId="8" borderId="42" applyNumberFormat="0" applyProtection="0">
      <alignment horizontal="right" vertical="center"/>
    </xf>
    <xf numFmtId="4" fontId="22" fillId="3" borderId="42" applyNumberFormat="0" applyProtection="0">
      <alignment horizontal="right" vertical="center"/>
    </xf>
    <xf numFmtId="4" fontId="22" fillId="14" borderId="42" applyNumberFormat="0" applyProtection="0">
      <alignment horizontal="right" vertical="center"/>
    </xf>
    <xf numFmtId="4" fontId="22" fillId="10" borderId="42" applyNumberFormat="0" applyProtection="0">
      <alignment horizontal="right" vertical="center"/>
    </xf>
    <xf numFmtId="4" fontId="22" fillId="23" borderId="42" applyNumberFormat="0" applyProtection="0">
      <alignment horizontal="right" vertical="center"/>
    </xf>
    <xf numFmtId="4" fontId="22" fillId="9" borderId="42" applyNumberFormat="0" applyProtection="0">
      <alignment horizontal="right" vertical="center"/>
    </xf>
    <xf numFmtId="4" fontId="22" fillId="34" borderId="42" applyNumberFormat="0" applyProtection="0">
      <alignment horizontal="right" vertical="center"/>
    </xf>
    <xf numFmtId="4" fontId="22" fillId="42" borderId="42" applyNumberFormat="0" applyProtection="0">
      <alignment horizontal="right" vertical="center"/>
    </xf>
    <xf numFmtId="4" fontId="22" fillId="20" borderId="42" applyNumberFormat="0" applyProtection="0">
      <alignment horizontal="right" vertical="center"/>
    </xf>
    <xf numFmtId="0" fontId="4" fillId="4" borderId="0" applyNumberFormat="0" applyBorder="0" applyAlignment="0" applyProtection="0"/>
    <xf numFmtId="0" fontId="4" fillId="6" borderId="0" applyNumberFormat="0" applyBorder="0" applyAlignment="0" applyProtection="0"/>
    <xf numFmtId="0" fontId="4" fillId="5" borderId="0" applyNumberFormat="0" applyBorder="0" applyAlignment="0" applyProtection="0"/>
    <xf numFmtId="4" fontId="22" fillId="41" borderId="42" applyNumberFormat="0" applyProtection="0">
      <alignment horizontal="right" vertical="center"/>
    </xf>
    <xf numFmtId="0" fontId="4" fillId="4" borderId="0" applyNumberFormat="0" applyBorder="0" applyAlignment="0" applyProtection="0"/>
    <xf numFmtId="0" fontId="4" fillId="3" borderId="0" applyNumberFormat="0" applyBorder="0" applyAlignment="0" applyProtection="0"/>
    <xf numFmtId="0" fontId="3" fillId="12" borderId="42" applyNumberFormat="0" applyProtection="0">
      <alignment horizontal="left" vertical="center" indent="1"/>
    </xf>
    <xf numFmtId="0" fontId="3" fillId="12" borderId="42" applyNumberFormat="0" applyProtection="0">
      <alignment horizontal="left" vertical="top" indent="1"/>
    </xf>
    <xf numFmtId="0" fontId="3" fillId="41" borderId="42" applyNumberFormat="0" applyProtection="0">
      <alignment horizontal="left" vertical="center" indent="1"/>
    </xf>
    <xf numFmtId="0" fontId="3" fillId="41" borderId="42" applyNumberFormat="0" applyProtection="0">
      <alignment horizontal="left" vertical="top" indent="1"/>
    </xf>
    <xf numFmtId="0" fontId="3" fillId="2" borderId="42" applyNumberFormat="0" applyProtection="0">
      <alignment horizontal="left" vertical="center" indent="1"/>
    </xf>
    <xf numFmtId="0" fontId="3" fillId="2" borderId="42" applyNumberFormat="0" applyProtection="0">
      <alignment horizontal="left" vertical="top" indent="1"/>
    </xf>
    <xf numFmtId="0" fontId="3" fillId="44" borderId="42" applyNumberFormat="0" applyProtection="0">
      <alignment horizontal="left" vertical="center" indent="1"/>
    </xf>
    <xf numFmtId="0" fontId="3" fillId="44" borderId="42" applyNumberFormat="0" applyProtection="0">
      <alignment horizontal="left" vertical="top" indent="1"/>
    </xf>
    <xf numFmtId="0" fontId="3" fillId="16" borderId="32" applyNumberFormat="0">
      <protection locked="0"/>
    </xf>
    <xf numFmtId="4" fontId="22" fillId="4" borderId="42" applyNumberFormat="0" applyProtection="0">
      <alignment vertical="center"/>
    </xf>
    <xf numFmtId="4" fontId="36" fillId="4" borderId="42" applyNumberFormat="0" applyProtection="0">
      <alignment vertical="center"/>
    </xf>
    <xf numFmtId="4" fontId="22" fillId="4" borderId="42" applyNumberFormat="0" applyProtection="0">
      <alignment horizontal="left" vertical="center" indent="1"/>
    </xf>
    <xf numFmtId="0" fontId="22" fillId="4" borderId="42" applyNumberFormat="0" applyProtection="0">
      <alignment horizontal="left" vertical="top" indent="1"/>
    </xf>
    <xf numFmtId="4" fontId="22" fillId="44" borderId="42" applyNumberFormat="0" applyProtection="0">
      <alignment horizontal="right" vertical="center"/>
    </xf>
    <xf numFmtId="4" fontId="36" fillId="44" borderId="42" applyNumberFormat="0" applyProtection="0">
      <alignment horizontal="right" vertical="center"/>
    </xf>
    <xf numFmtId="4" fontId="22" fillId="41" borderId="42" applyNumberFormat="0" applyProtection="0">
      <alignment horizontal="left" vertical="center" indent="1"/>
    </xf>
    <xf numFmtId="0" fontId="22" fillId="41" borderId="42" applyNumberFormat="0" applyProtection="0">
      <alignment horizontal="left" vertical="top" indent="1"/>
    </xf>
    <xf numFmtId="0" fontId="4" fillId="2" borderId="0" applyNumberFormat="0" applyBorder="0" applyAlignment="0" applyProtection="0"/>
    <xf numFmtId="4" fontId="25" fillId="44" borderId="42" applyNumberFormat="0" applyProtection="0">
      <alignment horizontal="right" vertical="center"/>
    </xf>
    <xf numFmtId="0" fontId="33" fillId="0" borderId="0" applyNumberFormat="0" applyFill="0" applyBorder="0" applyAlignment="0" applyProtection="0"/>
    <xf numFmtId="0" fontId="19" fillId="0" borderId="43" applyNumberFormat="0" applyFill="0" applyAlignment="0" applyProtection="0"/>
    <xf numFmtId="0" fontId="15" fillId="0" borderId="0" applyNumberFormat="0" applyFill="0" applyBorder="0" applyAlignment="0" applyProtection="0"/>
    <xf numFmtId="0" fontId="3" fillId="16" borderId="32" applyNumberFormat="0">
      <protection locked="0"/>
    </xf>
    <xf numFmtId="0" fontId="15" fillId="0" borderId="0" applyNumberFormat="0" applyFill="0" applyBorder="0" applyAlignment="0" applyProtection="0"/>
    <xf numFmtId="0" fontId="5" fillId="6" borderId="0" applyNumberFormat="0" applyBorder="0" applyAlignment="0" applyProtection="0"/>
    <xf numFmtId="0" fontId="4" fillId="7" borderId="0" applyNumberFormat="0" applyBorder="0" applyAlignment="0" applyProtection="0"/>
    <xf numFmtId="0" fontId="15" fillId="0" borderId="0" applyNumberFormat="0" applyFill="0" applyBorder="0" applyAlignment="0" applyProtection="0"/>
    <xf numFmtId="0" fontId="19" fillId="0" borderId="44" applyNumberFormat="0" applyFill="0" applyAlignment="0" applyProtection="0"/>
    <xf numFmtId="0" fontId="18" fillId="0" borderId="0" applyNumberFormat="0" applyFill="0" applyBorder="0" applyAlignment="0" applyProtection="0"/>
    <xf numFmtId="0" fontId="17" fillId="16" borderId="41" applyNumberFormat="0" applyAlignment="0" applyProtection="0"/>
    <xf numFmtId="0" fontId="4" fillId="18" borderId="0" applyNumberFormat="0" applyBorder="0" applyAlignment="0" applyProtection="0"/>
    <xf numFmtId="0" fontId="4" fillId="8" borderId="0" applyNumberFormat="0" applyBorder="0" applyAlignment="0" applyProtection="0"/>
    <xf numFmtId="0" fontId="4" fillId="19" borderId="0" applyNumberFormat="0" applyBorder="0" applyAlignment="0" applyProtection="0"/>
    <xf numFmtId="0" fontId="4" fillId="15" borderId="0" applyNumberFormat="0" applyBorder="0" applyAlignment="0" applyProtection="0"/>
    <xf numFmtId="0" fontId="4" fillId="6" borderId="0" applyNumberFormat="0" applyBorder="0" applyAlignment="0" applyProtection="0"/>
    <xf numFmtId="0" fontId="4" fillId="5" borderId="0" applyNumberFormat="0" applyBorder="0" applyAlignment="0" applyProtection="0"/>
    <xf numFmtId="0" fontId="4" fillId="2" borderId="0" applyNumberFormat="0" applyBorder="0" applyAlignment="0" applyProtection="0"/>
    <xf numFmtId="0" fontId="4" fillId="3" borderId="0" applyNumberFormat="0" applyBorder="0" applyAlignment="0" applyProtection="0"/>
    <xf numFmtId="0" fontId="4" fillId="20" borderId="0" applyNumberFormat="0" applyBorder="0" applyAlignment="0" applyProtection="0"/>
    <xf numFmtId="0" fontId="4" fillId="15" borderId="0" applyNumberFormat="0" applyBorder="0" applyAlignment="0" applyProtection="0"/>
    <xf numFmtId="0" fontId="4" fillId="2" borderId="0" applyNumberFormat="0" applyBorder="0" applyAlignment="0" applyProtection="0"/>
    <xf numFmtId="0" fontId="4" fillId="10" borderId="0" applyNumberFormat="0" applyBorder="0" applyAlignment="0" applyProtection="0"/>
    <xf numFmtId="0" fontId="5" fillId="21" borderId="0" applyNumberFormat="0" applyBorder="0" applyAlignment="0" applyProtection="0"/>
    <xf numFmtId="0" fontId="5" fillId="3" borderId="0" applyNumberFormat="0" applyBorder="0" applyAlignment="0" applyProtection="0"/>
    <xf numFmtId="0" fontId="5" fillId="20" borderId="0" applyNumberFormat="0" applyBorder="0" applyAlignment="0" applyProtection="0"/>
    <xf numFmtId="0" fontId="5" fillId="22" borderId="0" applyNumberFormat="0" applyBorder="0" applyAlignment="0" applyProtection="0"/>
    <xf numFmtId="0" fontId="5" fillId="13" borderId="0" applyNumberFormat="0" applyBorder="0" applyAlignment="0" applyProtection="0"/>
    <xf numFmtId="0" fontId="5" fillId="23" borderId="0" applyNumberFormat="0" applyBorder="0" applyAlignment="0" applyProtection="0"/>
    <xf numFmtId="0" fontId="3" fillId="4" borderId="40" applyNumberFormat="0" applyFont="0" applyAlignment="0" applyProtection="0"/>
    <xf numFmtId="0" fontId="4" fillId="8" borderId="0" applyNumberFormat="0" applyBorder="0" applyAlignment="0" applyProtection="0"/>
    <xf numFmtId="0" fontId="3" fillId="0" borderId="0"/>
    <xf numFmtId="0" fontId="5" fillId="27" borderId="0" applyNumberFormat="0" applyBorder="0" applyAlignment="0" applyProtection="0"/>
    <xf numFmtId="0" fontId="16" fillId="7" borderId="0" applyNumberFormat="0" applyBorder="0" applyAlignment="0" applyProtection="0"/>
    <xf numFmtId="0" fontId="15" fillId="0" borderId="6" applyNumberFormat="0" applyFill="0" applyAlignment="0" applyProtection="0"/>
    <xf numFmtId="0" fontId="14" fillId="7" borderId="39" applyNumberFormat="0" applyAlignment="0" applyProtection="0"/>
    <xf numFmtId="0" fontId="5" fillId="14" borderId="0" applyNumberFormat="0" applyBorder="0" applyAlignment="0" applyProtection="0"/>
    <xf numFmtId="0" fontId="13" fillId="0" borderId="0" applyNumberFormat="0" applyFill="0" applyBorder="0" applyAlignment="0" applyProtection="0"/>
    <xf numFmtId="0" fontId="13" fillId="0" borderId="5" applyNumberFormat="0" applyFill="0" applyAlignment="0" applyProtection="0"/>
    <xf numFmtId="0" fontId="12" fillId="0" borderId="4" applyNumberFormat="0" applyFill="0" applyAlignment="0" applyProtection="0"/>
    <xf numFmtId="0" fontId="5" fillId="34" borderId="0" applyNumberFormat="0" applyBorder="0" applyAlignment="0" applyProtection="0"/>
    <xf numFmtId="0" fontId="11" fillId="0" borderId="3" applyNumberFormat="0" applyFill="0" applyAlignment="0" applyProtection="0"/>
    <xf numFmtId="0" fontId="10" fillId="6" borderId="0" applyNumberFormat="0" applyBorder="0" applyAlignment="0" applyProtection="0"/>
    <xf numFmtId="0" fontId="9" fillId="0" borderId="0" applyNumberFormat="0" applyFill="0" applyBorder="0" applyAlignment="0" applyProtection="0"/>
    <xf numFmtId="0" fontId="5" fillId="22" borderId="0" applyNumberFormat="0" applyBorder="0" applyAlignment="0" applyProtection="0"/>
    <xf numFmtId="0" fontId="8" fillId="17" borderId="2" applyNumberFormat="0" applyAlignment="0" applyProtection="0"/>
    <xf numFmtId="0" fontId="7" fillId="16" borderId="39" applyNumberFormat="0" applyAlignment="0" applyProtection="0"/>
    <xf numFmtId="0" fontId="6" fillId="15"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3"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6" fillId="8" borderId="0" applyNumberFormat="0" applyBorder="0" applyAlignment="0" applyProtection="0"/>
    <xf numFmtId="0" fontId="27" fillId="37" borderId="39" applyNumberFormat="0" applyAlignment="0" applyProtection="0"/>
    <xf numFmtId="0" fontId="8" fillId="17" borderId="2" applyNumberFormat="0" applyAlignment="0" applyProtection="0"/>
    <xf numFmtId="43" fontId="3" fillId="0" borderId="0" applyFont="0" applyFill="0" applyBorder="0" applyAlignment="0" applyProtection="0"/>
    <xf numFmtId="0" fontId="5" fillId="10" borderId="0" applyNumberFormat="0" applyBorder="0" applyAlignment="0" applyProtection="0"/>
    <xf numFmtId="0" fontId="5" fillId="9" borderId="0" applyNumberFormat="0" applyBorder="0" applyAlignment="0" applyProtection="0"/>
    <xf numFmtId="0" fontId="5" fillId="11" borderId="0" applyNumberFormat="0" applyBorder="0" applyAlignment="0" applyProtection="0"/>
    <xf numFmtId="0" fontId="5" fillId="3" borderId="0" applyNumberFormat="0" applyBorder="0" applyAlignment="0" applyProtection="0"/>
    <xf numFmtId="0" fontId="9" fillId="0" borderId="0" applyNumberFormat="0" applyFill="0" applyBorder="0" applyAlignment="0" applyProtection="0"/>
    <xf numFmtId="0" fontId="10" fillId="19" borderId="0" applyNumberFormat="0" applyBorder="0" applyAlignment="0" applyProtection="0"/>
    <xf numFmtId="0" fontId="28" fillId="0" borderId="16" applyNumberFormat="0" applyFill="0" applyAlignment="0" applyProtection="0"/>
    <xf numFmtId="0" fontId="29" fillId="0" borderId="17" applyNumberFormat="0" applyFill="0" applyAlignment="0" applyProtection="0"/>
    <xf numFmtId="0" fontId="30" fillId="0" borderId="18" applyNumberFormat="0" applyFill="0" applyAlignment="0" applyProtection="0"/>
    <xf numFmtId="0" fontId="30" fillId="0" borderId="0" applyNumberFormat="0" applyFill="0" applyBorder="0" applyAlignment="0" applyProtection="0"/>
    <xf numFmtId="0" fontId="14" fillId="5" borderId="39" applyNumberFormat="0" applyAlignment="0" applyProtection="0"/>
    <xf numFmtId="0" fontId="31" fillId="0" borderId="19" applyNumberFormat="0" applyFill="0" applyAlignment="0" applyProtection="0"/>
    <xf numFmtId="0" fontId="32" fillId="7" borderId="0" applyNumberFormat="0" applyBorder="0" applyAlignment="0" applyProtection="0"/>
    <xf numFmtId="0" fontId="5" fillId="6" borderId="0" applyNumberFormat="0" applyBorder="0" applyAlignment="0" applyProtection="0"/>
    <xf numFmtId="0" fontId="5" fillId="8" borderId="0" applyNumberFormat="0" applyBorder="0" applyAlignment="0" applyProtection="0"/>
    <xf numFmtId="0" fontId="5" fillId="10" borderId="0" applyNumberFormat="0" applyBorder="0" applyAlignment="0" applyProtection="0"/>
    <xf numFmtId="0" fontId="5" fillId="9" borderId="0" applyNumberFormat="0" applyBorder="0" applyAlignment="0" applyProtection="0"/>
    <xf numFmtId="0" fontId="4" fillId="4" borderId="0" applyNumberFormat="0" applyBorder="0" applyAlignment="0" applyProtection="0"/>
    <xf numFmtId="0" fontId="4" fillId="6" borderId="0" applyNumberFormat="0" applyBorder="0" applyAlignment="0" applyProtection="0"/>
    <xf numFmtId="0" fontId="3" fillId="4" borderId="40" applyNumberFormat="0" applyFont="0" applyAlignment="0" applyProtection="0"/>
    <xf numFmtId="0" fontId="17" fillId="37" borderId="41" applyNumberFormat="0" applyAlignment="0" applyProtection="0"/>
    <xf numFmtId="9" fontId="3" fillId="0" borderId="0" applyFont="0" applyFill="0" applyBorder="0" applyAlignment="0" applyProtection="0"/>
    <xf numFmtId="4" fontId="23" fillId="7" borderId="42" applyNumberFormat="0" applyProtection="0">
      <alignment vertical="center"/>
    </xf>
    <xf numFmtId="4" fontId="35" fillId="7" borderId="42" applyNumberFormat="0" applyProtection="0">
      <alignment vertical="center"/>
    </xf>
    <xf numFmtId="4" fontId="23" fillId="7" borderId="42" applyNumberFormat="0" applyProtection="0">
      <alignment horizontal="left" vertical="center" indent="1"/>
    </xf>
    <xf numFmtId="0" fontId="23" fillId="7" borderId="42" applyNumberFormat="0" applyProtection="0">
      <alignment horizontal="left" vertical="top" indent="1"/>
    </xf>
    <xf numFmtId="0" fontId="4" fillId="3" borderId="0" applyNumberFormat="0" applyBorder="0" applyAlignment="0" applyProtection="0"/>
    <xf numFmtId="4" fontId="22" fillId="8" borderId="42" applyNumberFormat="0" applyProtection="0">
      <alignment horizontal="right" vertical="center"/>
    </xf>
    <xf numFmtId="4" fontId="22" fillId="3" borderId="42" applyNumberFormat="0" applyProtection="0">
      <alignment horizontal="right" vertical="center"/>
    </xf>
    <xf numFmtId="4" fontId="22" fillId="14" borderId="42" applyNumberFormat="0" applyProtection="0">
      <alignment horizontal="right" vertical="center"/>
    </xf>
    <xf numFmtId="4" fontId="22" fillId="10" borderId="42" applyNumberFormat="0" applyProtection="0">
      <alignment horizontal="right" vertical="center"/>
    </xf>
    <xf numFmtId="4" fontId="22" fillId="23" borderId="42" applyNumberFormat="0" applyProtection="0">
      <alignment horizontal="right" vertical="center"/>
    </xf>
    <xf numFmtId="4" fontId="22" fillId="9" borderId="42" applyNumberFormat="0" applyProtection="0">
      <alignment horizontal="right" vertical="center"/>
    </xf>
    <xf numFmtId="4" fontId="22" fillId="34" borderId="42" applyNumberFormat="0" applyProtection="0">
      <alignment horizontal="right" vertical="center"/>
    </xf>
    <xf numFmtId="4" fontId="22" fillId="42" borderId="42" applyNumberFormat="0" applyProtection="0">
      <alignment horizontal="right" vertical="center"/>
    </xf>
    <xf numFmtId="4" fontId="22" fillId="20" borderId="42" applyNumberFormat="0" applyProtection="0">
      <alignment horizontal="right" vertical="center"/>
    </xf>
    <xf numFmtId="0" fontId="4" fillId="6" borderId="0" applyNumberFormat="0" applyBorder="0" applyAlignment="0" applyProtection="0"/>
    <xf numFmtId="0" fontId="4" fillId="4" borderId="0" applyNumberFormat="0" applyBorder="0" applyAlignment="0" applyProtection="0"/>
    <xf numFmtId="0" fontId="4" fillId="6" borderId="0" applyNumberFormat="0" applyBorder="0" applyAlignment="0" applyProtection="0"/>
    <xf numFmtId="4" fontId="22" fillId="41" borderId="42" applyNumberFormat="0" applyProtection="0">
      <alignment horizontal="right" vertical="center"/>
    </xf>
    <xf numFmtId="0" fontId="4" fillId="5" borderId="0" applyNumberFormat="0" applyBorder="0" applyAlignment="0" applyProtection="0"/>
    <xf numFmtId="0" fontId="4" fillId="4" borderId="0" applyNumberFormat="0" applyBorder="0" applyAlignment="0" applyProtection="0"/>
    <xf numFmtId="0" fontId="3" fillId="12" borderId="42" applyNumberFormat="0" applyProtection="0">
      <alignment horizontal="left" vertical="center" indent="1"/>
    </xf>
    <xf numFmtId="0" fontId="3" fillId="12" borderId="42" applyNumberFormat="0" applyProtection="0">
      <alignment horizontal="left" vertical="top" indent="1"/>
    </xf>
    <xf numFmtId="0" fontId="3" fillId="41" borderId="42" applyNumberFormat="0" applyProtection="0">
      <alignment horizontal="left" vertical="center" indent="1"/>
    </xf>
    <xf numFmtId="0" fontId="3" fillId="41" borderId="42" applyNumberFormat="0" applyProtection="0">
      <alignment horizontal="left" vertical="top" indent="1"/>
    </xf>
    <xf numFmtId="0" fontId="3" fillId="2" borderId="42" applyNumberFormat="0" applyProtection="0">
      <alignment horizontal="left" vertical="center" indent="1"/>
    </xf>
    <xf numFmtId="0" fontId="3" fillId="2" borderId="42" applyNumberFormat="0" applyProtection="0">
      <alignment horizontal="left" vertical="top" indent="1"/>
    </xf>
    <xf numFmtId="0" fontId="3" fillId="44" borderId="42" applyNumberFormat="0" applyProtection="0">
      <alignment horizontal="left" vertical="center" indent="1"/>
    </xf>
    <xf numFmtId="0" fontId="3" fillId="44" borderId="42" applyNumberFormat="0" applyProtection="0">
      <alignment horizontal="left" vertical="top" indent="1"/>
    </xf>
    <xf numFmtId="0" fontId="3" fillId="16" borderId="32" applyNumberFormat="0">
      <protection locked="0"/>
    </xf>
    <xf numFmtId="4" fontId="22" fillId="4" borderId="42" applyNumberFormat="0" applyProtection="0">
      <alignment vertical="center"/>
    </xf>
    <xf numFmtId="4" fontId="36" fillId="4" borderId="42" applyNumberFormat="0" applyProtection="0">
      <alignment vertical="center"/>
    </xf>
    <xf numFmtId="4" fontId="22" fillId="4" borderId="42" applyNumberFormat="0" applyProtection="0">
      <alignment horizontal="left" vertical="center" indent="1"/>
    </xf>
    <xf numFmtId="0" fontId="22" fillId="4" borderId="42" applyNumberFormat="0" applyProtection="0">
      <alignment horizontal="left" vertical="top" indent="1"/>
    </xf>
    <xf numFmtId="4" fontId="22" fillId="44" borderId="42" applyNumberFormat="0" applyProtection="0">
      <alignment horizontal="right" vertical="center"/>
    </xf>
    <xf numFmtId="4" fontId="36" fillId="44" borderId="42" applyNumberFormat="0" applyProtection="0">
      <alignment horizontal="right" vertical="center"/>
    </xf>
    <xf numFmtId="4" fontId="22" fillId="41" borderId="42" applyNumberFormat="0" applyProtection="0">
      <alignment horizontal="left" vertical="center" indent="1"/>
    </xf>
    <xf numFmtId="0" fontId="22" fillId="41" borderId="42" applyNumberFormat="0" applyProtection="0">
      <alignment horizontal="left" vertical="top" indent="1"/>
    </xf>
    <xf numFmtId="0" fontId="4" fillId="3" borderId="0" applyNumberFormat="0" applyBorder="0" applyAlignment="0" applyProtection="0"/>
    <xf numFmtId="4" fontId="25" fillId="44" borderId="42" applyNumberFormat="0" applyProtection="0">
      <alignment horizontal="right" vertical="center"/>
    </xf>
    <xf numFmtId="0" fontId="4" fillId="2" borderId="0" applyNumberFormat="0" applyBorder="0" applyAlignment="0" applyProtection="0"/>
    <xf numFmtId="0" fontId="33" fillId="0" borderId="0" applyNumberFormat="0" applyFill="0" applyBorder="0" applyAlignment="0" applyProtection="0"/>
    <xf numFmtId="0" fontId="19" fillId="0" borderId="43" applyNumberFormat="0" applyFill="0" applyAlignment="0" applyProtection="0"/>
    <xf numFmtId="0" fontId="15" fillId="0" borderId="0" applyNumberFormat="0" applyFill="0" applyBorder="0" applyAlignment="0" applyProtection="0"/>
    <xf numFmtId="0" fontId="3" fillId="16" borderId="32" applyNumberFormat="0">
      <protection locked="0"/>
    </xf>
    <xf numFmtId="0" fontId="5" fillId="6" borderId="0" applyNumberFormat="0" applyBorder="0" applyAlignment="0" applyProtection="0"/>
    <xf numFmtId="0" fontId="4" fillId="7" borderId="0" applyNumberFormat="0" applyBorder="0" applyAlignment="0" applyProtection="0"/>
    <xf numFmtId="0" fontId="15" fillId="0" borderId="0" applyNumberFormat="0" applyFill="0" applyBorder="0" applyAlignment="0" applyProtection="0"/>
    <xf numFmtId="0" fontId="19" fillId="0" borderId="50" applyNumberFormat="0" applyFill="0" applyAlignment="0" applyProtection="0"/>
    <xf numFmtId="0" fontId="18" fillId="0" borderId="0" applyNumberFormat="0" applyFill="0" applyBorder="0" applyAlignment="0" applyProtection="0"/>
    <xf numFmtId="0" fontId="17" fillId="16" borderId="47" applyNumberFormat="0" applyAlignment="0" applyProtection="0"/>
    <xf numFmtId="0" fontId="4" fillId="18" borderId="0" applyNumberFormat="0" applyBorder="0" applyAlignment="0" applyProtection="0"/>
    <xf numFmtId="0" fontId="4" fillId="8" borderId="0" applyNumberFormat="0" applyBorder="0" applyAlignment="0" applyProtection="0"/>
    <xf numFmtId="0" fontId="4" fillId="19" borderId="0" applyNumberFormat="0" applyBorder="0" applyAlignment="0" applyProtection="0"/>
    <xf numFmtId="0" fontId="4" fillId="15" borderId="0" applyNumberFormat="0" applyBorder="0" applyAlignment="0" applyProtection="0"/>
    <xf numFmtId="0" fontId="4" fillId="6" borderId="0" applyNumberFormat="0" applyBorder="0" applyAlignment="0" applyProtection="0"/>
    <xf numFmtId="0" fontId="4" fillId="5" borderId="0" applyNumberFormat="0" applyBorder="0" applyAlignment="0" applyProtection="0"/>
    <xf numFmtId="0" fontId="4" fillId="2" borderId="0" applyNumberFormat="0" applyBorder="0" applyAlignment="0" applyProtection="0"/>
    <xf numFmtId="0" fontId="4" fillId="3" borderId="0" applyNumberFormat="0" applyBorder="0" applyAlignment="0" applyProtection="0"/>
    <xf numFmtId="0" fontId="4" fillId="20" borderId="0" applyNumberFormat="0" applyBorder="0" applyAlignment="0" applyProtection="0"/>
    <xf numFmtId="0" fontId="4" fillId="15" borderId="0" applyNumberFormat="0" applyBorder="0" applyAlignment="0" applyProtection="0"/>
    <xf numFmtId="0" fontId="4" fillId="2" borderId="0" applyNumberFormat="0" applyBorder="0" applyAlignment="0" applyProtection="0"/>
    <xf numFmtId="0" fontId="4" fillId="10" borderId="0" applyNumberFormat="0" applyBorder="0" applyAlignment="0" applyProtection="0"/>
    <xf numFmtId="0" fontId="5" fillId="21" borderId="0" applyNumberFormat="0" applyBorder="0" applyAlignment="0" applyProtection="0"/>
    <xf numFmtId="0" fontId="5" fillId="3" borderId="0" applyNumberFormat="0" applyBorder="0" applyAlignment="0" applyProtection="0"/>
    <xf numFmtId="0" fontId="5" fillId="20" borderId="0" applyNumberFormat="0" applyBorder="0" applyAlignment="0" applyProtection="0"/>
    <xf numFmtId="0" fontId="5" fillId="22" borderId="0" applyNumberFormat="0" applyBorder="0" applyAlignment="0" applyProtection="0"/>
    <xf numFmtId="0" fontId="5" fillId="13" borderId="0" applyNumberFormat="0" applyBorder="0" applyAlignment="0" applyProtection="0"/>
    <xf numFmtId="0" fontId="5" fillId="23" borderId="0" applyNumberFormat="0" applyBorder="0" applyAlignment="0" applyProtection="0"/>
    <xf numFmtId="0" fontId="3" fillId="4" borderId="46" applyNumberFormat="0" applyFont="0" applyAlignment="0" applyProtection="0"/>
    <xf numFmtId="0" fontId="3" fillId="0" borderId="0"/>
    <xf numFmtId="0" fontId="5" fillId="27" borderId="0" applyNumberFormat="0" applyBorder="0" applyAlignment="0" applyProtection="0"/>
    <xf numFmtId="0" fontId="16" fillId="7" borderId="0" applyNumberFormat="0" applyBorder="0" applyAlignment="0" applyProtection="0"/>
    <xf numFmtId="0" fontId="15" fillId="0" borderId="6" applyNumberFormat="0" applyFill="0" applyAlignment="0" applyProtection="0"/>
    <xf numFmtId="0" fontId="14" fillId="7" borderId="45" applyNumberFormat="0" applyAlignment="0" applyProtection="0"/>
    <xf numFmtId="0" fontId="5" fillId="14" borderId="0" applyNumberFormat="0" applyBorder="0" applyAlignment="0" applyProtection="0"/>
    <xf numFmtId="0" fontId="13" fillId="0" borderId="0" applyNumberFormat="0" applyFill="0" applyBorder="0" applyAlignment="0" applyProtection="0"/>
    <xf numFmtId="0" fontId="13" fillId="0" borderId="5" applyNumberFormat="0" applyFill="0" applyAlignment="0" applyProtection="0"/>
    <xf numFmtId="0" fontId="12" fillId="0" borderId="4" applyNumberFormat="0" applyFill="0" applyAlignment="0" applyProtection="0"/>
    <xf numFmtId="0" fontId="5" fillId="34" borderId="0" applyNumberFormat="0" applyBorder="0" applyAlignment="0" applyProtection="0"/>
    <xf numFmtId="0" fontId="11" fillId="0" borderId="3" applyNumberFormat="0" applyFill="0" applyAlignment="0" applyProtection="0"/>
    <xf numFmtId="0" fontId="10" fillId="6" borderId="0" applyNumberFormat="0" applyBorder="0" applyAlignment="0" applyProtection="0"/>
    <xf numFmtId="0" fontId="9" fillId="0" borderId="0" applyNumberFormat="0" applyFill="0" applyBorder="0" applyAlignment="0" applyProtection="0"/>
    <xf numFmtId="0" fontId="5" fillId="22" borderId="0" applyNumberFormat="0" applyBorder="0" applyAlignment="0" applyProtection="0"/>
    <xf numFmtId="0" fontId="8" fillId="17" borderId="2" applyNumberFormat="0" applyAlignment="0" applyProtection="0"/>
    <xf numFmtId="0" fontId="7" fillId="16" borderId="45" applyNumberFormat="0" applyAlignment="0" applyProtection="0"/>
    <xf numFmtId="0" fontId="6" fillId="15"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3"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6" fillId="8" borderId="0" applyNumberFormat="0" applyBorder="0" applyAlignment="0" applyProtection="0"/>
    <xf numFmtId="0" fontId="27" fillId="37" borderId="45" applyNumberFormat="0" applyAlignment="0" applyProtection="0"/>
    <xf numFmtId="0" fontId="8" fillId="17" borderId="2" applyNumberFormat="0" applyAlignment="0" applyProtection="0"/>
    <xf numFmtId="43" fontId="3" fillId="0" borderId="0" applyFont="0" applyFill="0" applyBorder="0" applyAlignment="0" applyProtection="0"/>
    <xf numFmtId="0" fontId="5" fillId="10" borderId="0" applyNumberFormat="0" applyBorder="0" applyAlignment="0" applyProtection="0"/>
    <xf numFmtId="0" fontId="5" fillId="9" borderId="0" applyNumberFormat="0" applyBorder="0" applyAlignment="0" applyProtection="0"/>
    <xf numFmtId="0" fontId="5" fillId="11" borderId="0" applyNumberFormat="0" applyBorder="0" applyAlignment="0" applyProtection="0"/>
    <xf numFmtId="0" fontId="5" fillId="3" borderId="0" applyNumberFormat="0" applyBorder="0" applyAlignment="0" applyProtection="0"/>
    <xf numFmtId="0" fontId="9" fillId="0" borderId="0" applyNumberFormat="0" applyFill="0" applyBorder="0" applyAlignment="0" applyProtection="0"/>
    <xf numFmtId="0" fontId="10" fillId="19" borderId="0" applyNumberFormat="0" applyBorder="0" applyAlignment="0" applyProtection="0"/>
    <xf numFmtId="0" fontId="28" fillId="0" borderId="16" applyNumberFormat="0" applyFill="0" applyAlignment="0" applyProtection="0"/>
    <xf numFmtId="0" fontId="29" fillId="0" borderId="17" applyNumberFormat="0" applyFill="0" applyAlignment="0" applyProtection="0"/>
    <xf numFmtId="0" fontId="30" fillId="0" borderId="18" applyNumberFormat="0" applyFill="0" applyAlignment="0" applyProtection="0"/>
    <xf numFmtId="0" fontId="30" fillId="0" borderId="0" applyNumberFormat="0" applyFill="0" applyBorder="0" applyAlignment="0" applyProtection="0"/>
    <xf numFmtId="0" fontId="14" fillId="5" borderId="45" applyNumberFormat="0" applyAlignment="0" applyProtection="0"/>
    <xf numFmtId="0" fontId="31" fillId="0" borderId="19" applyNumberFormat="0" applyFill="0" applyAlignment="0" applyProtection="0"/>
    <xf numFmtId="0" fontId="32" fillId="7" borderId="0" applyNumberFormat="0" applyBorder="0" applyAlignment="0" applyProtection="0"/>
    <xf numFmtId="0" fontId="5" fillId="6" borderId="0" applyNumberFormat="0" applyBorder="0" applyAlignment="0" applyProtection="0"/>
    <xf numFmtId="0" fontId="5" fillId="8" borderId="0" applyNumberFormat="0" applyBorder="0" applyAlignment="0" applyProtection="0"/>
    <xf numFmtId="0" fontId="5" fillId="10" borderId="0" applyNumberFormat="0" applyBorder="0" applyAlignment="0" applyProtection="0"/>
    <xf numFmtId="0" fontId="5" fillId="9" borderId="0" applyNumberFormat="0" applyBorder="0" applyAlignment="0" applyProtection="0"/>
    <xf numFmtId="0" fontId="4" fillId="4" borderId="0" applyNumberFormat="0" applyBorder="0" applyAlignment="0" applyProtection="0"/>
    <xf numFmtId="0" fontId="4" fillId="6" borderId="0" applyNumberFormat="0" applyBorder="0" applyAlignment="0" applyProtection="0"/>
    <xf numFmtId="0" fontId="3" fillId="4" borderId="46" applyNumberFormat="0" applyFont="0" applyAlignment="0" applyProtection="0"/>
    <xf numFmtId="0" fontId="17" fillId="37" borderId="47" applyNumberFormat="0" applyAlignment="0" applyProtection="0"/>
    <xf numFmtId="9" fontId="3" fillId="0" borderId="0" applyFont="0" applyFill="0" applyBorder="0" applyAlignment="0" applyProtection="0"/>
    <xf numFmtId="4" fontId="23" fillId="7" borderId="48" applyNumberFormat="0" applyProtection="0">
      <alignment vertical="center"/>
    </xf>
    <xf numFmtId="4" fontId="35" fillId="7" borderId="48" applyNumberFormat="0" applyProtection="0">
      <alignment vertical="center"/>
    </xf>
    <xf numFmtId="4" fontId="23" fillId="7" borderId="48" applyNumberFormat="0" applyProtection="0">
      <alignment horizontal="left" vertical="center" indent="1"/>
    </xf>
    <xf numFmtId="0" fontId="23" fillId="7" borderId="48" applyNumberFormat="0" applyProtection="0">
      <alignment horizontal="left" vertical="top" indent="1"/>
    </xf>
    <xf numFmtId="0" fontId="4" fillId="3" borderId="0" applyNumberFormat="0" applyBorder="0" applyAlignment="0" applyProtection="0"/>
    <xf numFmtId="4" fontId="22" fillId="8" borderId="48" applyNumberFormat="0" applyProtection="0">
      <alignment horizontal="right" vertical="center"/>
    </xf>
    <xf numFmtId="4" fontId="22" fillId="3" borderId="48" applyNumberFormat="0" applyProtection="0">
      <alignment horizontal="right" vertical="center"/>
    </xf>
    <xf numFmtId="4" fontId="22" fillId="14" borderId="48" applyNumberFormat="0" applyProtection="0">
      <alignment horizontal="right" vertical="center"/>
    </xf>
    <xf numFmtId="4" fontId="22" fillId="10" borderId="48" applyNumberFormat="0" applyProtection="0">
      <alignment horizontal="right" vertical="center"/>
    </xf>
    <xf numFmtId="4" fontId="22" fillId="23" borderId="48" applyNumberFormat="0" applyProtection="0">
      <alignment horizontal="right" vertical="center"/>
    </xf>
    <xf numFmtId="4" fontId="22" fillId="9" borderId="48" applyNumberFormat="0" applyProtection="0">
      <alignment horizontal="right" vertical="center"/>
    </xf>
    <xf numFmtId="4" fontId="22" fillId="34" borderId="48" applyNumberFormat="0" applyProtection="0">
      <alignment horizontal="right" vertical="center"/>
    </xf>
    <xf numFmtId="4" fontId="22" fillId="42" borderId="48" applyNumberFormat="0" applyProtection="0">
      <alignment horizontal="right" vertical="center"/>
    </xf>
    <xf numFmtId="4" fontId="22" fillId="20" borderId="48" applyNumberFormat="0" applyProtection="0">
      <alignment horizontal="right" vertical="center"/>
    </xf>
    <xf numFmtId="0" fontId="4" fillId="6" borderId="0" applyNumberFormat="0" applyBorder="0" applyAlignment="0" applyProtection="0"/>
    <xf numFmtId="0" fontId="4" fillId="4" borderId="0" applyNumberFormat="0" applyBorder="0" applyAlignment="0" applyProtection="0"/>
    <xf numFmtId="0" fontId="4" fillId="6" borderId="0" applyNumberFormat="0" applyBorder="0" applyAlignment="0" applyProtection="0"/>
    <xf numFmtId="4" fontId="22" fillId="41" borderId="48" applyNumberFormat="0" applyProtection="0">
      <alignment horizontal="right" vertical="center"/>
    </xf>
    <xf numFmtId="0" fontId="4" fillId="5" borderId="0" applyNumberFormat="0" applyBorder="0" applyAlignment="0" applyProtection="0"/>
    <xf numFmtId="0" fontId="4" fillId="4" borderId="0" applyNumberFormat="0" applyBorder="0" applyAlignment="0" applyProtection="0"/>
    <xf numFmtId="0" fontId="3" fillId="12" borderId="48" applyNumberFormat="0" applyProtection="0">
      <alignment horizontal="left" vertical="center" indent="1"/>
    </xf>
    <xf numFmtId="0" fontId="3" fillId="12" borderId="48" applyNumberFormat="0" applyProtection="0">
      <alignment horizontal="left" vertical="top" indent="1"/>
    </xf>
    <xf numFmtId="0" fontId="3" fillId="41" borderId="48" applyNumberFormat="0" applyProtection="0">
      <alignment horizontal="left" vertical="center" indent="1"/>
    </xf>
    <xf numFmtId="0" fontId="3" fillId="41" borderId="48" applyNumberFormat="0" applyProtection="0">
      <alignment horizontal="left" vertical="top" indent="1"/>
    </xf>
    <xf numFmtId="0" fontId="3" fillId="2" borderId="48" applyNumberFormat="0" applyProtection="0">
      <alignment horizontal="left" vertical="center" indent="1"/>
    </xf>
    <xf numFmtId="0" fontId="3" fillId="2" borderId="48" applyNumberFormat="0" applyProtection="0">
      <alignment horizontal="left" vertical="top" indent="1"/>
    </xf>
    <xf numFmtId="0" fontId="3" fillId="44" borderId="48" applyNumberFormat="0" applyProtection="0">
      <alignment horizontal="left" vertical="center" indent="1"/>
    </xf>
    <xf numFmtId="0" fontId="3" fillId="44" borderId="48" applyNumberFormat="0" applyProtection="0">
      <alignment horizontal="left" vertical="top" indent="1"/>
    </xf>
    <xf numFmtId="0" fontId="3" fillId="16" borderId="32" applyNumberFormat="0">
      <protection locked="0"/>
    </xf>
    <xf numFmtId="4" fontId="22" fillId="4" borderId="48" applyNumberFormat="0" applyProtection="0">
      <alignment vertical="center"/>
    </xf>
    <xf numFmtId="4" fontId="36" fillId="4" borderId="48" applyNumberFormat="0" applyProtection="0">
      <alignment vertical="center"/>
    </xf>
    <xf numFmtId="4" fontId="22" fillId="4" borderId="48" applyNumberFormat="0" applyProtection="0">
      <alignment horizontal="left" vertical="center" indent="1"/>
    </xf>
    <xf numFmtId="0" fontId="22" fillId="4" borderId="48" applyNumberFormat="0" applyProtection="0">
      <alignment horizontal="left" vertical="top" indent="1"/>
    </xf>
    <xf numFmtId="4" fontId="22" fillId="44" borderId="48" applyNumberFormat="0" applyProtection="0">
      <alignment horizontal="right" vertical="center"/>
    </xf>
    <xf numFmtId="4" fontId="36" fillId="44" borderId="48" applyNumberFormat="0" applyProtection="0">
      <alignment horizontal="right" vertical="center"/>
    </xf>
    <xf numFmtId="4" fontId="22" fillId="41" borderId="48" applyNumberFormat="0" applyProtection="0">
      <alignment horizontal="left" vertical="center" indent="1"/>
    </xf>
    <xf numFmtId="0" fontId="22" fillId="41" borderId="48" applyNumberFormat="0" applyProtection="0">
      <alignment horizontal="left" vertical="top" indent="1"/>
    </xf>
    <xf numFmtId="0" fontId="4" fillId="3" borderId="0" applyNumberFormat="0" applyBorder="0" applyAlignment="0" applyProtection="0"/>
    <xf numFmtId="4" fontId="25" fillId="44" borderId="48" applyNumberFormat="0" applyProtection="0">
      <alignment horizontal="right" vertical="center"/>
    </xf>
    <xf numFmtId="0" fontId="4" fillId="2" borderId="0" applyNumberFormat="0" applyBorder="0" applyAlignment="0" applyProtection="0"/>
    <xf numFmtId="0" fontId="33" fillId="0" borderId="0" applyNumberFormat="0" applyFill="0" applyBorder="0" applyAlignment="0" applyProtection="0"/>
    <xf numFmtId="0" fontId="19" fillId="0" borderId="49" applyNumberFormat="0" applyFill="0" applyAlignment="0" applyProtection="0"/>
    <xf numFmtId="0" fontId="15" fillId="0" borderId="0" applyNumberFormat="0" applyFill="0" applyBorder="0" applyAlignment="0" applyProtection="0"/>
    <xf numFmtId="0" fontId="3" fillId="16" borderId="32" applyNumberFormat="0">
      <protection locked="0"/>
    </xf>
    <xf numFmtId="0" fontId="4" fillId="18" borderId="0" applyNumberFormat="0" applyBorder="0" applyAlignment="0" applyProtection="0"/>
    <xf numFmtId="0" fontId="4" fillId="8" borderId="0" applyNumberFormat="0" applyBorder="0" applyAlignment="0" applyProtection="0"/>
    <xf numFmtId="0" fontId="4" fillId="19" borderId="0" applyNumberFormat="0" applyBorder="0" applyAlignment="0" applyProtection="0"/>
    <xf numFmtId="0" fontId="4" fillId="15" borderId="0" applyNumberFormat="0" applyBorder="0" applyAlignment="0" applyProtection="0"/>
    <xf numFmtId="0" fontId="4" fillId="6" borderId="0" applyNumberFormat="0" applyBorder="0" applyAlignment="0" applyProtection="0"/>
    <xf numFmtId="0" fontId="4" fillId="5" borderId="0" applyNumberFormat="0" applyBorder="0" applyAlignment="0" applyProtection="0"/>
    <xf numFmtId="0" fontId="4" fillId="2" borderId="0" applyNumberFormat="0" applyBorder="0" applyAlignment="0" applyProtection="0"/>
    <xf numFmtId="0" fontId="4" fillId="3" borderId="0" applyNumberFormat="0" applyBorder="0" applyAlignment="0" applyProtection="0"/>
    <xf numFmtId="0" fontId="4" fillId="20" borderId="0" applyNumberFormat="0" applyBorder="0" applyAlignment="0" applyProtection="0"/>
    <xf numFmtId="0" fontId="4" fillId="15" borderId="0" applyNumberFormat="0" applyBorder="0" applyAlignment="0" applyProtection="0"/>
    <xf numFmtId="0" fontId="4" fillId="2" borderId="0" applyNumberFormat="0" applyBorder="0" applyAlignment="0" applyProtection="0"/>
    <xf numFmtId="0" fontId="4" fillId="10" borderId="0" applyNumberFormat="0" applyBorder="0" applyAlignment="0" applyProtection="0"/>
    <xf numFmtId="0" fontId="5" fillId="21" borderId="0" applyNumberFormat="0" applyBorder="0" applyAlignment="0" applyProtection="0"/>
    <xf numFmtId="0" fontId="5" fillId="3" borderId="0" applyNumberFormat="0" applyBorder="0" applyAlignment="0" applyProtection="0"/>
    <xf numFmtId="0" fontId="5" fillId="20" borderId="0" applyNumberFormat="0" applyBorder="0" applyAlignment="0" applyProtection="0"/>
    <xf numFmtId="0" fontId="5" fillId="22" borderId="0" applyNumberFormat="0" applyBorder="0" applyAlignment="0" applyProtection="0"/>
    <xf numFmtId="0" fontId="5" fillId="13"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14" borderId="0" applyNumberFormat="0" applyBorder="0" applyAlignment="0" applyProtection="0"/>
    <xf numFmtId="0" fontId="5" fillId="34" borderId="0" applyNumberFormat="0" applyBorder="0" applyAlignment="0" applyProtection="0"/>
    <xf numFmtId="0" fontId="5" fillId="22" borderId="0" applyNumberFormat="0" applyBorder="0" applyAlignment="0" applyProtection="0"/>
    <xf numFmtId="0" fontId="5" fillId="13" borderId="0" applyNumberFormat="0" applyBorder="0" applyAlignment="0" applyProtection="0"/>
    <xf numFmtId="0" fontId="5" fillId="9" borderId="0" applyNumberFormat="0" applyBorder="0" applyAlignment="0" applyProtection="0"/>
    <xf numFmtId="0" fontId="6" fillId="8" borderId="0" applyNumberFormat="0" applyBorder="0" applyAlignment="0" applyProtection="0"/>
    <xf numFmtId="0" fontId="27" fillId="37" borderId="45" applyNumberFormat="0" applyAlignment="0" applyProtection="0"/>
    <xf numFmtId="0" fontId="8" fillId="17" borderId="2" applyNumberFormat="0" applyAlignment="0" applyProtection="0"/>
    <xf numFmtId="43" fontId="3" fillId="0" borderId="0" applyFont="0" applyFill="0" applyBorder="0" applyAlignment="0" applyProtection="0"/>
    <xf numFmtId="0" fontId="9" fillId="0" borderId="0" applyNumberFormat="0" applyFill="0" applyBorder="0" applyAlignment="0" applyProtection="0"/>
    <xf numFmtId="0" fontId="10" fillId="19" borderId="0" applyNumberFormat="0" applyBorder="0" applyAlignment="0" applyProtection="0"/>
    <xf numFmtId="0" fontId="28" fillId="0" borderId="16" applyNumberFormat="0" applyFill="0" applyAlignment="0" applyProtection="0"/>
    <xf numFmtId="0" fontId="29" fillId="0" borderId="17" applyNumberFormat="0" applyFill="0" applyAlignment="0" applyProtection="0"/>
    <xf numFmtId="0" fontId="30" fillId="0" borderId="18" applyNumberFormat="0" applyFill="0" applyAlignment="0" applyProtection="0"/>
    <xf numFmtId="0" fontId="30" fillId="0" borderId="0" applyNumberFormat="0" applyFill="0" applyBorder="0" applyAlignment="0" applyProtection="0"/>
    <xf numFmtId="0" fontId="14" fillId="5" borderId="45" applyNumberFormat="0" applyAlignment="0" applyProtection="0"/>
    <xf numFmtId="0" fontId="31" fillId="0" borderId="19" applyNumberFormat="0" applyFill="0" applyAlignment="0" applyProtection="0"/>
    <xf numFmtId="0" fontId="32" fillId="7" borderId="0" applyNumberFormat="0" applyBorder="0" applyAlignment="0" applyProtection="0"/>
    <xf numFmtId="0" fontId="3" fillId="4" borderId="46" applyNumberFormat="0" applyFont="0" applyAlignment="0" applyProtection="0"/>
    <xf numFmtId="0" fontId="17" fillId="37" borderId="47" applyNumberFormat="0" applyAlignment="0" applyProtection="0"/>
    <xf numFmtId="9" fontId="3" fillId="0" borderId="0" applyFont="0" applyFill="0" applyBorder="0" applyAlignment="0" applyProtection="0"/>
    <xf numFmtId="4" fontId="23" fillId="7" borderId="48" applyNumberFormat="0" applyProtection="0">
      <alignment vertical="center"/>
    </xf>
    <xf numFmtId="4" fontId="35" fillId="7" borderId="48" applyNumberFormat="0" applyProtection="0">
      <alignment vertical="center"/>
    </xf>
    <xf numFmtId="4" fontId="23" fillId="7" borderId="48" applyNumberFormat="0" applyProtection="0">
      <alignment horizontal="left" vertical="center" indent="1"/>
    </xf>
    <xf numFmtId="0" fontId="23" fillId="7" borderId="48" applyNumberFormat="0" applyProtection="0">
      <alignment horizontal="left" vertical="top" indent="1"/>
    </xf>
    <xf numFmtId="4" fontId="22" fillId="8" borderId="48" applyNumberFormat="0" applyProtection="0">
      <alignment horizontal="right" vertical="center"/>
    </xf>
    <xf numFmtId="4" fontId="22" fillId="3" borderId="48" applyNumberFormat="0" applyProtection="0">
      <alignment horizontal="right" vertical="center"/>
    </xf>
    <xf numFmtId="4" fontId="22" fillId="14" borderId="48" applyNumberFormat="0" applyProtection="0">
      <alignment horizontal="right" vertical="center"/>
    </xf>
    <xf numFmtId="4" fontId="22" fillId="10" borderId="48" applyNumberFormat="0" applyProtection="0">
      <alignment horizontal="right" vertical="center"/>
    </xf>
    <xf numFmtId="4" fontId="22" fillId="23" borderId="48" applyNumberFormat="0" applyProtection="0">
      <alignment horizontal="right" vertical="center"/>
    </xf>
    <xf numFmtId="4" fontId="22" fillId="9" borderId="48" applyNumberFormat="0" applyProtection="0">
      <alignment horizontal="right" vertical="center"/>
    </xf>
    <xf numFmtId="4" fontId="22" fillId="34" borderId="48" applyNumberFormat="0" applyProtection="0">
      <alignment horizontal="right" vertical="center"/>
    </xf>
    <xf numFmtId="4" fontId="22" fillId="42" borderId="48" applyNumberFormat="0" applyProtection="0">
      <alignment horizontal="right" vertical="center"/>
    </xf>
    <xf numFmtId="4" fontId="22" fillId="20" borderId="48" applyNumberFormat="0" applyProtection="0">
      <alignment horizontal="right" vertical="center"/>
    </xf>
    <xf numFmtId="4" fontId="22" fillId="41" borderId="48" applyNumberFormat="0" applyProtection="0">
      <alignment horizontal="right" vertical="center"/>
    </xf>
    <xf numFmtId="0" fontId="3" fillId="12" borderId="48" applyNumberFormat="0" applyProtection="0">
      <alignment horizontal="left" vertical="center" indent="1"/>
    </xf>
    <xf numFmtId="0" fontId="3" fillId="12" borderId="48" applyNumberFormat="0" applyProtection="0">
      <alignment horizontal="left" vertical="top" indent="1"/>
    </xf>
    <xf numFmtId="0" fontId="3" fillId="41" borderId="48" applyNumberFormat="0" applyProtection="0">
      <alignment horizontal="left" vertical="center" indent="1"/>
    </xf>
    <xf numFmtId="0" fontId="3" fillId="41" borderId="48" applyNumberFormat="0" applyProtection="0">
      <alignment horizontal="left" vertical="top" indent="1"/>
    </xf>
    <xf numFmtId="0" fontId="3" fillId="2" borderId="48" applyNumberFormat="0" applyProtection="0">
      <alignment horizontal="left" vertical="center" indent="1"/>
    </xf>
    <xf numFmtId="0" fontId="3" fillId="2" borderId="48" applyNumberFormat="0" applyProtection="0">
      <alignment horizontal="left" vertical="top" indent="1"/>
    </xf>
    <xf numFmtId="0" fontId="3" fillId="44" borderId="48" applyNumberFormat="0" applyProtection="0">
      <alignment horizontal="left" vertical="center" indent="1"/>
    </xf>
    <xf numFmtId="0" fontId="3" fillId="44" borderId="48" applyNumberFormat="0" applyProtection="0">
      <alignment horizontal="left" vertical="top" indent="1"/>
    </xf>
    <xf numFmtId="0" fontId="3" fillId="16" borderId="32" applyNumberFormat="0">
      <protection locked="0"/>
    </xf>
    <xf numFmtId="4" fontId="22" fillId="4" borderId="48" applyNumberFormat="0" applyProtection="0">
      <alignment vertical="center"/>
    </xf>
    <xf numFmtId="4" fontId="36" fillId="4" borderId="48" applyNumberFormat="0" applyProtection="0">
      <alignment vertical="center"/>
    </xf>
    <xf numFmtId="4" fontId="22" fillId="4" borderId="48" applyNumberFormat="0" applyProtection="0">
      <alignment horizontal="left" vertical="center" indent="1"/>
    </xf>
    <xf numFmtId="0" fontId="22" fillId="4" borderId="48" applyNumberFormat="0" applyProtection="0">
      <alignment horizontal="left" vertical="top" indent="1"/>
    </xf>
    <xf numFmtId="4" fontId="22" fillId="44" borderId="48" applyNumberFormat="0" applyProtection="0">
      <alignment horizontal="right" vertical="center"/>
    </xf>
    <xf numFmtId="4" fontId="36" fillId="44" borderId="48" applyNumberFormat="0" applyProtection="0">
      <alignment horizontal="right" vertical="center"/>
    </xf>
    <xf numFmtId="4" fontId="22" fillId="41" borderId="48" applyNumberFormat="0" applyProtection="0">
      <alignment horizontal="left" vertical="center" indent="1"/>
    </xf>
    <xf numFmtId="0" fontId="22" fillId="41" borderId="48" applyNumberFormat="0" applyProtection="0">
      <alignment horizontal="left" vertical="top" indent="1"/>
    </xf>
    <xf numFmtId="4" fontId="25" fillId="44" borderId="48" applyNumberFormat="0" applyProtection="0">
      <alignment horizontal="right" vertical="center"/>
    </xf>
    <xf numFmtId="0" fontId="33" fillId="0" borderId="0" applyNumberFormat="0" applyFill="0" applyBorder="0" applyAlignment="0" applyProtection="0"/>
    <xf numFmtId="0" fontId="19" fillId="0" borderId="49" applyNumberFormat="0" applyFill="0" applyAlignment="0" applyProtection="0"/>
    <xf numFmtId="0" fontId="15" fillId="0" borderId="0" applyNumberFormat="0" applyFill="0" applyBorder="0" applyAlignment="0" applyProtection="0"/>
    <xf numFmtId="0" fontId="3" fillId="16" borderId="32" applyNumberFormat="0">
      <protection locked="0"/>
    </xf>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56" fillId="0" borderId="0" applyFont="0" applyFill="0" applyBorder="0" applyAlignment="0" applyProtection="0"/>
    <xf numFmtId="44" fontId="56"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58" fillId="0" borderId="0"/>
    <xf numFmtId="0" fontId="5" fillId="9" borderId="0" applyNumberFormat="0" applyBorder="0" applyAlignment="0" applyProtection="0"/>
    <xf numFmtId="0" fontId="5" fillId="9" borderId="0" applyNumberFormat="0" applyBorder="0" applyAlignment="0" applyProtection="0"/>
    <xf numFmtId="0" fontId="5" fillId="13" borderId="0" applyNumberFormat="0" applyBorder="0" applyAlignment="0" applyProtection="0"/>
    <xf numFmtId="0" fontId="5" fillId="22" borderId="0" applyNumberFormat="0" applyBorder="0" applyAlignment="0" applyProtection="0"/>
    <xf numFmtId="0" fontId="5" fillId="34" borderId="0" applyNumberFormat="0" applyBorder="0" applyAlignment="0" applyProtection="0"/>
    <xf numFmtId="0" fontId="5" fillId="27" borderId="0" applyNumberFormat="0" applyBorder="0" applyAlignment="0" applyProtection="0"/>
    <xf numFmtId="0" fontId="5" fillId="14" borderId="0" applyNumberFormat="0" applyBorder="0" applyAlignment="0" applyProtection="0"/>
    <xf numFmtId="0" fontId="5" fillId="34" borderId="0" applyNumberFormat="0" applyBorder="0" applyAlignment="0" applyProtection="0"/>
    <xf numFmtId="0" fontId="5" fillId="22" borderId="0" applyNumberFormat="0" applyBorder="0" applyAlignment="0" applyProtection="0"/>
    <xf numFmtId="0" fontId="5" fillId="13" borderId="0" applyNumberFormat="0" applyBorder="0" applyAlignment="0" applyProtection="0"/>
    <xf numFmtId="0" fontId="5" fillId="9" borderId="0" applyNumberFormat="0" applyBorder="0" applyAlignment="0" applyProtection="0"/>
    <xf numFmtId="0" fontId="5" fillId="14" borderId="0" applyNumberFormat="0" applyBorder="0" applyAlignment="0" applyProtection="0"/>
    <xf numFmtId="0" fontId="27" fillId="37" borderId="67" applyNumberFormat="0" applyAlignment="0" applyProtection="0"/>
    <xf numFmtId="0" fontId="3" fillId="52" borderId="0">
      <protection locked="0"/>
    </xf>
    <xf numFmtId="0" fontId="5" fillId="27" borderId="0" applyNumberFormat="0" applyBorder="0" applyAlignment="0" applyProtection="0"/>
    <xf numFmtId="0" fontId="3" fillId="53" borderId="61">
      <alignment horizontal="center" vertical="center"/>
      <protection locked="0"/>
    </xf>
    <xf numFmtId="181" fontId="58" fillId="0" borderId="0" applyFont="0" applyFill="0" applyBorder="0" applyAlignment="0" applyProtection="0"/>
    <xf numFmtId="43" fontId="58" fillId="0" borderId="0" applyFont="0" applyFill="0" applyBorder="0" applyAlignment="0" applyProtection="0"/>
    <xf numFmtId="0" fontId="5" fillId="13" borderId="0" applyNumberFormat="0" applyBorder="0" applyAlignment="0" applyProtection="0"/>
    <xf numFmtId="0" fontId="5" fillId="22" borderId="0" applyNumberFormat="0" applyBorder="0" applyAlignment="0" applyProtection="0"/>
    <xf numFmtId="0" fontId="5" fillId="34" borderId="0" applyNumberFormat="0" applyBorder="0" applyAlignment="0" applyProtection="0"/>
    <xf numFmtId="43" fontId="3" fillId="0" borderId="0" applyFont="0" applyFill="0" applyBorder="0" applyAlignment="0" applyProtection="0"/>
    <xf numFmtId="0" fontId="5" fillId="14" borderId="0" applyNumberFormat="0" applyBorder="0" applyAlignment="0" applyProtection="0"/>
    <xf numFmtId="0" fontId="5" fillId="27" borderId="0" applyNumberFormat="0" applyBorder="0" applyAlignment="0" applyProtection="0"/>
    <xf numFmtId="0" fontId="14" fillId="5" borderId="67" applyNumberFormat="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67" fontId="3" fillId="0" borderId="0"/>
    <xf numFmtId="182" fontId="3" fillId="0" borderId="0"/>
    <xf numFmtId="182" fontId="3" fillId="0" borderId="0"/>
    <xf numFmtId="182" fontId="3" fillId="0" borderId="0"/>
    <xf numFmtId="167" fontId="3" fillId="0" borderId="0"/>
    <xf numFmtId="167" fontId="3" fillId="0" borderId="0"/>
    <xf numFmtId="168" fontId="3" fillId="0" borderId="0"/>
    <xf numFmtId="0" fontId="3" fillId="0" borderId="0"/>
    <xf numFmtId="0" fontId="3" fillId="0" borderId="0"/>
    <xf numFmtId="167" fontId="3" fillId="0" borderId="0"/>
    <xf numFmtId="167" fontId="3" fillId="0" borderId="0"/>
    <xf numFmtId="0" fontId="4" fillId="0" borderId="0"/>
    <xf numFmtId="0" fontId="3" fillId="0" borderId="0"/>
    <xf numFmtId="0" fontId="3" fillId="0" borderId="0"/>
    <xf numFmtId="182" fontId="4" fillId="0" borderId="0"/>
    <xf numFmtId="0" fontId="4" fillId="0" borderId="0"/>
    <xf numFmtId="182" fontId="4" fillId="0" borderId="0"/>
    <xf numFmtId="182" fontId="4" fillId="0" borderId="0"/>
    <xf numFmtId="167" fontId="3" fillId="0" borderId="0"/>
    <xf numFmtId="182" fontId="3" fillId="0" borderId="0"/>
    <xf numFmtId="182" fontId="3" fillId="0" borderId="0"/>
    <xf numFmtId="182" fontId="3" fillId="0" borderId="0"/>
    <xf numFmtId="167" fontId="3" fillId="0" borderId="0"/>
    <xf numFmtId="167" fontId="3" fillId="0" borderId="0"/>
    <xf numFmtId="168" fontId="3" fillId="0" borderId="0"/>
    <xf numFmtId="0" fontId="4" fillId="4" borderId="68" applyNumberFormat="0" applyFont="0" applyAlignment="0" applyProtection="0"/>
    <xf numFmtId="0" fontId="4" fillId="4" borderId="68" applyNumberFormat="0" applyFont="0" applyAlignment="0" applyProtection="0"/>
    <xf numFmtId="0" fontId="3" fillId="4" borderId="68" applyNumberFormat="0" applyFont="0" applyAlignment="0" applyProtection="0"/>
    <xf numFmtId="0" fontId="17" fillId="37" borderId="69" applyNumberFormat="0" applyAlignment="0" applyProtection="0"/>
    <xf numFmtId="9" fontId="58" fillId="0" borderId="0" applyFont="0" applyFill="0" applyBorder="0" applyAlignment="0" applyProtection="0"/>
    <xf numFmtId="9" fontId="58" fillId="0" borderId="0" applyFont="0" applyFill="0" applyBorder="0" applyAlignment="0" applyProtection="0"/>
    <xf numFmtId="9" fontId="4" fillId="0" borderId="0" applyFont="0" applyFill="0" applyBorder="0" applyAlignment="0" applyProtection="0"/>
    <xf numFmtId="0" fontId="3" fillId="53" borderId="60">
      <alignment vertical="center"/>
      <protection locked="0"/>
    </xf>
    <xf numFmtId="0" fontId="19" fillId="0" borderId="70" applyNumberFormat="0" applyFill="0" applyAlignment="0" applyProtection="0"/>
    <xf numFmtId="0" fontId="5" fillId="9" borderId="0" applyNumberFormat="0" applyBorder="0" applyAlignment="0" applyProtection="0"/>
    <xf numFmtId="0" fontId="5" fillId="13" borderId="0" applyNumberFormat="0" applyBorder="0" applyAlignment="0" applyProtection="0"/>
    <xf numFmtId="0" fontId="5" fillId="22" borderId="0" applyNumberFormat="0" applyBorder="0" applyAlignment="0" applyProtection="0"/>
    <xf numFmtId="0" fontId="5" fillId="34" borderId="0" applyNumberFormat="0" applyBorder="0" applyAlignment="0" applyProtection="0"/>
    <xf numFmtId="0" fontId="5" fillId="14" borderId="0" applyNumberFormat="0" applyBorder="0" applyAlignment="0" applyProtection="0"/>
    <xf numFmtId="0" fontId="5" fillId="27" borderId="0" applyNumberFormat="0" applyBorder="0" applyAlignment="0" applyProtection="0"/>
    <xf numFmtId="0" fontId="27" fillId="37" borderId="67" applyNumberFormat="0" applyAlignment="0" applyProtection="0"/>
    <xf numFmtId="0" fontId="3" fillId="53" borderId="95">
      <alignment horizontal="center" vertical="center"/>
      <protection locked="0"/>
    </xf>
    <xf numFmtId="181" fontId="3" fillId="0" borderId="0" applyFont="0" applyFill="0" applyBorder="0" applyAlignment="0" applyProtection="0"/>
    <xf numFmtId="181"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0" fontId="14" fillId="5" borderId="67" applyNumberFormat="0" applyAlignment="0" applyProtection="0"/>
    <xf numFmtId="0" fontId="3" fillId="0" borderId="0"/>
    <xf numFmtId="0" fontId="3" fillId="0" borderId="0"/>
    <xf numFmtId="167" fontId="3" fillId="0" borderId="0"/>
    <xf numFmtId="0" fontId="3" fillId="0" borderId="0"/>
    <xf numFmtId="167" fontId="3" fillId="0" borderId="0"/>
    <xf numFmtId="0" fontId="3" fillId="0" borderId="0"/>
    <xf numFmtId="167" fontId="3" fillId="0" borderId="0"/>
    <xf numFmtId="0" fontId="3" fillId="0" borderId="0"/>
    <xf numFmtId="167" fontId="3" fillId="0" borderId="0"/>
    <xf numFmtId="0" fontId="3" fillId="0" borderId="0"/>
    <xf numFmtId="167" fontId="3" fillId="0" borderId="0"/>
    <xf numFmtId="0" fontId="3" fillId="0" borderId="0"/>
    <xf numFmtId="167" fontId="3" fillId="0" borderId="0"/>
    <xf numFmtId="167" fontId="3" fillId="0" borderId="0"/>
    <xf numFmtId="0" fontId="3" fillId="0" borderId="0"/>
    <xf numFmtId="167" fontId="3" fillId="0" borderId="0"/>
    <xf numFmtId="168" fontId="3" fillId="0" borderId="0"/>
    <xf numFmtId="0" fontId="3" fillId="0" borderId="0"/>
    <xf numFmtId="167" fontId="3" fillId="0" borderId="0"/>
    <xf numFmtId="168" fontId="3" fillId="0" borderId="0"/>
    <xf numFmtId="168" fontId="3" fillId="0" borderId="0"/>
    <xf numFmtId="168" fontId="3" fillId="0" borderId="0"/>
    <xf numFmtId="168" fontId="3" fillId="0" borderId="0"/>
    <xf numFmtId="168" fontId="3" fillId="0" borderId="0"/>
    <xf numFmtId="0" fontId="3" fillId="0" borderId="0"/>
    <xf numFmtId="0" fontId="3" fillId="0" borderId="0"/>
    <xf numFmtId="167" fontId="3" fillId="0" borderId="0"/>
    <xf numFmtId="0" fontId="3" fillId="0" borderId="0"/>
    <xf numFmtId="167" fontId="3" fillId="0" borderId="0"/>
    <xf numFmtId="0" fontId="3" fillId="0" borderId="0"/>
    <xf numFmtId="167" fontId="3" fillId="0" borderId="0"/>
    <xf numFmtId="0" fontId="3" fillId="0" borderId="0"/>
    <xf numFmtId="167" fontId="3" fillId="0" borderId="0"/>
    <xf numFmtId="0" fontId="3" fillId="0" borderId="0"/>
    <xf numFmtId="167" fontId="3" fillId="0" borderId="0"/>
    <xf numFmtId="0" fontId="3" fillId="0" borderId="0"/>
    <xf numFmtId="167" fontId="3" fillId="0" borderId="0"/>
    <xf numFmtId="0" fontId="4" fillId="0" borderId="0"/>
    <xf numFmtId="0" fontId="1" fillId="0" borderId="0"/>
    <xf numFmtId="167" fontId="3" fillId="0" borderId="0"/>
    <xf numFmtId="182" fontId="4" fillId="0" borderId="0"/>
    <xf numFmtId="182" fontId="4" fillId="0" borderId="0"/>
    <xf numFmtId="182" fontId="4" fillId="0" borderId="0"/>
    <xf numFmtId="182" fontId="4" fillId="0" borderId="0"/>
    <xf numFmtId="182" fontId="4" fillId="0" borderId="0"/>
    <xf numFmtId="182" fontId="4" fillId="0" borderId="0"/>
    <xf numFmtId="182" fontId="4" fillId="0" borderId="0"/>
    <xf numFmtId="0" fontId="3" fillId="0" borderId="0"/>
    <xf numFmtId="0" fontId="3" fillId="0" borderId="0"/>
    <xf numFmtId="182" fontId="4" fillId="0" borderId="0"/>
    <xf numFmtId="182" fontId="4" fillId="0" borderId="0"/>
    <xf numFmtId="182" fontId="4" fillId="0" borderId="0"/>
    <xf numFmtId="182" fontId="4" fillId="0" borderId="0"/>
    <xf numFmtId="182" fontId="4" fillId="0" borderId="0"/>
    <xf numFmtId="182" fontId="4" fillId="0" borderId="0"/>
    <xf numFmtId="182" fontId="4" fillId="0" borderId="0"/>
    <xf numFmtId="182" fontId="4" fillId="0" borderId="0"/>
    <xf numFmtId="182" fontId="4" fillId="0" borderId="0"/>
    <xf numFmtId="182" fontId="4" fillId="0" borderId="0"/>
    <xf numFmtId="182" fontId="4" fillId="0" borderId="0"/>
    <xf numFmtId="182" fontId="4" fillId="0" borderId="0"/>
    <xf numFmtId="0" fontId="4" fillId="0" borderId="0"/>
    <xf numFmtId="0" fontId="4" fillId="0" borderId="0"/>
    <xf numFmtId="182" fontId="4" fillId="0" borderId="0"/>
    <xf numFmtId="182" fontId="4" fillId="0" borderId="0"/>
    <xf numFmtId="182" fontId="4" fillId="0" borderId="0"/>
    <xf numFmtId="182" fontId="4" fillId="0" borderId="0"/>
    <xf numFmtId="182" fontId="4" fillId="0" borderId="0"/>
    <xf numFmtId="167" fontId="3" fillId="0" borderId="0"/>
    <xf numFmtId="0" fontId="3" fillId="0" borderId="0"/>
    <xf numFmtId="0" fontId="3" fillId="0" borderId="0"/>
    <xf numFmtId="0" fontId="3" fillId="0" borderId="0"/>
    <xf numFmtId="0" fontId="3" fillId="0" borderId="0"/>
    <xf numFmtId="0" fontId="3" fillId="0" borderId="0"/>
    <xf numFmtId="167" fontId="3" fillId="0" borderId="0"/>
    <xf numFmtId="182" fontId="4" fillId="0" borderId="0"/>
    <xf numFmtId="0" fontId="3" fillId="0" borderId="0"/>
    <xf numFmtId="0" fontId="3" fillId="0" borderId="0"/>
    <xf numFmtId="167" fontId="3" fillId="0" borderId="0"/>
    <xf numFmtId="182" fontId="4" fillId="0" borderId="0"/>
    <xf numFmtId="182" fontId="4" fillId="0" borderId="0"/>
    <xf numFmtId="167" fontId="3" fillId="0" borderId="0"/>
    <xf numFmtId="182" fontId="1" fillId="0" borderId="0"/>
    <xf numFmtId="182" fontId="1" fillId="0" borderId="0"/>
    <xf numFmtId="167" fontId="3" fillId="0" borderId="0"/>
    <xf numFmtId="167" fontId="3" fillId="0" borderId="0"/>
    <xf numFmtId="0" fontId="3" fillId="0" borderId="0"/>
    <xf numFmtId="168" fontId="3" fillId="0" borderId="0"/>
    <xf numFmtId="0" fontId="3" fillId="0" borderId="0"/>
    <xf numFmtId="167" fontId="3" fillId="0" borderId="0"/>
    <xf numFmtId="168" fontId="3" fillId="0" borderId="0"/>
    <xf numFmtId="168" fontId="3" fillId="0" borderId="0"/>
    <xf numFmtId="168" fontId="3" fillId="0" borderId="0"/>
    <xf numFmtId="168" fontId="3" fillId="0" borderId="0"/>
    <xf numFmtId="168" fontId="3" fillId="0" borderId="0"/>
    <xf numFmtId="0" fontId="3" fillId="0" borderId="0"/>
    <xf numFmtId="0" fontId="3" fillId="0" borderId="0"/>
    <xf numFmtId="167" fontId="3" fillId="0" borderId="0"/>
    <xf numFmtId="0" fontId="3" fillId="0" borderId="0"/>
    <xf numFmtId="0" fontId="3" fillId="0" borderId="0"/>
    <xf numFmtId="0" fontId="3" fillId="0" borderId="0"/>
    <xf numFmtId="0" fontId="3" fillId="0" borderId="0"/>
    <xf numFmtId="0" fontId="3" fillId="0" borderId="0"/>
    <xf numFmtId="167" fontId="3" fillId="0" borderId="0"/>
    <xf numFmtId="167" fontId="3" fillId="0" borderId="0"/>
    <xf numFmtId="167" fontId="3" fillId="0" borderId="0"/>
    <xf numFmtId="167" fontId="3" fillId="0" borderId="0"/>
    <xf numFmtId="167"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4" fillId="0" borderId="0"/>
    <xf numFmtId="0" fontId="4" fillId="0" borderId="0"/>
    <xf numFmtId="0" fontId="4" fillId="0" borderId="0"/>
    <xf numFmtId="0" fontId="4" fillId="0" borderId="0"/>
    <xf numFmtId="0" fontId="4" fillId="0" borderId="0"/>
    <xf numFmtId="0" fontId="4" fillId="0" borderId="0"/>
    <xf numFmtId="0" fontId="1" fillId="0" borderId="0"/>
    <xf numFmtId="0" fontId="1" fillId="0" borderId="0"/>
    <xf numFmtId="0" fontId="4" fillId="4" borderId="68" applyNumberFormat="0" applyFont="0" applyAlignment="0" applyProtection="0"/>
    <xf numFmtId="0" fontId="17" fillId="37" borderId="69" applyNumberFormat="0" applyAlignment="0" applyProtection="0"/>
    <xf numFmtId="9" fontId="3" fillId="0" borderId="0" applyFont="0" applyFill="0" applyBorder="0" applyAlignment="0" applyProtection="0"/>
    <xf numFmtId="9" fontId="4" fillId="0" borderId="0" applyFont="0" applyFill="0" applyBorder="0" applyAlignment="0" applyProtection="0"/>
    <xf numFmtId="9" fontId="3" fillId="0" borderId="0" applyFont="0" applyFill="0" applyBorder="0" applyAlignment="0" applyProtection="0"/>
    <xf numFmtId="9" fontId="4"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1" fillId="0" borderId="0" applyFont="0" applyFill="0" applyBorder="0" applyAlignment="0" applyProtection="0"/>
    <xf numFmtId="0" fontId="19" fillId="0" borderId="70" applyNumberFormat="0" applyFill="0" applyAlignment="0" applyProtection="0"/>
    <xf numFmtId="0" fontId="3" fillId="0" borderId="0"/>
  </cellStyleXfs>
  <cellXfs count="503">
    <xf numFmtId="0" fontId="0" fillId="0" borderId="0" xfId="0"/>
    <xf numFmtId="0" fontId="2" fillId="0" borderId="0" xfId="0" applyFont="1"/>
    <xf numFmtId="0" fontId="38" fillId="0" borderId="0" xfId="0" applyFont="1"/>
    <xf numFmtId="2" fontId="0" fillId="0" borderId="0" xfId="0" applyNumberFormat="1"/>
    <xf numFmtId="0" fontId="57" fillId="0" borderId="0" xfId="0" applyFont="1" applyFill="1" applyBorder="1" applyAlignment="1">
      <alignment horizontal="left" vertical="center"/>
    </xf>
    <xf numFmtId="0" fontId="3" fillId="0" borderId="0" xfId="0" applyFont="1" applyAlignment="1">
      <alignment vertical="center"/>
    </xf>
    <xf numFmtId="0" fontId="0" fillId="0" borderId="0" xfId="0" applyAlignment="1">
      <alignment horizontal="left" vertical="center"/>
    </xf>
    <xf numFmtId="177" fontId="0" fillId="0" borderId="0" xfId="0" applyNumberFormat="1"/>
    <xf numFmtId="178" fontId="0" fillId="0" borderId="0" xfId="0" applyNumberFormat="1"/>
    <xf numFmtId="9" fontId="0" fillId="0" borderId="0" xfId="1168" applyFont="1"/>
    <xf numFmtId="0" fontId="20" fillId="0" borderId="0" xfId="0" applyFont="1" applyFill="1" applyBorder="1"/>
    <xf numFmtId="0" fontId="20" fillId="0" borderId="0" xfId="0" applyFont="1" applyFill="1" applyBorder="1" applyAlignment="1">
      <alignment vertical="center" wrapText="1"/>
    </xf>
    <xf numFmtId="0" fontId="20" fillId="0" borderId="0" xfId="0" applyFont="1" applyFill="1" applyBorder="1" applyAlignment="1">
      <alignment horizontal="center" wrapText="1"/>
    </xf>
    <xf numFmtId="0" fontId="3" fillId="0" borderId="0" xfId="0" applyFont="1" applyFill="1" applyBorder="1" applyAlignment="1">
      <alignment horizontal="center" wrapText="1"/>
    </xf>
    <xf numFmtId="170" fontId="46" fillId="0" borderId="0" xfId="1166" applyNumberFormat="1" applyFont="1" applyFill="1" applyBorder="1"/>
    <xf numFmtId="170" fontId="20" fillId="0" borderId="0" xfId="1166" applyNumberFormat="1" applyFont="1" applyFill="1" applyBorder="1"/>
    <xf numFmtId="0" fontId="0" fillId="0" borderId="0" xfId="0" applyBorder="1"/>
    <xf numFmtId="0" fontId="2" fillId="0" borderId="0" xfId="0" applyFont="1" applyBorder="1"/>
    <xf numFmtId="0" fontId="0" fillId="0" borderId="0" xfId="0" applyFill="1" applyBorder="1"/>
    <xf numFmtId="0" fontId="42" fillId="0" borderId="0" xfId="0" applyFont="1" applyFill="1" applyBorder="1" applyAlignment="1">
      <alignment horizontal="justify" wrapText="1"/>
    </xf>
    <xf numFmtId="0" fontId="38" fillId="0" borderId="0" xfId="0" applyFont="1" applyFill="1" applyBorder="1" applyAlignment="1">
      <alignment horizontal="center" vertical="center" wrapText="1"/>
    </xf>
    <xf numFmtId="0" fontId="38" fillId="0" borderId="0" xfId="0" applyFont="1" applyBorder="1" applyAlignment="1">
      <alignment horizontal="center" vertical="center" wrapText="1"/>
    </xf>
    <xf numFmtId="4" fontId="38" fillId="0" borderId="0" xfId="0" applyNumberFormat="1" applyFont="1" applyBorder="1" applyAlignment="1">
      <alignment horizontal="center" vertical="center" wrapText="1"/>
    </xf>
    <xf numFmtId="0" fontId="40" fillId="0" borderId="0" xfId="0" applyFont="1" applyBorder="1" applyAlignment="1">
      <alignment horizontal="center" vertical="center" wrapText="1"/>
    </xf>
    <xf numFmtId="4" fontId="40" fillId="0" borderId="0" xfId="0" applyNumberFormat="1" applyFont="1" applyBorder="1" applyAlignment="1">
      <alignment horizontal="center" vertical="center" wrapText="1"/>
    </xf>
    <xf numFmtId="0" fontId="39" fillId="0" borderId="63" xfId="0" applyFont="1" applyBorder="1" applyAlignment="1">
      <alignment horizontal="center" vertical="center" wrapText="1"/>
    </xf>
    <xf numFmtId="0" fontId="39" fillId="0" borderId="25" xfId="0" applyFont="1" applyBorder="1" applyAlignment="1">
      <alignment horizontal="center" vertical="center" wrapText="1"/>
    </xf>
    <xf numFmtId="0" fontId="59" fillId="0" borderId="76" xfId="0" applyFont="1" applyBorder="1" applyAlignment="1">
      <alignment vertical="center"/>
    </xf>
    <xf numFmtId="0" fontId="59" fillId="0" borderId="77" xfId="0" applyFont="1" applyBorder="1" applyAlignment="1">
      <alignment vertical="center"/>
    </xf>
    <xf numFmtId="0" fontId="59" fillId="0" borderId="26" xfId="0" applyFont="1" applyBorder="1" applyAlignment="1">
      <alignment vertical="center"/>
    </xf>
    <xf numFmtId="0" fontId="59" fillId="0" borderId="77" xfId="0" applyFont="1" applyBorder="1" applyAlignment="1">
      <alignment vertical="center" wrapText="1"/>
    </xf>
    <xf numFmtId="0" fontId="20" fillId="46" borderId="83" xfId="0" applyFont="1" applyFill="1" applyBorder="1" applyAlignment="1">
      <alignment horizontal="left" indent="1"/>
    </xf>
    <xf numFmtId="0" fontId="0" fillId="0" borderId="0" xfId="0" applyFill="1"/>
    <xf numFmtId="0" fontId="2" fillId="47" borderId="77" xfId="0" applyFont="1" applyFill="1" applyBorder="1" applyAlignment="1">
      <alignment horizontal="center"/>
    </xf>
    <xf numFmtId="0" fontId="0" fillId="47" borderId="77" xfId="0" applyFill="1" applyBorder="1"/>
    <xf numFmtId="0" fontId="48" fillId="47" borderId="82" xfId="0" applyFont="1" applyFill="1" applyBorder="1" applyAlignment="1">
      <alignment horizontal="center" vertical="center" wrapText="1"/>
    </xf>
    <xf numFmtId="0" fontId="48" fillId="47" borderId="77" xfId="0" applyFont="1" applyFill="1" applyBorder="1" applyAlignment="1">
      <alignment horizontal="center" vertical="center" wrapText="1"/>
    </xf>
    <xf numFmtId="171" fontId="48" fillId="47" borderId="82" xfId="0" quotePrefix="1" applyNumberFormat="1" applyFont="1" applyFill="1" applyBorder="1" applyAlignment="1">
      <alignment horizontal="center" vertical="center" wrapText="1"/>
    </xf>
    <xf numFmtId="171" fontId="48" fillId="47" borderId="82" xfId="0" applyNumberFormat="1" applyFont="1" applyFill="1" applyBorder="1" applyAlignment="1">
      <alignment horizontal="center" vertical="center" wrapText="1"/>
    </xf>
    <xf numFmtId="0" fontId="49" fillId="49" borderId="77" xfId="0" applyFont="1" applyFill="1" applyBorder="1" applyAlignment="1">
      <alignment horizontal="left"/>
    </xf>
    <xf numFmtId="0" fontId="48" fillId="0" borderId="77" xfId="0" applyFont="1" applyFill="1" applyBorder="1" applyAlignment="1">
      <alignment horizontal="center" vertical="center" wrapText="1"/>
    </xf>
    <xf numFmtId="172" fontId="49" fillId="49" borderId="77" xfId="0" applyNumberFormat="1" applyFont="1" applyFill="1" applyBorder="1" applyAlignment="1">
      <alignment horizontal="center"/>
    </xf>
    <xf numFmtId="43" fontId="50" fillId="0" borderId="77" xfId="1166" applyNumberFormat="1" applyFont="1" applyFill="1" applyBorder="1" applyAlignment="1">
      <alignment horizontal="right" vertical="center" wrapText="1"/>
    </xf>
    <xf numFmtId="43" fontId="50" fillId="0" borderId="77" xfId="1168" applyNumberFormat="1" applyFont="1" applyFill="1" applyBorder="1" applyAlignment="1">
      <alignment horizontal="right" vertical="center" wrapText="1"/>
    </xf>
    <xf numFmtId="43" fontId="50" fillId="0" borderId="77" xfId="0" applyNumberFormat="1" applyFont="1" applyFill="1" applyBorder="1" applyAlignment="1">
      <alignment horizontal="right" vertical="center" wrapText="1"/>
    </xf>
    <xf numFmtId="0" fontId="0" fillId="0" borderId="77" xfId="0" applyBorder="1"/>
    <xf numFmtId="0" fontId="51" fillId="0" borderId="77" xfId="0" applyFont="1" applyBorder="1" applyAlignment="1">
      <alignment horizontal="left" vertical="center" wrapText="1"/>
    </xf>
    <xf numFmtId="0" fontId="50" fillId="0" borderId="77" xfId="0" applyFont="1" applyBorder="1" applyAlignment="1">
      <alignment horizontal="center" vertical="center" wrapText="1"/>
    </xf>
    <xf numFmtId="0" fontId="51" fillId="0" borderId="77" xfId="0" applyFont="1" applyBorder="1" applyAlignment="1">
      <alignment horizontal="center" vertical="center"/>
    </xf>
    <xf numFmtId="0" fontId="50" fillId="0" borderId="77" xfId="0" applyFont="1" applyFill="1" applyBorder="1" applyAlignment="1">
      <alignment horizontal="center" vertical="center" wrapText="1"/>
    </xf>
    <xf numFmtId="173" fontId="52" fillId="0" borderId="77" xfId="1166" applyNumberFormat="1" applyFont="1" applyBorder="1" applyAlignment="1">
      <alignment horizontal="right" vertical="center" wrapText="1"/>
    </xf>
    <xf numFmtId="0" fontId="49" fillId="49" borderId="77" xfId="0" applyFont="1" applyFill="1" applyBorder="1" applyAlignment="1">
      <alignment horizontal="center"/>
    </xf>
    <xf numFmtId="10" fontId="50" fillId="0" borderId="77" xfId="0" applyNumberFormat="1" applyFont="1" applyFill="1" applyBorder="1" applyAlignment="1">
      <alignment horizontal="right" vertical="center" wrapText="1"/>
    </xf>
    <xf numFmtId="174" fontId="50" fillId="0" borderId="77" xfId="1166" applyNumberFormat="1" applyFont="1" applyFill="1" applyBorder="1" applyAlignment="1">
      <alignment horizontal="right" vertical="center" wrapText="1"/>
    </xf>
    <xf numFmtId="175" fontId="50" fillId="50" borderId="77" xfId="1166" applyNumberFormat="1" applyFont="1" applyFill="1" applyBorder="1" applyAlignment="1">
      <alignment horizontal="right" vertical="center" wrapText="1"/>
    </xf>
    <xf numFmtId="175" fontId="52" fillId="0" borderId="77" xfId="1166" applyNumberFormat="1" applyFont="1" applyBorder="1" applyAlignment="1">
      <alignment horizontal="right" vertical="center" wrapText="1"/>
    </xf>
    <xf numFmtId="175" fontId="52" fillId="50" borderId="77" xfId="1166" applyNumberFormat="1" applyFont="1" applyFill="1" applyBorder="1" applyAlignment="1">
      <alignment horizontal="right" vertical="center" wrapText="1"/>
    </xf>
    <xf numFmtId="172" fontId="52" fillId="0" borderId="77" xfId="1168" applyNumberFormat="1" applyFont="1" applyBorder="1" applyAlignment="1">
      <alignment horizontal="right" vertical="center" wrapText="1"/>
    </xf>
    <xf numFmtId="0" fontId="48" fillId="50" borderId="77" xfId="0" applyFont="1" applyFill="1" applyBorder="1" applyAlignment="1">
      <alignment vertical="center" wrapText="1"/>
    </xf>
    <xf numFmtId="0" fontId="48" fillId="50" borderId="77" xfId="0" applyFont="1" applyFill="1" applyBorder="1" applyAlignment="1">
      <alignment horizontal="center" vertical="center" wrapText="1"/>
    </xf>
    <xf numFmtId="175" fontId="53" fillId="50" borderId="77" xfId="1166" applyNumberFormat="1" applyFont="1" applyFill="1" applyBorder="1" applyAlignment="1">
      <alignment horizontal="right" vertical="center" wrapText="1"/>
    </xf>
    <xf numFmtId="0" fontId="0" fillId="50" borderId="77" xfId="0" applyFill="1" applyBorder="1"/>
    <xf numFmtId="0" fontId="50" fillId="0" borderId="77" xfId="0" applyFont="1" applyBorder="1" applyAlignment="1">
      <alignment vertical="center" wrapText="1"/>
    </xf>
    <xf numFmtId="0" fontId="50" fillId="0" borderId="81" xfId="0" applyFont="1" applyBorder="1" applyAlignment="1">
      <alignment vertical="center" wrapText="1"/>
    </xf>
    <xf numFmtId="0" fontId="50" fillId="50" borderId="81" xfId="0" applyFont="1" applyFill="1" applyBorder="1" applyAlignment="1">
      <alignment vertical="center" wrapText="1"/>
    </xf>
    <xf numFmtId="0" fontId="50" fillId="50" borderId="77" xfId="0" applyFont="1" applyFill="1" applyBorder="1" applyAlignment="1">
      <alignment horizontal="center" vertical="center" wrapText="1"/>
    </xf>
    <xf numFmtId="175" fontId="52" fillId="0" borderId="77" xfId="1166" applyNumberFormat="1" applyFont="1" applyFill="1" applyBorder="1" applyAlignment="1">
      <alignment horizontal="right" vertical="center" wrapText="1"/>
    </xf>
    <xf numFmtId="0" fontId="48" fillId="50" borderId="81" xfId="0" applyFont="1" applyFill="1" applyBorder="1" applyAlignment="1">
      <alignment vertical="center" wrapText="1"/>
    </xf>
    <xf numFmtId="0" fontId="50" fillId="0" borderId="81" xfId="0" applyFont="1" applyFill="1" applyBorder="1" applyAlignment="1">
      <alignment vertical="center" wrapText="1"/>
    </xf>
    <xf numFmtId="0" fontId="50" fillId="0" borderId="77" xfId="0" applyFont="1" applyFill="1" applyBorder="1" applyAlignment="1">
      <alignment vertical="center" wrapText="1"/>
    </xf>
    <xf numFmtId="0" fontId="54" fillId="0" borderId="82" xfId="0" applyFont="1" applyFill="1" applyBorder="1" applyAlignment="1">
      <alignment vertical="center" wrapText="1"/>
    </xf>
    <xf numFmtId="0" fontId="55" fillId="50" borderId="82" xfId="0" applyFont="1" applyFill="1" applyBorder="1" applyAlignment="1">
      <alignment vertical="center" wrapText="1"/>
    </xf>
    <xf numFmtId="0" fontId="48" fillId="50" borderId="84" xfId="0" applyFont="1" applyFill="1" applyBorder="1" applyAlignment="1">
      <alignment horizontal="center" vertical="center" wrapText="1"/>
    </xf>
    <xf numFmtId="0" fontId="48" fillId="50" borderId="84" xfId="0" applyFont="1" applyFill="1" applyBorder="1" applyAlignment="1">
      <alignment vertical="center" wrapText="1"/>
    </xf>
    <xf numFmtId="0" fontId="54" fillId="50" borderId="77" xfId="0" applyFont="1" applyFill="1" applyBorder="1" applyAlignment="1">
      <alignment vertical="center" wrapText="1"/>
    </xf>
    <xf numFmtId="0" fontId="50" fillId="46" borderId="77" xfId="0" applyFont="1" applyFill="1" applyBorder="1" applyAlignment="1">
      <alignment vertical="center" wrapText="1"/>
    </xf>
    <xf numFmtId="0" fontId="50" fillId="46" borderId="77" xfId="0" applyFont="1" applyFill="1" applyBorder="1" applyAlignment="1">
      <alignment horizontal="center" vertical="center" wrapText="1"/>
    </xf>
    <xf numFmtId="0" fontId="48" fillId="46" borderId="77" xfId="0" applyFont="1" applyFill="1" applyBorder="1" applyAlignment="1">
      <alignment horizontal="center" vertical="center" wrapText="1"/>
    </xf>
    <xf numFmtId="0" fontId="55" fillId="50" borderId="77" xfId="0" applyFont="1" applyFill="1" applyBorder="1" applyAlignment="1">
      <alignment vertical="center" wrapText="1"/>
    </xf>
    <xf numFmtId="172" fontId="53" fillId="50" borderId="77" xfId="1168" applyNumberFormat="1" applyFont="1" applyFill="1" applyBorder="1" applyAlignment="1">
      <alignment horizontal="right" vertical="center" wrapText="1"/>
    </xf>
    <xf numFmtId="0" fontId="49" fillId="50" borderId="77" xfId="0" applyFont="1" applyFill="1" applyBorder="1" applyAlignment="1">
      <alignment horizontal="left"/>
    </xf>
    <xf numFmtId="172" fontId="49" fillId="50" borderId="77" xfId="0" applyNumberFormat="1" applyFont="1" applyFill="1" applyBorder="1" applyAlignment="1">
      <alignment horizontal="center"/>
    </xf>
    <xf numFmtId="43" fontId="50" fillId="50" borderId="77" xfId="1166" applyFont="1" applyFill="1" applyBorder="1" applyAlignment="1">
      <alignment horizontal="right" vertical="center" wrapText="1"/>
    </xf>
    <xf numFmtId="0" fontId="51" fillId="50" borderId="77" xfId="0" applyFont="1" applyFill="1" applyBorder="1" applyAlignment="1">
      <alignment horizontal="left" vertical="center" wrapText="1"/>
    </xf>
    <xf numFmtId="0" fontId="51" fillId="50" borderId="77" xfId="0" applyFont="1" applyFill="1" applyBorder="1" applyAlignment="1">
      <alignment horizontal="center" vertical="center"/>
    </xf>
    <xf numFmtId="173" fontId="52" fillId="50" borderId="77" xfId="1166" applyNumberFormat="1" applyFont="1" applyFill="1" applyBorder="1" applyAlignment="1">
      <alignment horizontal="right" vertical="center" wrapText="1"/>
    </xf>
    <xf numFmtId="0" fontId="49" fillId="50" borderId="77" xfId="0" applyFont="1" applyFill="1" applyBorder="1" applyAlignment="1">
      <alignment horizontal="center"/>
    </xf>
    <xf numFmtId="10" fontId="50" fillId="50" borderId="77" xfId="0" applyNumberFormat="1" applyFont="1" applyFill="1" applyBorder="1" applyAlignment="1">
      <alignment horizontal="right" vertical="center" wrapText="1"/>
    </xf>
    <xf numFmtId="174" fontId="50" fillId="0" borderId="77" xfId="1166" applyNumberFormat="1" applyFont="1" applyFill="1" applyBorder="1" applyAlignment="1">
      <alignment horizontal="center" vertical="center" wrapText="1"/>
    </xf>
    <xf numFmtId="176" fontId="52" fillId="50" borderId="77" xfId="1166" applyNumberFormat="1" applyFont="1" applyFill="1" applyBorder="1" applyAlignment="1">
      <alignment horizontal="right" vertical="center" wrapText="1"/>
    </xf>
    <xf numFmtId="0" fontId="50" fillId="0" borderId="77" xfId="0" quotePrefix="1" applyFont="1" applyBorder="1" applyAlignment="1">
      <alignment horizontal="center" vertical="center" wrapText="1"/>
    </xf>
    <xf numFmtId="0" fontId="54" fillId="0" borderId="77" xfId="0" applyFont="1" applyFill="1" applyBorder="1" applyAlignment="1">
      <alignment vertical="center" wrapText="1"/>
    </xf>
    <xf numFmtId="179" fontId="50" fillId="0" borderId="77" xfId="1166" applyNumberFormat="1" applyFont="1" applyFill="1" applyBorder="1" applyAlignment="1">
      <alignment horizontal="right" vertical="center" wrapText="1"/>
    </xf>
    <xf numFmtId="179" fontId="50" fillId="50" borderId="77" xfId="1166" applyNumberFormat="1" applyFont="1" applyFill="1" applyBorder="1" applyAlignment="1">
      <alignment horizontal="right" vertical="center" wrapText="1"/>
    </xf>
    <xf numFmtId="179" fontId="52" fillId="50" borderId="77" xfId="1166" applyNumberFormat="1" applyFont="1" applyFill="1" applyBorder="1" applyAlignment="1">
      <alignment horizontal="right" vertical="center" wrapText="1"/>
    </xf>
    <xf numFmtId="177" fontId="52" fillId="50" borderId="77" xfId="1166" applyNumberFormat="1" applyFont="1" applyFill="1" applyBorder="1" applyAlignment="1">
      <alignment horizontal="right" vertical="center" wrapText="1"/>
    </xf>
    <xf numFmtId="0" fontId="48" fillId="51" borderId="77" xfId="0" applyFont="1" applyFill="1" applyBorder="1" applyAlignment="1">
      <alignment vertical="center" wrapText="1"/>
    </xf>
    <xf numFmtId="0" fontId="48" fillId="51" borderId="77" xfId="0" applyFont="1" applyFill="1" applyBorder="1" applyAlignment="1">
      <alignment horizontal="center" vertical="center" wrapText="1"/>
    </xf>
    <xf numFmtId="179" fontId="53" fillId="51" borderId="77" xfId="1166" applyNumberFormat="1" applyFont="1" applyFill="1" applyBorder="1" applyAlignment="1">
      <alignment horizontal="right" vertical="center" wrapText="1"/>
    </xf>
    <xf numFmtId="0" fontId="0" fillId="51" borderId="77" xfId="0" applyFill="1" applyBorder="1"/>
    <xf numFmtId="179" fontId="52" fillId="0" borderId="77" xfId="1166" applyNumberFormat="1" applyFont="1" applyFill="1" applyBorder="1" applyAlignment="1">
      <alignment horizontal="right" vertical="center" wrapText="1"/>
    </xf>
    <xf numFmtId="0" fontId="48" fillId="51" borderId="81" xfId="0" applyFont="1" applyFill="1" applyBorder="1" applyAlignment="1">
      <alignment vertical="center" wrapText="1"/>
    </xf>
    <xf numFmtId="179" fontId="53" fillId="50" borderId="77" xfId="1166" applyNumberFormat="1" applyFont="1" applyFill="1" applyBorder="1" applyAlignment="1">
      <alignment horizontal="right" vertical="center" wrapText="1"/>
    </xf>
    <xf numFmtId="0" fontId="50" fillId="0" borderId="83" xfId="0" applyFont="1" applyFill="1" applyBorder="1" applyAlignment="1">
      <alignment horizontal="center" vertical="center" wrapText="1"/>
    </xf>
    <xf numFmtId="165" fontId="20" fillId="54" borderId="55" xfId="38" applyNumberFormat="1" applyFont="1" applyFill="1" applyBorder="1" applyAlignment="1" applyProtection="1">
      <alignment horizontal="center" vertical="center"/>
      <protection hidden="1"/>
    </xf>
    <xf numFmtId="0" fontId="38" fillId="54" borderId="10" xfId="0" applyFont="1" applyFill="1" applyBorder="1" applyAlignment="1">
      <alignment horizontal="center" vertical="center" wrapText="1"/>
    </xf>
    <xf numFmtId="2" fontId="22" fillId="0" borderId="0" xfId="38" applyNumberFormat="1" applyFont="1" applyFill="1" applyBorder="1" applyAlignment="1" applyProtection="1">
      <alignment horizontal="center"/>
      <protection hidden="1"/>
    </xf>
    <xf numFmtId="0" fontId="38" fillId="54" borderId="78" xfId="0" applyFont="1" applyFill="1" applyBorder="1" applyAlignment="1">
      <alignment horizontal="center" vertical="center"/>
    </xf>
    <xf numFmtId="0" fontId="38" fillId="54" borderId="79" xfId="0" applyFont="1" applyFill="1" applyBorder="1" applyAlignment="1">
      <alignment horizontal="center" vertical="center"/>
    </xf>
    <xf numFmtId="0" fontId="38" fillId="54" borderId="79" xfId="0" applyFont="1" applyFill="1" applyBorder="1" applyAlignment="1">
      <alignment horizontal="center" vertical="center" wrapText="1"/>
    </xf>
    <xf numFmtId="0" fontId="38" fillId="54" borderId="80" xfId="0" applyFont="1" applyFill="1" applyBorder="1" applyAlignment="1">
      <alignment horizontal="center" vertical="center" wrapText="1"/>
    </xf>
    <xf numFmtId="165" fontId="24" fillId="0" borderId="0" xfId="38" applyNumberFormat="1" applyFont="1" applyBorder="1" applyAlignment="1" applyProtection="1">
      <alignment horizontal="center"/>
      <protection locked="0"/>
    </xf>
    <xf numFmtId="164" fontId="3" fillId="0" borderId="0" xfId="38" applyNumberFormat="1" applyFont="1" applyBorder="1" applyAlignment="1" applyProtection="1">
      <alignment horizontal="center"/>
      <protection hidden="1"/>
    </xf>
    <xf numFmtId="165" fontId="3" fillId="0" borderId="86" xfId="38" applyNumberFormat="1" applyFont="1" applyBorder="1" applyAlignment="1" applyProtection="1">
      <alignment horizontal="center"/>
      <protection locked="0"/>
    </xf>
    <xf numFmtId="165" fontId="3" fillId="0" borderId="87" xfId="38" applyNumberFormat="1" applyFont="1" applyBorder="1" applyAlignment="1" applyProtection="1">
      <alignment horizontal="center"/>
      <protection locked="0"/>
    </xf>
    <xf numFmtId="165" fontId="3" fillId="0" borderId="64" xfId="38" applyNumberFormat="1" applyFont="1" applyBorder="1" applyAlignment="1" applyProtection="1">
      <alignment horizontal="center"/>
      <protection locked="0"/>
    </xf>
    <xf numFmtId="165" fontId="3" fillId="0" borderId="61" xfId="38" applyNumberFormat="1" applyFont="1" applyBorder="1" applyAlignment="1" applyProtection="1">
      <alignment horizontal="center"/>
      <protection locked="0"/>
    </xf>
    <xf numFmtId="165" fontId="3" fillId="0" borderId="66" xfId="38" applyNumberFormat="1" applyFont="1" applyBorder="1" applyAlignment="1" applyProtection="1">
      <alignment horizontal="center"/>
      <protection locked="0"/>
    </xf>
    <xf numFmtId="165" fontId="3" fillId="0" borderId="72" xfId="38" applyNumberFormat="1" applyFont="1" applyBorder="1" applyAlignment="1" applyProtection="1">
      <alignment horizontal="center"/>
      <protection locked="0"/>
    </xf>
    <xf numFmtId="0" fontId="43" fillId="0" borderId="0" xfId="0" applyFont="1" applyBorder="1" applyAlignment="1">
      <alignment horizontal="center" vertical="top" wrapText="1"/>
    </xf>
    <xf numFmtId="0" fontId="38" fillId="0" borderId="0" xfId="0" applyFont="1" applyBorder="1" applyAlignment="1">
      <alignment horizontal="center" vertical="top" wrapText="1"/>
    </xf>
    <xf numFmtId="0" fontId="43" fillId="0" borderId="0" xfId="0" applyFont="1" applyBorder="1" applyAlignment="1">
      <alignment horizontal="left" wrapText="1"/>
    </xf>
    <xf numFmtId="2" fontId="43" fillId="0" borderId="0" xfId="0" applyNumberFormat="1" applyFont="1" applyBorder="1" applyAlignment="1">
      <alignment horizontal="center" wrapText="1"/>
    </xf>
    <xf numFmtId="165" fontId="3" fillId="0" borderId="77" xfId="38" applyNumberFormat="1" applyFont="1" applyBorder="1" applyAlignment="1" applyProtection="1">
      <alignment horizontal="center"/>
      <protection locked="0"/>
    </xf>
    <xf numFmtId="165" fontId="3" fillId="0" borderId="63" xfId="38" applyNumberFormat="1" applyFont="1" applyBorder="1" applyAlignment="1" applyProtection="1">
      <alignment horizontal="center"/>
      <protection locked="0"/>
    </xf>
    <xf numFmtId="165" fontId="3" fillId="0" borderId="25" xfId="38" applyNumberFormat="1" applyFont="1" applyBorder="1" applyAlignment="1" applyProtection="1">
      <alignment horizontal="center"/>
      <protection locked="0"/>
    </xf>
    <xf numFmtId="165" fontId="3" fillId="0" borderId="26" xfId="38" applyNumberFormat="1" applyFont="1" applyBorder="1" applyAlignment="1" applyProtection="1">
      <alignment horizontal="center"/>
      <protection locked="0"/>
    </xf>
    <xf numFmtId="165" fontId="3" fillId="0" borderId="28" xfId="38" applyNumberFormat="1" applyFont="1" applyBorder="1" applyAlignment="1" applyProtection="1">
      <alignment horizontal="center"/>
      <protection locked="0"/>
    </xf>
    <xf numFmtId="165" fontId="3" fillId="0" borderId="29" xfId="38" applyNumberFormat="1" applyFont="1" applyBorder="1" applyAlignment="1" applyProtection="1">
      <alignment horizontal="center"/>
      <protection locked="0"/>
    </xf>
    <xf numFmtId="0" fontId="38" fillId="54" borderId="78" xfId="0" applyFont="1" applyFill="1" applyBorder="1" applyAlignment="1">
      <alignment horizontal="center"/>
    </xf>
    <xf numFmtId="0" fontId="38" fillId="54" borderId="79" xfId="0" applyFont="1" applyFill="1" applyBorder="1" applyAlignment="1">
      <alignment horizontal="center"/>
    </xf>
    <xf numFmtId="0" fontId="38" fillId="54" borderId="79" xfId="0" applyFont="1" applyFill="1" applyBorder="1" applyAlignment="1">
      <alignment horizontal="center" wrapText="1"/>
    </xf>
    <xf numFmtId="0" fontId="38" fillId="54" borderId="80" xfId="0" applyFont="1" applyFill="1" applyBorder="1" applyAlignment="1">
      <alignment horizontal="center" wrapText="1"/>
    </xf>
    <xf numFmtId="170" fontId="2" fillId="0" borderId="0" xfId="1166" applyNumberFormat="1" applyFont="1" applyFill="1" applyBorder="1"/>
    <xf numFmtId="0" fontId="2" fillId="0" borderId="0" xfId="0" applyFont="1" applyAlignment="1"/>
    <xf numFmtId="165" fontId="3" fillId="0" borderId="52" xfId="38" applyNumberFormat="1" applyFont="1" applyBorder="1" applyAlignment="1" applyProtection="1">
      <alignment horizontal="center"/>
      <protection hidden="1"/>
    </xf>
    <xf numFmtId="165" fontId="3" fillId="0" borderId="71" xfId="38" applyNumberFormat="1" applyFont="1" applyBorder="1" applyAlignment="1" applyProtection="1">
      <alignment horizontal="center"/>
      <protection hidden="1"/>
    </xf>
    <xf numFmtId="0" fontId="3" fillId="0" borderId="89" xfId="38" applyFont="1" applyBorder="1" applyProtection="1">
      <protection locked="0"/>
    </xf>
    <xf numFmtId="165" fontId="3" fillId="0" borderId="57" xfId="38" applyNumberFormat="1" applyFont="1" applyBorder="1" applyAlignment="1" applyProtection="1">
      <alignment horizontal="center"/>
      <protection hidden="1"/>
    </xf>
    <xf numFmtId="0" fontId="3" fillId="0" borderId="90" xfId="38" applyFont="1" applyBorder="1" applyProtection="1">
      <protection locked="0"/>
    </xf>
    <xf numFmtId="169" fontId="0" fillId="0" borderId="0" xfId="0" applyNumberFormat="1"/>
    <xf numFmtId="183" fontId="0" fillId="0" borderId="0" xfId="0" applyNumberFormat="1"/>
    <xf numFmtId="164" fontId="0" fillId="0" borderId="0" xfId="0" applyNumberFormat="1"/>
    <xf numFmtId="0" fontId="0" fillId="0" borderId="77" xfId="0" applyFont="1" applyBorder="1" applyAlignment="1">
      <alignment horizontal="center" vertical="center"/>
    </xf>
    <xf numFmtId="2" fontId="0" fillId="0" borderId="77" xfId="0" applyNumberFormat="1" applyFont="1" applyBorder="1" applyAlignment="1">
      <alignment horizontal="center" vertical="center"/>
    </xf>
    <xf numFmtId="0" fontId="2" fillId="54" borderId="77" xfId="0" applyFont="1" applyFill="1" applyBorder="1" applyAlignment="1">
      <alignment horizontal="center" vertical="center"/>
    </xf>
    <xf numFmtId="0" fontId="2" fillId="54" borderId="77" xfId="0" applyFont="1" applyFill="1" applyBorder="1" applyAlignment="1">
      <alignment horizontal="center" vertical="center" wrapText="1"/>
    </xf>
    <xf numFmtId="0" fontId="20" fillId="46" borderId="82" xfId="0" applyFont="1" applyFill="1" applyBorder="1" applyAlignment="1">
      <alignment horizontal="center" vertical="center" wrapText="1"/>
    </xf>
    <xf numFmtId="0" fontId="20" fillId="46" borderId="82" xfId="0" applyFont="1" applyFill="1" applyBorder="1"/>
    <xf numFmtId="0" fontId="20" fillId="0" borderId="0" xfId="0" applyFont="1" applyFill="1" applyBorder="1" applyAlignment="1">
      <alignment horizontal="center" vertical="center" wrapText="1"/>
    </xf>
    <xf numFmtId="170" fontId="45" fillId="0" borderId="0" xfId="1166" applyNumberFormat="1" applyFont="1" applyFill="1" applyBorder="1"/>
    <xf numFmtId="170" fontId="0" fillId="0" borderId="0" xfId="1166" applyNumberFormat="1" applyFont="1" applyFill="1" applyBorder="1"/>
    <xf numFmtId="0" fontId="40" fillId="54" borderId="86" xfId="0" applyFont="1" applyFill="1" applyBorder="1" applyAlignment="1">
      <alignment horizontal="justify" vertical="top" wrapText="1"/>
    </xf>
    <xf numFmtId="0" fontId="40" fillId="54" borderId="87" xfId="0" applyFont="1" applyFill="1" applyBorder="1" applyAlignment="1">
      <alignment horizontal="justify" vertical="top" wrapText="1"/>
    </xf>
    <xf numFmtId="0" fontId="39" fillId="54" borderId="87" xfId="0" applyFont="1" applyFill="1" applyBorder="1" applyAlignment="1">
      <alignment horizontal="center" vertical="center" wrapText="1"/>
    </xf>
    <xf numFmtId="0" fontId="39" fillId="54" borderId="88" xfId="0" applyFont="1" applyFill="1" applyBorder="1" applyAlignment="1">
      <alignment horizontal="center" vertical="center" wrapText="1"/>
    </xf>
    <xf numFmtId="0" fontId="39" fillId="0" borderId="92" xfId="0" applyFont="1" applyBorder="1" applyAlignment="1">
      <alignment horizontal="center" vertical="center" wrapText="1"/>
    </xf>
    <xf numFmtId="0" fontId="39" fillId="0" borderId="0" xfId="0" applyFont="1" applyBorder="1" applyAlignment="1">
      <alignment horizontal="center" vertical="center" wrapText="1"/>
    </xf>
    <xf numFmtId="0" fontId="59" fillId="0" borderId="0" xfId="0" applyFont="1" applyBorder="1" applyAlignment="1">
      <alignment vertical="center"/>
    </xf>
    <xf numFmtId="183" fontId="40" fillId="0" borderId="0" xfId="0" applyNumberFormat="1" applyFont="1" applyBorder="1" applyAlignment="1">
      <alignment horizontal="center" vertical="center" wrapText="1"/>
    </xf>
    <xf numFmtId="0" fontId="62" fillId="0" borderId="0" xfId="38" applyFont="1" applyBorder="1" applyProtection="1">
      <protection locked="0"/>
    </xf>
    <xf numFmtId="0" fontId="0" fillId="0" borderId="0" xfId="0" quotePrefix="1"/>
    <xf numFmtId="0" fontId="63" fillId="0" borderId="0" xfId="0" applyFont="1" applyFill="1" applyBorder="1"/>
    <xf numFmtId="0" fontId="0" fillId="0" borderId="0" xfId="0" applyAlignment="1">
      <alignment horizontal="center"/>
    </xf>
    <xf numFmtId="0" fontId="0" fillId="0" borderId="0" xfId="0" applyBorder="1" applyAlignment="1">
      <alignment horizontal="center"/>
    </xf>
    <xf numFmtId="2" fontId="3" fillId="0" borderId="91" xfId="38" applyNumberFormat="1" applyFont="1" applyFill="1" applyBorder="1" applyAlignment="1" applyProtection="1">
      <alignment horizontal="center"/>
      <protection hidden="1"/>
    </xf>
    <xf numFmtId="2" fontId="3" fillId="0" borderId="95" xfId="38" applyNumberFormat="1" applyFont="1" applyFill="1" applyBorder="1" applyAlignment="1" applyProtection="1">
      <alignment horizontal="center"/>
      <protection hidden="1"/>
    </xf>
    <xf numFmtId="2" fontId="3" fillId="0" borderId="94" xfId="38" applyNumberFormat="1" applyFont="1" applyFill="1" applyBorder="1" applyAlignment="1" applyProtection="1">
      <alignment horizontal="center"/>
      <protection hidden="1"/>
    </xf>
    <xf numFmtId="164" fontId="3" fillId="0" borderId="72" xfId="38" applyNumberFormat="1" applyFont="1" applyFill="1" applyBorder="1" applyAlignment="1" applyProtection="1">
      <alignment horizontal="center"/>
      <protection hidden="1"/>
    </xf>
    <xf numFmtId="164" fontId="3" fillId="0" borderId="87" xfId="38" applyNumberFormat="1" applyFont="1" applyFill="1" applyBorder="1" applyAlignment="1" applyProtection="1">
      <alignment horizontal="center"/>
      <protection hidden="1"/>
    </xf>
    <xf numFmtId="2" fontId="3" fillId="0" borderId="88" xfId="38" applyNumberFormat="1" applyFont="1" applyFill="1" applyBorder="1" applyAlignment="1" applyProtection="1">
      <alignment horizontal="center"/>
      <protection hidden="1"/>
    </xf>
    <xf numFmtId="164" fontId="3" fillId="0" borderId="61" xfId="38" applyNumberFormat="1" applyFont="1" applyFill="1" applyBorder="1" applyAlignment="1" applyProtection="1">
      <alignment horizontal="center"/>
      <protection hidden="1"/>
    </xf>
    <xf numFmtId="2" fontId="3" fillId="0" borderId="61" xfId="38" applyNumberFormat="1" applyFont="1" applyFill="1" applyBorder="1" applyAlignment="1" applyProtection="1">
      <alignment horizontal="center"/>
      <protection hidden="1"/>
    </xf>
    <xf numFmtId="2" fontId="3" fillId="0" borderId="65" xfId="38" applyNumberFormat="1" applyFont="1" applyFill="1" applyBorder="1" applyAlignment="1" applyProtection="1">
      <alignment horizontal="center"/>
      <protection hidden="1"/>
    </xf>
    <xf numFmtId="2" fontId="3" fillId="0" borderId="72" xfId="38" applyNumberFormat="1" applyFont="1" applyFill="1" applyBorder="1" applyAlignment="1" applyProtection="1">
      <alignment horizontal="center"/>
      <protection hidden="1"/>
    </xf>
    <xf numFmtId="2" fontId="3" fillId="0" borderId="53" xfId="38" applyNumberFormat="1" applyFont="1" applyFill="1" applyBorder="1" applyAlignment="1" applyProtection="1">
      <alignment horizontal="center"/>
      <protection hidden="1"/>
    </xf>
    <xf numFmtId="0" fontId="48" fillId="47" borderId="77" xfId="0" applyFont="1" applyFill="1" applyBorder="1" applyAlignment="1">
      <alignment horizontal="center"/>
    </xf>
    <xf numFmtId="0" fontId="2" fillId="0" borderId="0" xfId="0" applyFont="1" applyAlignment="1">
      <alignment horizontal="left"/>
    </xf>
    <xf numFmtId="0" fontId="48" fillId="47" borderId="77" xfId="0" applyFont="1" applyFill="1" applyBorder="1" applyAlignment="1">
      <alignment horizontal="center"/>
    </xf>
    <xf numFmtId="0" fontId="0" fillId="0" borderId="0" xfId="0" applyAlignment="1">
      <alignment horizontal="left" vertical="center" wrapText="1"/>
    </xf>
    <xf numFmtId="0" fontId="61" fillId="46" borderId="89" xfId="0" applyFont="1" applyFill="1" applyBorder="1"/>
    <xf numFmtId="0" fontId="3" fillId="55" borderId="95" xfId="0" applyFont="1" applyFill="1" applyBorder="1" applyAlignment="1">
      <alignment horizontal="center" wrapText="1"/>
    </xf>
    <xf numFmtId="0" fontId="3" fillId="46" borderId="95" xfId="0" applyFont="1" applyFill="1" applyBorder="1" applyAlignment="1">
      <alignment horizontal="center" wrapText="1"/>
    </xf>
    <xf numFmtId="0" fontId="3" fillId="56" borderId="95" xfId="0" applyFont="1" applyFill="1" applyBorder="1" applyAlignment="1">
      <alignment horizontal="center" wrapText="1"/>
    </xf>
    <xf numFmtId="0" fontId="44" fillId="46" borderId="89" xfId="0" applyFont="1" applyFill="1" applyBorder="1" applyAlignment="1">
      <alignment horizontal="left" indent="1"/>
    </xf>
    <xf numFmtId="170" fontId="44" fillId="55" borderId="95" xfId="1166" applyNumberFormat="1" applyFont="1" applyFill="1" applyBorder="1"/>
    <xf numFmtId="170" fontId="44" fillId="46" borderId="95" xfId="1166" applyNumberFormat="1" applyFont="1" applyFill="1" applyBorder="1"/>
    <xf numFmtId="0" fontId="3" fillId="46" borderId="89" xfId="0" applyFont="1" applyFill="1" applyBorder="1" applyAlignment="1">
      <alignment horizontal="left" indent="1"/>
    </xf>
    <xf numFmtId="170" fontId="3" fillId="55" borderId="95" xfId="1166" applyNumberFormat="1" applyFont="1" applyFill="1" applyBorder="1"/>
    <xf numFmtId="170" fontId="3" fillId="46" borderId="95" xfId="1166" applyNumberFormat="1" applyFont="1" applyFill="1" applyBorder="1"/>
    <xf numFmtId="170" fontId="0" fillId="56" borderId="95" xfId="1166" applyNumberFormat="1" applyFont="1" applyFill="1" applyBorder="1"/>
    <xf numFmtId="0" fontId="61" fillId="46" borderId="89" xfId="0" applyFont="1" applyFill="1" applyBorder="1" applyAlignment="1">
      <alignment horizontal="left"/>
    </xf>
    <xf numFmtId="0" fontId="20" fillId="46" borderId="89" xfId="0" applyFont="1" applyFill="1" applyBorder="1"/>
    <xf numFmtId="170" fontId="20" fillId="55" borderId="95" xfId="1166" applyNumberFormat="1" applyFont="1" applyFill="1" applyBorder="1"/>
    <xf numFmtId="170" fontId="20" fillId="46" borderId="95" xfId="1166" applyNumberFormat="1" applyFont="1" applyFill="1" applyBorder="1"/>
    <xf numFmtId="170" fontId="20" fillId="56" borderId="95" xfId="1166" applyNumberFormat="1" applyFont="1" applyFill="1" applyBorder="1"/>
    <xf numFmtId="0" fontId="2" fillId="0" borderId="0" xfId="0" applyFont="1" applyFill="1"/>
    <xf numFmtId="172" fontId="0" fillId="0" borderId="0" xfId="1168" applyNumberFormat="1" applyFont="1"/>
    <xf numFmtId="0" fontId="0" fillId="0" borderId="77" xfId="0" applyBorder="1" applyAlignment="1">
      <alignment vertical="top"/>
    </xf>
    <xf numFmtId="0" fontId="64" fillId="0" borderId="0" xfId="0" applyFont="1"/>
    <xf numFmtId="2" fontId="0" fillId="0" borderId="77" xfId="1166" applyNumberFormat="1" applyFont="1" applyBorder="1" applyAlignment="1">
      <alignment horizontal="center" vertical="center"/>
    </xf>
    <xf numFmtId="0" fontId="0" fillId="47" borderId="77" xfId="0" applyFill="1" applyBorder="1" applyAlignment="1">
      <alignment vertical="top"/>
    </xf>
    <xf numFmtId="0" fontId="3" fillId="0" borderId="0" xfId="38" applyFont="1" applyFill="1" applyBorder="1" applyAlignment="1" applyProtection="1">
      <alignment horizontal="left"/>
      <protection locked="0"/>
    </xf>
    <xf numFmtId="169" fontId="3" fillId="0" borderId="0" xfId="38" applyNumberFormat="1" applyFont="1" applyFill="1" applyBorder="1" applyAlignment="1" applyProtection="1">
      <alignment horizontal="center"/>
      <protection hidden="1"/>
    </xf>
    <xf numFmtId="0" fontId="3" fillId="0" borderId="0" xfId="38" applyFont="1" applyFill="1" applyBorder="1" applyProtection="1">
      <protection locked="0"/>
    </xf>
    <xf numFmtId="164" fontId="3" fillId="0" borderId="0" xfId="38" applyNumberFormat="1" applyFont="1" applyFill="1" applyBorder="1" applyProtection="1">
      <protection hidden="1"/>
    </xf>
    <xf numFmtId="0" fontId="60" fillId="0" borderId="0" xfId="0" applyFont="1" applyFill="1" applyBorder="1"/>
    <xf numFmtId="169" fontId="43" fillId="0" borderId="0" xfId="0" applyNumberFormat="1" applyFont="1" applyBorder="1" applyAlignment="1">
      <alignment horizontal="center" wrapText="1"/>
    </xf>
    <xf numFmtId="0" fontId="40" fillId="54" borderId="97" xfId="0" applyFont="1" applyFill="1" applyBorder="1" applyAlignment="1">
      <alignment horizontal="justify" vertical="top" wrapText="1"/>
    </xf>
    <xf numFmtId="0" fontId="39" fillId="54" borderId="97" xfId="0" applyFont="1" applyFill="1" applyBorder="1" applyAlignment="1">
      <alignment horizontal="center" vertical="center" wrapText="1"/>
    </xf>
    <xf numFmtId="0" fontId="43" fillId="0" borderId="97" xfId="0" applyFont="1" applyFill="1" applyBorder="1" applyAlignment="1">
      <alignment horizontal="center" vertical="top" wrapText="1"/>
    </xf>
    <xf numFmtId="3" fontId="43" fillId="0" borderId="97" xfId="0" applyNumberFormat="1" applyFont="1" applyFill="1" applyBorder="1" applyAlignment="1">
      <alignment horizontal="center" vertical="top" wrapText="1"/>
    </xf>
    <xf numFmtId="172" fontId="43" fillId="0" borderId="97" xfId="0" applyNumberFormat="1" applyFont="1" applyFill="1" applyBorder="1" applyAlignment="1">
      <alignment horizontal="center" vertical="center" wrapText="1"/>
    </xf>
    <xf numFmtId="186" fontId="43" fillId="0" borderId="97" xfId="1166" applyNumberFormat="1" applyFont="1" applyFill="1" applyBorder="1" applyAlignment="1">
      <alignment horizontal="center" vertical="center" wrapText="1"/>
    </xf>
    <xf numFmtId="0" fontId="0" fillId="0" borderId="77" xfId="0" applyFill="1" applyBorder="1" applyAlignment="1">
      <alignment vertical="top"/>
    </xf>
    <xf numFmtId="2" fontId="40" fillId="0" borderId="0" xfId="0" applyNumberFormat="1" applyFont="1" applyFill="1" applyBorder="1" applyAlignment="1">
      <alignment horizontal="center" vertical="center" wrapText="1"/>
    </xf>
    <xf numFmtId="185" fontId="40" fillId="0" borderId="0" xfId="0" applyNumberFormat="1"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80" fontId="40" fillId="0" borderId="0" xfId="0" applyNumberFormat="1" applyFont="1" applyFill="1" applyBorder="1" applyAlignment="1">
      <alignment horizontal="center" vertical="center" wrapText="1"/>
    </xf>
    <xf numFmtId="183" fontId="40" fillId="0" borderId="0" xfId="0" applyNumberFormat="1" applyFont="1" applyFill="1" applyBorder="1" applyAlignment="1">
      <alignment horizontal="center" vertical="center" wrapText="1"/>
    </xf>
    <xf numFmtId="1" fontId="0" fillId="0" borderId="0" xfId="0" applyNumberFormat="1"/>
    <xf numFmtId="0" fontId="39" fillId="0" borderId="0" xfId="0" applyFont="1" applyFill="1" applyBorder="1" applyAlignment="1">
      <alignment horizontal="center" vertical="center" wrapText="1"/>
    </xf>
    <xf numFmtId="1" fontId="3" fillId="0" borderId="0" xfId="1174" applyNumberFormat="1" applyFont="1" applyFill="1" applyBorder="1" applyAlignment="1">
      <alignment horizontal="center"/>
    </xf>
    <xf numFmtId="0" fontId="60" fillId="0" borderId="0" xfId="0" applyFont="1" applyBorder="1" applyAlignment="1">
      <alignment horizontal="center"/>
    </xf>
    <xf numFmtId="0" fontId="20" fillId="55" borderId="97" xfId="0" applyFont="1" applyFill="1" applyBorder="1" applyAlignment="1">
      <alignment horizontal="center" wrapText="1"/>
    </xf>
    <xf numFmtId="0" fontId="20" fillId="46" borderId="97" xfId="0" applyFont="1" applyFill="1" applyBorder="1" applyAlignment="1">
      <alignment horizontal="center" wrapText="1"/>
    </xf>
    <xf numFmtId="0" fontId="20" fillId="56" borderId="97" xfId="0" applyFont="1" applyFill="1" applyBorder="1" applyAlignment="1">
      <alignment horizontal="center" wrapText="1"/>
    </xf>
    <xf numFmtId="170" fontId="20" fillId="55" borderId="96" xfId="1166" applyNumberFormat="1" applyFont="1" applyFill="1" applyBorder="1"/>
    <xf numFmtId="170" fontId="20" fillId="46" borderId="96" xfId="1166" applyNumberFormat="1" applyFont="1" applyFill="1" applyBorder="1"/>
    <xf numFmtId="170" fontId="2" fillId="56" borderId="96" xfId="1166" applyNumberFormat="1" applyFont="1" applyFill="1" applyBorder="1"/>
    <xf numFmtId="170" fontId="20" fillId="56" borderId="96" xfId="1166" applyNumberFormat="1" applyFont="1" applyFill="1" applyBorder="1"/>
    <xf numFmtId="170" fontId="20" fillId="55" borderId="97" xfId="1166" applyNumberFormat="1" applyFont="1" applyFill="1" applyBorder="1"/>
    <xf numFmtId="170" fontId="20" fillId="46" borderId="97" xfId="1166" applyNumberFormat="1" applyFont="1" applyFill="1" applyBorder="1"/>
    <xf numFmtId="170" fontId="2" fillId="56" borderId="97" xfId="1166" applyNumberFormat="1" applyFont="1" applyFill="1" applyBorder="1"/>
    <xf numFmtId="170" fontId="44" fillId="56" borderId="95" xfId="1166" applyNumberFormat="1" applyFont="1" applyFill="1" applyBorder="1"/>
    <xf numFmtId="0" fontId="47" fillId="47" borderId="97" xfId="0" applyFont="1" applyFill="1" applyBorder="1" applyAlignment="1">
      <alignment horizontal="left"/>
    </xf>
    <xf numFmtId="0" fontId="48" fillId="47" borderId="97" xfId="0" applyFont="1" applyFill="1" applyBorder="1" applyAlignment="1">
      <alignment horizontal="center"/>
    </xf>
    <xf numFmtId="179" fontId="50" fillId="46" borderId="97" xfId="0" applyNumberFormat="1" applyFont="1" applyFill="1" applyBorder="1" applyAlignment="1">
      <alignment vertical="center" wrapText="1"/>
    </xf>
    <xf numFmtId="0" fontId="0" fillId="0" borderId="97" xfId="0" applyBorder="1"/>
    <xf numFmtId="179" fontId="50" fillId="57" borderId="97" xfId="0" applyNumberFormat="1" applyFont="1" applyFill="1" applyBorder="1" applyAlignment="1">
      <alignment vertical="center" wrapText="1"/>
    </xf>
    <xf numFmtId="0" fontId="48" fillId="57" borderId="97" xfId="0" applyFont="1" applyFill="1" applyBorder="1" applyAlignment="1">
      <alignment horizontal="center" vertical="center" wrapText="1"/>
    </xf>
    <xf numFmtId="179" fontId="53" fillId="57" borderId="97" xfId="1167" applyNumberFormat="1" applyFont="1" applyFill="1" applyBorder="1" applyAlignment="1">
      <alignment vertical="center" wrapText="1"/>
    </xf>
    <xf numFmtId="0" fontId="2" fillId="57" borderId="97" xfId="0" applyFont="1" applyFill="1" applyBorder="1"/>
    <xf numFmtId="0" fontId="48" fillId="47" borderId="77" xfId="0" applyFont="1" applyFill="1" applyBorder="1" applyAlignment="1">
      <alignment horizontal="center"/>
    </xf>
    <xf numFmtId="0" fontId="0" fillId="0" borderId="0" xfId="0" applyAlignment="1">
      <alignment horizontal="left" vertical="center" wrapText="1"/>
    </xf>
    <xf numFmtId="0" fontId="0" fillId="0" borderId="0" xfId="0" applyAlignment="1">
      <alignment horizontal="left"/>
    </xf>
    <xf numFmtId="0" fontId="48" fillId="47" borderId="77" xfId="0" applyFont="1" applyFill="1" applyBorder="1" applyAlignment="1">
      <alignment horizontal="left"/>
    </xf>
    <xf numFmtId="43" fontId="50" fillId="0" borderId="77" xfId="0" applyNumberFormat="1" applyFont="1" applyFill="1" applyBorder="1" applyAlignment="1">
      <alignment horizontal="left" vertical="center" wrapText="1"/>
    </xf>
    <xf numFmtId="173" fontId="52" fillId="0" borderId="77" xfId="1166" applyNumberFormat="1" applyFont="1" applyBorder="1" applyAlignment="1">
      <alignment horizontal="left" vertical="center" wrapText="1"/>
    </xf>
    <xf numFmtId="10" fontId="50" fillId="0" borderId="77" xfId="0" applyNumberFormat="1" applyFont="1" applyFill="1" applyBorder="1" applyAlignment="1">
      <alignment horizontal="left" vertical="center" wrapText="1"/>
    </xf>
    <xf numFmtId="174" fontId="50" fillId="0" borderId="77" xfId="1166" applyNumberFormat="1" applyFont="1" applyFill="1" applyBorder="1" applyAlignment="1">
      <alignment horizontal="left" vertical="center" wrapText="1"/>
    </xf>
    <xf numFmtId="175" fontId="52" fillId="0" borderId="77" xfId="1166" applyNumberFormat="1" applyFont="1" applyBorder="1" applyAlignment="1">
      <alignment horizontal="left" vertical="center" wrapText="1"/>
    </xf>
    <xf numFmtId="172" fontId="52" fillId="0" borderId="77" xfId="1168" applyNumberFormat="1" applyFont="1" applyBorder="1" applyAlignment="1">
      <alignment horizontal="left" vertical="center" wrapText="1"/>
    </xf>
    <xf numFmtId="175" fontId="53" fillId="50" borderId="77" xfId="1166" applyNumberFormat="1" applyFont="1" applyFill="1" applyBorder="1" applyAlignment="1">
      <alignment horizontal="left" vertical="center" wrapText="1"/>
    </xf>
    <xf numFmtId="175" fontId="52" fillId="50" borderId="77" xfId="1166" applyNumberFormat="1" applyFont="1" applyFill="1" applyBorder="1" applyAlignment="1">
      <alignment horizontal="left" vertical="center" wrapText="1"/>
    </xf>
    <xf numFmtId="175" fontId="52" fillId="0" borderId="77" xfId="1166" applyNumberFormat="1" applyFont="1" applyFill="1" applyBorder="1" applyAlignment="1">
      <alignment horizontal="left" vertical="center" wrapText="1"/>
    </xf>
    <xf numFmtId="172" fontId="53" fillId="50" borderId="77" xfId="1168" applyNumberFormat="1" applyFont="1" applyFill="1" applyBorder="1" applyAlignment="1">
      <alignment horizontal="left" vertical="center" wrapText="1"/>
    </xf>
    <xf numFmtId="43" fontId="50" fillId="50" borderId="77" xfId="1166" applyFont="1" applyFill="1" applyBorder="1" applyAlignment="1">
      <alignment horizontal="left" vertical="center" wrapText="1"/>
    </xf>
    <xf numFmtId="173" fontId="52" fillId="50" borderId="77" xfId="1166" applyNumberFormat="1" applyFont="1" applyFill="1" applyBorder="1" applyAlignment="1">
      <alignment horizontal="left" vertical="center" wrapText="1"/>
    </xf>
    <xf numFmtId="10" fontId="50" fillId="50" borderId="77" xfId="0" applyNumberFormat="1" applyFont="1" applyFill="1" applyBorder="1" applyAlignment="1">
      <alignment horizontal="left" vertical="center" wrapText="1"/>
    </xf>
    <xf numFmtId="176" fontId="52" fillId="50" borderId="77" xfId="1166" applyNumberFormat="1" applyFont="1" applyFill="1" applyBorder="1" applyAlignment="1">
      <alignment horizontal="left" vertical="center" wrapText="1"/>
    </xf>
    <xf numFmtId="1" fontId="43" fillId="0" borderId="97" xfId="0" applyNumberFormat="1" applyFont="1" applyFill="1" applyBorder="1" applyAlignment="1">
      <alignment horizontal="center" vertical="center" wrapText="1"/>
    </xf>
    <xf numFmtId="0" fontId="60" fillId="0" borderId="0" xfId="0" applyFont="1" applyBorder="1"/>
    <xf numFmtId="1" fontId="60" fillId="0" borderId="0" xfId="0" applyNumberFormat="1" applyFont="1" applyBorder="1" applyAlignment="1">
      <alignment horizontal="center" vertical="center"/>
    </xf>
    <xf numFmtId="0" fontId="38" fillId="0" borderId="0" xfId="0" applyFont="1" applyFill="1" applyBorder="1" applyAlignment="1">
      <alignment horizontal="center" vertical="top" wrapText="1"/>
    </xf>
    <xf numFmtId="0" fontId="0" fillId="0" borderId="0" xfId="0" quotePrefix="1" applyFill="1"/>
    <xf numFmtId="0" fontId="38" fillId="54" borderId="54" xfId="0" applyFont="1" applyFill="1" applyBorder="1" applyAlignment="1">
      <alignment horizontal="center" vertical="center" wrapText="1"/>
    </xf>
    <xf numFmtId="180" fontId="40" fillId="0" borderId="85" xfId="0" applyNumberFormat="1" applyFont="1" applyFill="1" applyBorder="1" applyAlignment="1">
      <alignment horizontal="center" vertical="center" wrapText="1"/>
    </xf>
    <xf numFmtId="2" fontId="40" fillId="0" borderId="76" xfId="0" applyNumberFormat="1" applyFont="1" applyFill="1" applyBorder="1" applyAlignment="1">
      <alignment horizontal="center" vertical="center" wrapText="1"/>
    </xf>
    <xf numFmtId="2" fontId="40" fillId="0" borderId="77" xfId="0" applyNumberFormat="1" applyFont="1" applyFill="1" applyBorder="1" applyAlignment="1">
      <alignment horizontal="center" vertical="center" wrapText="1"/>
    </xf>
    <xf numFmtId="3" fontId="40" fillId="0" borderId="77" xfId="0" applyNumberFormat="1" applyFont="1" applyFill="1" applyBorder="1" applyAlignment="1">
      <alignment horizontal="center" vertical="center" wrapText="1"/>
    </xf>
    <xf numFmtId="183" fontId="40" fillId="0" borderId="77" xfId="0" applyNumberFormat="1" applyFont="1" applyFill="1" applyBorder="1" applyAlignment="1">
      <alignment horizontal="center" vertical="center" wrapText="1"/>
    </xf>
    <xf numFmtId="0" fontId="2" fillId="0" borderId="0" xfId="0" applyFont="1" applyBorder="1" applyAlignment="1"/>
    <xf numFmtId="0" fontId="43" fillId="0" borderId="0" xfId="0" applyFont="1" applyFill="1" applyBorder="1" applyAlignment="1">
      <alignment horizontal="center" vertical="top" wrapText="1"/>
    </xf>
    <xf numFmtId="2" fontId="43" fillId="0" borderId="0" xfId="0" applyNumberFormat="1" applyFont="1" applyFill="1" applyBorder="1" applyAlignment="1">
      <alignment horizontal="center" vertical="top" wrapText="1"/>
    </xf>
    <xf numFmtId="172" fontId="43" fillId="0" borderId="0" xfId="0" applyNumberFormat="1" applyFont="1" applyFill="1" applyBorder="1" applyAlignment="1">
      <alignment horizontal="center" vertical="center" wrapText="1"/>
    </xf>
    <xf numFmtId="1" fontId="43" fillId="0" borderId="0" xfId="0" applyNumberFormat="1" applyFont="1" applyFill="1" applyBorder="1" applyAlignment="1">
      <alignment horizontal="center" vertical="center" wrapText="1"/>
    </xf>
    <xf numFmtId="186" fontId="43" fillId="0" borderId="0" xfId="1166" applyNumberFormat="1" applyFont="1" applyFill="1" applyBorder="1" applyAlignment="1">
      <alignment horizontal="center" vertical="center" wrapText="1"/>
    </xf>
    <xf numFmtId="2" fontId="40" fillId="0" borderId="75" xfId="0" applyNumberFormat="1" applyFont="1" applyFill="1" applyBorder="1" applyAlignment="1">
      <alignment horizontal="center" vertical="center" wrapText="1"/>
    </xf>
    <xf numFmtId="2" fontId="40" fillId="0" borderId="85" xfId="0" applyNumberFormat="1" applyFont="1" applyFill="1" applyBorder="1" applyAlignment="1">
      <alignment horizontal="center" vertical="center" wrapText="1"/>
    </xf>
    <xf numFmtId="3" fontId="40" fillId="0" borderId="85" xfId="0" applyNumberFormat="1" applyFont="1" applyFill="1" applyBorder="1" applyAlignment="1">
      <alignment horizontal="center" vertical="center" wrapText="1"/>
    </xf>
    <xf numFmtId="183" fontId="43" fillId="0" borderId="97" xfId="0" applyNumberFormat="1" applyFont="1" applyFill="1" applyBorder="1" applyAlignment="1">
      <alignment horizontal="center" vertical="center"/>
    </xf>
    <xf numFmtId="0" fontId="38" fillId="54" borderId="96" xfId="0" applyFont="1" applyFill="1" applyBorder="1" applyAlignment="1">
      <alignment horizontal="center" vertical="center" wrapText="1"/>
    </xf>
    <xf numFmtId="0" fontId="38" fillId="54" borderId="96" xfId="0" applyFont="1" applyFill="1" applyBorder="1" applyAlignment="1">
      <alignment horizontal="center" vertical="center"/>
    </xf>
    <xf numFmtId="0" fontId="43" fillId="0" borderId="77" xfId="0" applyFont="1" applyBorder="1" applyAlignment="1">
      <alignment horizontal="center" vertical="top" wrapText="1"/>
    </xf>
    <xf numFmtId="0" fontId="38" fillId="54" borderId="51" xfId="0" applyFont="1" applyFill="1" applyBorder="1" applyAlignment="1">
      <alignment horizontal="center" vertical="center" wrapText="1"/>
    </xf>
    <xf numFmtId="0" fontId="38" fillId="54" borderId="12" xfId="0" applyFont="1" applyFill="1" applyBorder="1" applyAlignment="1">
      <alignment horizontal="center" vertical="center" wrapText="1"/>
    </xf>
    <xf numFmtId="183" fontId="40" fillId="0" borderId="26" xfId="0" applyNumberFormat="1" applyFont="1" applyFill="1" applyBorder="1" applyAlignment="1">
      <alignment horizontal="center" vertical="center" wrapText="1"/>
    </xf>
    <xf numFmtId="183" fontId="40" fillId="0" borderId="85" xfId="0" applyNumberFormat="1" applyFont="1" applyFill="1" applyBorder="1" applyAlignment="1">
      <alignment horizontal="center" vertical="center" wrapText="1"/>
    </xf>
    <xf numFmtId="0" fontId="38" fillId="54" borderId="54" xfId="0" applyFont="1" applyFill="1" applyBorder="1" applyAlignment="1">
      <alignment horizontal="center" vertical="top" wrapText="1"/>
    </xf>
    <xf numFmtId="180" fontId="43" fillId="0" borderId="97" xfId="0" applyNumberFormat="1" applyFont="1" applyFill="1" applyBorder="1" applyAlignment="1">
      <alignment horizontal="center" vertical="center"/>
    </xf>
    <xf numFmtId="180" fontId="43" fillId="0" borderId="97" xfId="1166" applyNumberFormat="1" applyFont="1" applyFill="1" applyBorder="1" applyAlignment="1">
      <alignment horizontal="center" vertical="center"/>
    </xf>
    <xf numFmtId="0" fontId="43" fillId="0" borderId="62" xfId="0" applyFont="1" applyBorder="1" applyAlignment="1">
      <alignment horizontal="center" wrapText="1"/>
    </xf>
    <xf numFmtId="0" fontId="43" fillId="0" borderId="103" xfId="0" applyFont="1" applyBorder="1" applyAlignment="1">
      <alignment horizontal="center" wrapText="1"/>
    </xf>
    <xf numFmtId="0" fontId="43" fillId="0" borderId="62" xfId="0" applyFont="1" applyBorder="1" applyAlignment="1">
      <alignment horizontal="center" vertical="top" wrapText="1"/>
    </xf>
    <xf numFmtId="0" fontId="43" fillId="0" borderId="73" xfId="0" applyFont="1" applyFill="1" applyBorder="1" applyAlignment="1">
      <alignment horizontal="center" wrapText="1"/>
    </xf>
    <xf numFmtId="0" fontId="43" fillId="0" borderId="104" xfId="0" applyFont="1" applyFill="1" applyBorder="1" applyAlignment="1">
      <alignment horizontal="center" wrapText="1"/>
    </xf>
    <xf numFmtId="0" fontId="43" fillId="0" borderId="73" xfId="0" applyFont="1" applyFill="1" applyBorder="1" applyAlignment="1">
      <alignment horizontal="center" vertical="top" wrapText="1"/>
    </xf>
    <xf numFmtId="0" fontId="43" fillId="0" borderId="73" xfId="0" applyFont="1" applyBorder="1" applyAlignment="1">
      <alignment horizontal="center" wrapText="1"/>
    </xf>
    <xf numFmtId="0" fontId="43" fillId="0" borderId="104" xfId="0" applyFont="1" applyBorder="1" applyAlignment="1">
      <alignment horizontal="center" wrapText="1"/>
    </xf>
    <xf numFmtId="0" fontId="43" fillId="0" borderId="73" xfId="0" applyFont="1" applyBorder="1" applyAlignment="1">
      <alignment horizontal="center" vertical="top" wrapText="1"/>
    </xf>
    <xf numFmtId="0" fontId="43" fillId="0" borderId="73" xfId="0" applyFont="1" applyBorder="1" applyAlignment="1">
      <alignment horizontal="center" vertical="center" wrapText="1"/>
    </xf>
    <xf numFmtId="0" fontId="43" fillId="0" borderId="104" xfId="0" applyFont="1" applyBorder="1" applyAlignment="1">
      <alignment horizontal="center" vertical="center" wrapText="1"/>
    </xf>
    <xf numFmtId="0" fontId="43" fillId="0" borderId="74" xfId="0" applyFont="1" applyBorder="1" applyAlignment="1">
      <alignment horizontal="center" wrapText="1"/>
    </xf>
    <xf numFmtId="0" fontId="43" fillId="0" borderId="105" xfId="0" applyFont="1" applyBorder="1" applyAlignment="1">
      <alignment horizontal="center" wrapText="1"/>
    </xf>
    <xf numFmtId="0" fontId="43" fillId="0" borderId="74" xfId="0" applyFont="1" applyBorder="1" applyAlignment="1">
      <alignment horizontal="center" vertical="top" wrapText="1"/>
    </xf>
    <xf numFmtId="164" fontId="20" fillId="54" borderId="0" xfId="38" applyNumberFormat="1" applyFont="1" applyFill="1" applyBorder="1" applyAlignment="1" applyProtection="1">
      <alignment horizontal="center" vertical="center" wrapText="1"/>
      <protection hidden="1"/>
    </xf>
    <xf numFmtId="164" fontId="20" fillId="0" borderId="0" xfId="38" quotePrefix="1" applyNumberFormat="1" applyFont="1" applyFill="1" applyBorder="1" applyAlignment="1" applyProtection="1">
      <alignment horizontal="center" vertical="center" wrapText="1"/>
      <protection hidden="1"/>
    </xf>
    <xf numFmtId="0" fontId="20" fillId="47" borderId="97" xfId="0" applyFont="1" applyFill="1" applyBorder="1" applyAlignment="1">
      <alignment horizontal="center" vertical="center" wrapText="1"/>
    </xf>
    <xf numFmtId="0" fontId="65" fillId="47" borderId="97" xfId="0" applyFont="1" applyFill="1" applyBorder="1" applyAlignment="1">
      <alignment vertical="center"/>
    </xf>
    <xf numFmtId="0" fontId="66" fillId="47" borderId="97" xfId="0" applyFont="1" applyFill="1" applyBorder="1" applyAlignment="1">
      <alignment vertical="center" wrapText="1"/>
    </xf>
    <xf numFmtId="0" fontId="20" fillId="47" borderId="97" xfId="0" applyFont="1" applyFill="1" applyBorder="1" applyAlignment="1">
      <alignment horizontal="center" vertical="center"/>
    </xf>
    <xf numFmtId="4" fontId="0" fillId="0" borderId="97" xfId="0" applyNumberFormat="1" applyBorder="1" applyAlignment="1">
      <alignment horizontal="center" vertical="center"/>
    </xf>
    <xf numFmtId="165" fontId="3" fillId="0" borderId="97" xfId="38" applyNumberFormat="1" applyFont="1" applyFill="1" applyBorder="1" applyAlignment="1" applyProtection="1">
      <alignment horizontal="center" vertical="center"/>
      <protection hidden="1"/>
    </xf>
    <xf numFmtId="0" fontId="3" fillId="0" borderId="97" xfId="38" applyFont="1" applyFill="1" applyBorder="1" applyAlignment="1" applyProtection="1">
      <alignment vertical="center"/>
      <protection locked="0"/>
    </xf>
    <xf numFmtId="0" fontId="38" fillId="54" borderId="97" xfId="0" applyFont="1" applyFill="1" applyBorder="1" applyAlignment="1">
      <alignment horizontal="center" wrapText="1"/>
    </xf>
    <xf numFmtId="0" fontId="43" fillId="0" borderId="97" xfId="0" applyFont="1" applyBorder="1" applyAlignment="1">
      <alignment horizontal="center" wrapText="1"/>
    </xf>
    <xf numFmtId="0" fontId="23" fillId="54" borderId="52" xfId="38" applyFont="1" applyFill="1" applyBorder="1" applyAlignment="1" applyProtection="1">
      <alignment horizontal="center" vertical="center"/>
      <protection locked="0"/>
    </xf>
    <xf numFmtId="164" fontId="23" fillId="54" borderId="54" xfId="38" applyNumberFormat="1" applyFont="1" applyFill="1" applyBorder="1" applyAlignment="1" applyProtection="1">
      <alignment horizontal="center" vertical="center"/>
      <protection hidden="1"/>
    </xf>
    <xf numFmtId="0" fontId="23" fillId="54" borderId="106" xfId="38" applyFont="1" applyFill="1" applyBorder="1" applyAlignment="1" applyProtection="1">
      <alignment horizontal="center" vertical="center"/>
      <protection locked="0"/>
    </xf>
    <xf numFmtId="0" fontId="38" fillId="54" borderId="59" xfId="0" applyFont="1" applyFill="1" applyBorder="1" applyAlignment="1">
      <alignment horizontal="center" vertical="top" wrapText="1"/>
    </xf>
    <xf numFmtId="0" fontId="38" fillId="54" borderId="0" xfId="0" applyFont="1" applyFill="1" applyBorder="1" applyAlignment="1">
      <alignment horizontal="center" vertical="top" wrapText="1"/>
    </xf>
    <xf numFmtId="0" fontId="43" fillId="0" borderId="54" xfId="0" applyFont="1" applyBorder="1" applyAlignment="1">
      <alignment horizontal="left" wrapText="1"/>
    </xf>
    <xf numFmtId="0" fontId="43" fillId="0" borderId="58" xfId="0" applyFont="1" applyBorder="1" applyAlignment="1">
      <alignment horizontal="left" wrapText="1"/>
    </xf>
    <xf numFmtId="0" fontId="43" fillId="0" borderId="13" xfId="0" applyFont="1" applyBorder="1" applyAlignment="1">
      <alignment horizontal="left" wrapText="1"/>
    </xf>
    <xf numFmtId="2" fontId="3" fillId="0" borderId="0" xfId="38" applyNumberFormat="1" applyFont="1" applyFill="1" applyBorder="1" applyAlignment="1" applyProtection="1">
      <alignment horizontal="center"/>
      <protection hidden="1"/>
    </xf>
    <xf numFmtId="0" fontId="20" fillId="54" borderId="101" xfId="38" applyFont="1" applyFill="1" applyBorder="1" applyAlignment="1" applyProtection="1">
      <alignment horizontal="center" vertical="center"/>
      <protection hidden="1"/>
    </xf>
    <xf numFmtId="0" fontId="3" fillId="0" borderId="102" xfId="38" applyFont="1" applyBorder="1" applyProtection="1">
      <protection locked="0"/>
    </xf>
    <xf numFmtId="184" fontId="3" fillId="0" borderId="52" xfId="1166" applyNumberFormat="1" applyFont="1" applyBorder="1" applyAlignment="1" applyProtection="1">
      <alignment horizontal="center"/>
      <protection locked="0"/>
    </xf>
    <xf numFmtId="184" fontId="3" fillId="0" borderId="91" xfId="1166" applyNumberFormat="1" applyFont="1" applyFill="1" applyBorder="1" applyAlignment="1" applyProtection="1">
      <alignment horizontal="center"/>
      <protection hidden="1"/>
    </xf>
    <xf numFmtId="184" fontId="3" fillId="0" borderId="51" xfId="1166" applyNumberFormat="1" applyFont="1" applyFill="1" applyBorder="1" applyAlignment="1" applyProtection="1">
      <alignment horizontal="center"/>
      <protection hidden="1"/>
    </xf>
    <xf numFmtId="184" fontId="3" fillId="0" borderId="52" xfId="1166" applyNumberFormat="1" applyFont="1" applyFill="1" applyBorder="1" applyAlignment="1" applyProtection="1">
      <alignment horizontal="center"/>
      <protection hidden="1"/>
    </xf>
    <xf numFmtId="184" fontId="3" fillId="0" borderId="107" xfId="1166" applyNumberFormat="1" applyFont="1" applyBorder="1" applyAlignment="1" applyProtection="1">
      <alignment horizontal="center"/>
      <protection locked="0"/>
    </xf>
    <xf numFmtId="184" fontId="3" fillId="0" borderId="95" xfId="1166" applyNumberFormat="1" applyFont="1" applyFill="1" applyBorder="1" applyAlignment="1" applyProtection="1">
      <alignment horizontal="center"/>
      <protection hidden="1"/>
    </xf>
    <xf numFmtId="184" fontId="3" fillId="0" borderId="59" xfId="1166" applyNumberFormat="1" applyFont="1" applyFill="1" applyBorder="1" applyAlignment="1" applyProtection="1">
      <alignment horizontal="center"/>
      <protection hidden="1"/>
    </xf>
    <xf numFmtId="184" fontId="3" fillId="0" borderId="107" xfId="1166" applyNumberFormat="1" applyFont="1" applyFill="1" applyBorder="1" applyAlignment="1" applyProtection="1">
      <alignment horizontal="center"/>
      <protection hidden="1"/>
    </xf>
    <xf numFmtId="184" fontId="3" fillId="0" borderId="57" xfId="1166" applyNumberFormat="1" applyFont="1" applyBorder="1" applyAlignment="1" applyProtection="1">
      <alignment horizontal="center"/>
      <protection locked="0"/>
    </xf>
    <xf numFmtId="184" fontId="3" fillId="0" borderId="94" xfId="1166" applyNumberFormat="1" applyFont="1" applyFill="1" applyBorder="1" applyAlignment="1" applyProtection="1">
      <alignment horizontal="center"/>
      <protection hidden="1"/>
    </xf>
    <xf numFmtId="184" fontId="3" fillId="0" borderId="11" xfId="1166" applyNumberFormat="1" applyFont="1" applyFill="1" applyBorder="1" applyAlignment="1" applyProtection="1">
      <alignment horizontal="center"/>
      <protection hidden="1"/>
    </xf>
    <xf numFmtId="184" fontId="3" fillId="0" borderId="57" xfId="1166" applyNumberFormat="1" applyFont="1" applyFill="1" applyBorder="1" applyAlignment="1" applyProtection="1">
      <alignment horizontal="center"/>
      <protection hidden="1"/>
    </xf>
    <xf numFmtId="164" fontId="20" fillId="54" borderId="107" xfId="38" applyNumberFormat="1" applyFont="1" applyFill="1" applyBorder="1" applyAlignment="1" applyProtection="1">
      <alignment horizontal="center" vertical="center" wrapText="1"/>
      <protection hidden="1"/>
    </xf>
    <xf numFmtId="184" fontId="0" fillId="0" borderId="54" xfId="1166" applyNumberFormat="1" applyFont="1" applyBorder="1" applyAlignment="1">
      <alignment horizontal="center"/>
    </xf>
    <xf numFmtId="184" fontId="0" fillId="0" borderId="58" xfId="1166" applyNumberFormat="1" applyFont="1" applyBorder="1" applyAlignment="1">
      <alignment horizontal="center"/>
    </xf>
    <xf numFmtId="184" fontId="0" fillId="0" borderId="13" xfId="1166" applyNumberFormat="1" applyFont="1" applyBorder="1" applyAlignment="1">
      <alignment horizontal="center"/>
    </xf>
    <xf numFmtId="2" fontId="3" fillId="0" borderId="87" xfId="1166" applyNumberFormat="1" applyFont="1" applyFill="1" applyBorder="1" applyAlignment="1" applyProtection="1">
      <alignment horizontal="center"/>
      <protection hidden="1"/>
    </xf>
    <xf numFmtId="165" fontId="3" fillId="0" borderId="0" xfId="38" applyNumberFormat="1" applyFont="1" applyBorder="1" applyAlignment="1" applyProtection="1">
      <alignment horizontal="center"/>
      <protection locked="0"/>
    </xf>
    <xf numFmtId="164" fontId="3" fillId="0" borderId="0" xfId="38" applyNumberFormat="1" applyFont="1" applyFill="1" applyBorder="1" applyAlignment="1" applyProtection="1">
      <alignment horizontal="center"/>
      <protection hidden="1"/>
    </xf>
    <xf numFmtId="165" fontId="3" fillId="0" borderId="91" xfId="38" applyNumberFormat="1" applyFont="1" applyBorder="1" applyAlignment="1" applyProtection="1">
      <alignment horizontal="center"/>
      <protection locked="0"/>
    </xf>
    <xf numFmtId="2" fontId="3" fillId="0" borderId="91" xfId="38" applyNumberFormat="1" applyFont="1" applyFill="1" applyBorder="1" applyAlignment="1" applyProtection="1">
      <alignment horizontal="center"/>
      <protection locked="0"/>
    </xf>
    <xf numFmtId="165" fontId="3" fillId="0" borderId="98" xfId="38" applyNumberFormat="1" applyFont="1" applyBorder="1" applyAlignment="1" applyProtection="1">
      <alignment horizontal="center"/>
      <protection locked="0"/>
    </xf>
    <xf numFmtId="165" fontId="3" fillId="0" borderId="95" xfId="38" applyNumberFormat="1" applyFont="1" applyBorder="1" applyAlignment="1" applyProtection="1">
      <alignment horizontal="center"/>
      <protection locked="0"/>
    </xf>
    <xf numFmtId="2" fontId="3" fillId="0" borderId="95" xfId="38" applyNumberFormat="1" applyFont="1" applyFill="1" applyBorder="1" applyAlignment="1" applyProtection="1">
      <alignment horizontal="center"/>
      <protection locked="0"/>
    </xf>
    <xf numFmtId="165" fontId="3" fillId="0" borderId="94" xfId="38" applyNumberFormat="1" applyFont="1" applyBorder="1" applyAlignment="1" applyProtection="1">
      <alignment horizontal="center"/>
      <protection locked="0"/>
    </xf>
    <xf numFmtId="2" fontId="3" fillId="0" borderId="94" xfId="38" applyNumberFormat="1" applyFont="1" applyFill="1" applyBorder="1" applyAlignment="1" applyProtection="1">
      <alignment horizontal="center"/>
      <protection locked="0"/>
    </xf>
    <xf numFmtId="1" fontId="3" fillId="0" borderId="97" xfId="1174" applyNumberFormat="1" applyFont="1" applyFill="1" applyBorder="1" applyAlignment="1">
      <alignment horizontal="center"/>
    </xf>
    <xf numFmtId="0" fontId="60" fillId="0" borderId="97" xfId="0" applyFont="1" applyFill="1" applyBorder="1" applyAlignment="1">
      <alignment horizontal="center" vertical="center"/>
    </xf>
    <xf numFmtId="186" fontId="60" fillId="0" borderId="97" xfId="1166" applyNumberFormat="1" applyFont="1" applyFill="1" applyBorder="1" applyAlignment="1">
      <alignment horizontal="center" vertical="center"/>
    </xf>
    <xf numFmtId="186" fontId="0" fillId="0" borderId="97" xfId="1166" applyNumberFormat="1" applyFont="1" applyFill="1" applyBorder="1" applyAlignment="1">
      <alignment horizontal="center"/>
    </xf>
    <xf numFmtId="186" fontId="0" fillId="0" borderId="97" xfId="1166" applyNumberFormat="1" applyFont="1" applyFill="1" applyBorder="1" applyAlignment="1">
      <alignment horizontal="center" vertical="center"/>
    </xf>
    <xf numFmtId="0" fontId="0" fillId="0" borderId="97" xfId="0" applyFill="1" applyBorder="1" applyAlignment="1">
      <alignment horizontal="center"/>
    </xf>
    <xf numFmtId="1" fontId="60" fillId="0" borderId="97" xfId="0" applyNumberFormat="1" applyFont="1" applyFill="1" applyBorder="1" applyAlignment="1">
      <alignment horizontal="center" vertical="center"/>
    </xf>
    <xf numFmtId="0" fontId="60" fillId="0" borderId="97" xfId="0" applyFont="1" applyFill="1" applyBorder="1" applyAlignment="1">
      <alignment horizontal="center"/>
    </xf>
    <xf numFmtId="1" fontId="0" fillId="0" borderId="97" xfId="0" applyNumberFormat="1" applyFill="1" applyBorder="1" applyAlignment="1">
      <alignment horizontal="center"/>
    </xf>
    <xf numFmtId="0" fontId="0" fillId="47" borderId="97" xfId="0" applyFill="1" applyBorder="1" applyAlignment="1">
      <alignment horizontal="left" vertical="top"/>
    </xf>
    <xf numFmtId="2" fontId="43" fillId="0" borderId="97" xfId="0" applyNumberFormat="1" applyFont="1" applyBorder="1" applyAlignment="1">
      <alignment horizontal="center" wrapText="1"/>
    </xf>
    <xf numFmtId="2" fontId="43" fillId="0" borderId="100" xfId="0" applyNumberFormat="1" applyFont="1" applyBorder="1" applyAlignment="1">
      <alignment horizontal="center" wrapText="1"/>
    </xf>
    <xf numFmtId="2" fontId="43" fillId="0" borderId="54" xfId="0" applyNumberFormat="1" applyFont="1" applyBorder="1" applyAlignment="1">
      <alignment horizontal="center" wrapText="1"/>
    </xf>
    <xf numFmtId="2" fontId="43" fillId="0" borderId="51" xfId="0" applyNumberFormat="1" applyFont="1" applyBorder="1" applyAlignment="1">
      <alignment horizontal="center" wrapText="1"/>
    </xf>
    <xf numFmtId="2" fontId="43" fillId="0" borderId="58" xfId="0" applyNumberFormat="1" applyFont="1" applyBorder="1" applyAlignment="1">
      <alignment horizontal="center" wrapText="1"/>
    </xf>
    <xf numFmtId="2" fontId="43" fillId="0" borderId="59" xfId="0" applyNumberFormat="1" applyFont="1" applyBorder="1" applyAlignment="1">
      <alignment horizontal="center" wrapText="1"/>
    </xf>
    <xf numFmtId="2" fontId="43" fillId="0" borderId="99" xfId="0" applyNumberFormat="1" applyFont="1" applyBorder="1" applyAlignment="1">
      <alignment horizontal="center" wrapText="1"/>
    </xf>
    <xf numFmtId="2" fontId="43" fillId="0" borderId="13" xfId="0" applyNumberFormat="1" applyFont="1" applyBorder="1" applyAlignment="1">
      <alignment horizontal="center" wrapText="1"/>
    </xf>
    <xf numFmtId="2" fontId="43" fillId="0" borderId="11" xfId="0" applyNumberFormat="1" applyFont="1" applyBorder="1" applyAlignment="1">
      <alignment horizontal="center" wrapText="1"/>
    </xf>
    <xf numFmtId="2" fontId="3" fillId="0" borderId="29" xfId="38" applyNumberFormat="1" applyFont="1" applyFill="1" applyBorder="1" applyAlignment="1" applyProtection="1">
      <alignment horizontal="center"/>
    </xf>
    <xf numFmtId="2" fontId="3" fillId="0" borderId="30" xfId="38" applyNumberFormat="1" applyFont="1" applyFill="1" applyBorder="1" applyAlignment="1" applyProtection="1">
      <alignment horizontal="center"/>
    </xf>
    <xf numFmtId="2" fontId="3" fillId="0" borderId="77" xfId="38" applyNumberFormat="1" applyFont="1" applyFill="1" applyBorder="1" applyAlignment="1" applyProtection="1">
      <alignment horizontal="center"/>
    </xf>
    <xf numFmtId="2" fontId="3" fillId="0" borderId="85" xfId="38" applyNumberFormat="1" applyFont="1" applyFill="1" applyBorder="1" applyAlignment="1" applyProtection="1">
      <alignment horizontal="center"/>
    </xf>
    <xf numFmtId="2" fontId="3" fillId="0" borderId="26" xfId="38" applyNumberFormat="1" applyFont="1" applyFill="1" applyBorder="1" applyAlignment="1" applyProtection="1">
      <alignment horizontal="center"/>
    </xf>
    <xf numFmtId="2" fontId="3" fillId="0" borderId="27" xfId="38" applyNumberFormat="1" applyFont="1" applyFill="1" applyBorder="1" applyAlignment="1" applyProtection="1">
      <alignment horizontal="center"/>
    </xf>
    <xf numFmtId="184" fontId="3" fillId="0" borderId="100" xfId="1166" applyNumberFormat="1" applyFont="1" applyFill="1" applyBorder="1" applyAlignment="1" applyProtection="1">
      <alignment horizontal="center"/>
      <protection hidden="1"/>
    </xf>
    <xf numFmtId="184" fontId="3" fillId="0" borderId="0" xfId="1166" applyNumberFormat="1" applyFont="1" applyFill="1" applyBorder="1" applyAlignment="1" applyProtection="1">
      <alignment horizontal="center"/>
      <protection hidden="1"/>
    </xf>
    <xf numFmtId="184" fontId="3" fillId="0" borderId="108" xfId="1166" applyNumberFormat="1" applyFont="1" applyFill="1" applyBorder="1" applyAlignment="1" applyProtection="1">
      <alignment horizontal="center"/>
      <protection hidden="1"/>
    </xf>
    <xf numFmtId="0" fontId="38" fillId="54" borderId="56" xfId="0" applyFont="1" applyFill="1" applyBorder="1" applyAlignment="1">
      <alignment horizontal="center" vertical="center" wrapText="1"/>
    </xf>
    <xf numFmtId="0" fontId="3" fillId="0" borderId="110" xfId="38" applyFont="1" applyFill="1" applyBorder="1" applyProtection="1">
      <protection locked="0"/>
    </xf>
    <xf numFmtId="164" fontId="3" fillId="0" borderId="62" xfId="38" applyNumberFormat="1" applyFont="1" applyFill="1" applyBorder="1" applyProtection="1">
      <protection hidden="1"/>
    </xf>
    <xf numFmtId="164" fontId="3" fillId="0" borderId="111" xfId="38" applyNumberFormat="1" applyFont="1" applyFill="1" applyBorder="1" applyProtection="1">
      <protection locked="0"/>
    </xf>
    <xf numFmtId="0" fontId="3" fillId="0" borderId="112" xfId="38" applyFont="1" applyFill="1" applyBorder="1" applyProtection="1">
      <protection locked="0"/>
    </xf>
    <xf numFmtId="164" fontId="3" fillId="0" borderId="73" xfId="38" applyNumberFormat="1" applyFont="1" applyFill="1" applyBorder="1" applyProtection="1">
      <protection hidden="1"/>
    </xf>
    <xf numFmtId="164" fontId="3" fillId="0" borderId="93" xfId="38" applyNumberFormat="1" applyFont="1" applyFill="1" applyBorder="1" applyProtection="1">
      <protection locked="0"/>
    </xf>
    <xf numFmtId="164" fontId="60" fillId="0" borderId="93" xfId="0" applyNumberFormat="1" applyFont="1" applyFill="1" applyBorder="1"/>
    <xf numFmtId="166" fontId="3" fillId="0" borderId="112" xfId="38" applyNumberFormat="1" applyFont="1" applyFill="1" applyBorder="1" applyProtection="1">
      <protection locked="0"/>
    </xf>
    <xf numFmtId="164" fontId="3" fillId="0" borderId="74" xfId="38" applyNumberFormat="1" applyFont="1" applyFill="1" applyBorder="1" applyProtection="1">
      <protection hidden="1"/>
    </xf>
    <xf numFmtId="164" fontId="3" fillId="0" borderId="113" xfId="38" applyNumberFormat="1" applyFont="1" applyFill="1" applyBorder="1" applyProtection="1">
      <protection locked="0"/>
    </xf>
    <xf numFmtId="164" fontId="60" fillId="0" borderId="113" xfId="0" applyNumberFormat="1" applyFont="1" applyFill="1" applyBorder="1"/>
    <xf numFmtId="2" fontId="0" fillId="0" borderId="97" xfId="0" applyNumberFormat="1" applyBorder="1" applyAlignment="1">
      <alignment horizontal="center"/>
    </xf>
    <xf numFmtId="183" fontId="0" fillId="0" borderId="0" xfId="0" applyNumberFormat="1" applyBorder="1"/>
    <xf numFmtId="180" fontId="0" fillId="0" borderId="0" xfId="0" quotePrefix="1" applyNumberFormat="1" applyBorder="1"/>
    <xf numFmtId="0" fontId="0" fillId="0" borderId="95" xfId="0" applyBorder="1" applyAlignment="1">
      <alignment horizontal="left" vertical="top"/>
    </xf>
    <xf numFmtId="0" fontId="38" fillId="54" borderId="97" xfId="0" applyFont="1" applyFill="1" applyBorder="1" applyAlignment="1">
      <alignment horizontal="center" vertical="center" wrapText="1"/>
    </xf>
    <xf numFmtId="183" fontId="43" fillId="0" borderId="97" xfId="0" applyNumberFormat="1" applyFont="1" applyFill="1" applyBorder="1" applyAlignment="1">
      <alignment horizontal="center" vertical="top" wrapText="1"/>
    </xf>
    <xf numFmtId="0" fontId="43" fillId="0" borderId="97" xfId="0" applyFont="1" applyBorder="1" applyAlignment="1">
      <alignment horizontal="center" vertical="top" wrapText="1"/>
    </xf>
    <xf numFmtId="180" fontId="43" fillId="0" borderId="97" xfId="0" applyNumberFormat="1" applyFont="1" applyFill="1" applyBorder="1" applyAlignment="1">
      <alignment horizontal="center" vertical="top" wrapText="1"/>
    </xf>
    <xf numFmtId="0" fontId="0" fillId="0" borderId="97" xfId="0" applyFont="1" applyFill="1" applyBorder="1" applyAlignment="1">
      <alignment horizontal="center" vertical="center" wrapText="1"/>
    </xf>
    <xf numFmtId="0" fontId="67" fillId="54" borderId="97" xfId="0" applyFont="1" applyFill="1" applyBorder="1" applyAlignment="1">
      <alignment horizontal="center" wrapText="1"/>
    </xf>
    <xf numFmtId="187" fontId="67" fillId="54" borderId="97" xfId="0" applyNumberFormat="1" applyFont="1" applyFill="1" applyBorder="1" applyAlignment="1">
      <alignment horizontal="center" wrapText="1"/>
    </xf>
    <xf numFmtId="0" fontId="2" fillId="54" borderId="97" xfId="0" applyFont="1" applyFill="1" applyBorder="1" applyAlignment="1">
      <alignment horizontal="center" wrapText="1"/>
    </xf>
    <xf numFmtId="0" fontId="38" fillId="54" borderId="97" xfId="0" applyFont="1" applyFill="1" applyBorder="1" applyAlignment="1">
      <alignment horizontal="center" vertical="center"/>
    </xf>
    <xf numFmtId="0" fontId="20" fillId="0" borderId="97" xfId="0" applyFont="1" applyFill="1" applyBorder="1" applyAlignment="1">
      <alignment horizontal="center" wrapText="1"/>
    </xf>
    <xf numFmtId="165" fontId="3" fillId="0" borderId="97" xfId="38" applyNumberFormat="1" applyFont="1" applyBorder="1" applyAlignment="1" applyProtection="1">
      <alignment horizontal="center"/>
      <protection locked="0"/>
    </xf>
    <xf numFmtId="188" fontId="1" fillId="0" borderId="97" xfId="1166" applyNumberFormat="1" applyFont="1" applyFill="1" applyBorder="1"/>
    <xf numFmtId="170" fontId="1" fillId="0" borderId="97" xfId="1166" applyNumberFormat="1" applyFont="1" applyFill="1" applyBorder="1"/>
    <xf numFmtId="9" fontId="43" fillId="0" borderId="97" xfId="0" applyNumberFormat="1" applyFont="1" applyFill="1" applyBorder="1" applyAlignment="1">
      <alignment horizontal="center" vertical="top" wrapText="1"/>
    </xf>
    <xf numFmtId="0" fontId="0" fillId="0" borderId="97" xfId="0" applyBorder="1" applyAlignment="1">
      <alignment horizontal="center"/>
    </xf>
    <xf numFmtId="183" fontId="40" fillId="0" borderId="27" xfId="0" applyNumberFormat="1" applyFont="1" applyFill="1" applyBorder="1" applyAlignment="1">
      <alignment horizontal="center" vertical="center" wrapText="1"/>
    </xf>
    <xf numFmtId="0" fontId="0" fillId="0" borderId="109" xfId="0" applyBorder="1" applyAlignment="1">
      <alignment horizontal="left" vertical="top"/>
    </xf>
    <xf numFmtId="2" fontId="0" fillId="0" borderId="97" xfId="0" applyNumberFormat="1" applyFont="1" applyFill="1" applyBorder="1" applyAlignment="1">
      <alignment horizontal="center" vertical="center" wrapText="1"/>
    </xf>
    <xf numFmtId="183" fontId="0" fillId="0" borderId="97" xfId="0" applyNumberFormat="1" applyFont="1" applyFill="1" applyBorder="1" applyAlignment="1">
      <alignment horizontal="center" vertical="center" wrapText="1"/>
    </xf>
    <xf numFmtId="2" fontId="0" fillId="0" borderId="97" xfId="0" quotePrefix="1" applyNumberFormat="1" applyBorder="1" applyAlignment="1">
      <alignment horizontal="center"/>
    </xf>
    <xf numFmtId="172" fontId="40" fillId="0" borderId="77" xfId="1168" applyNumberFormat="1" applyFont="1" applyFill="1" applyBorder="1" applyAlignment="1">
      <alignment horizontal="center" vertical="center" wrapText="1"/>
    </xf>
    <xf numFmtId="172" fontId="40" fillId="0" borderId="85" xfId="1168" applyNumberFormat="1" applyFont="1" applyFill="1" applyBorder="1" applyAlignment="1">
      <alignment horizontal="center" vertical="center" wrapText="1"/>
    </xf>
    <xf numFmtId="1" fontId="0" fillId="0" borderId="97" xfId="0" quotePrefix="1" applyNumberFormat="1" applyBorder="1" applyAlignment="1">
      <alignment horizontal="center"/>
    </xf>
    <xf numFmtId="4" fontId="60" fillId="0" borderId="97" xfId="0" applyNumberFormat="1" applyFont="1" applyBorder="1" applyAlignment="1">
      <alignment horizontal="center" vertical="center"/>
    </xf>
    <xf numFmtId="0" fontId="0" fillId="59" borderId="109" xfId="0" applyFill="1" applyBorder="1" applyAlignment="1">
      <alignment horizontal="left" vertical="top"/>
    </xf>
    <xf numFmtId="0" fontId="0" fillId="59" borderId="77" xfId="0" applyFill="1" applyBorder="1" applyAlignment="1">
      <alignment vertical="top"/>
    </xf>
    <xf numFmtId="0" fontId="0" fillId="46" borderId="77" xfId="0" applyFill="1" applyBorder="1" applyAlignment="1">
      <alignment vertical="top"/>
    </xf>
    <xf numFmtId="170" fontId="2" fillId="46" borderId="96" xfId="1166" applyNumberFormat="1" applyFont="1" applyFill="1" applyBorder="1"/>
    <xf numFmtId="170" fontId="0" fillId="46" borderId="95" xfId="1166" applyNumberFormat="1" applyFont="1" applyFill="1" applyBorder="1"/>
    <xf numFmtId="170" fontId="2" fillId="46" borderId="97" xfId="1166" applyNumberFormat="1" applyFont="1" applyFill="1" applyBorder="1"/>
    <xf numFmtId="165" fontId="70" fillId="0" borderId="97" xfId="38" applyNumberFormat="1" applyFont="1" applyFill="1" applyBorder="1" applyAlignment="1" applyProtection="1">
      <alignment horizontal="center"/>
      <protection locked="0"/>
    </xf>
    <xf numFmtId="165" fontId="70" fillId="0" borderId="97" xfId="38" applyNumberFormat="1" applyFont="1" applyFill="1" applyBorder="1" applyAlignment="1" applyProtection="1">
      <alignment horizontal="left"/>
      <protection locked="0"/>
    </xf>
    <xf numFmtId="3" fontId="71" fillId="0" borderId="97" xfId="38" applyNumberFormat="1" applyFont="1" applyFill="1" applyBorder="1" applyAlignment="1" applyProtection="1">
      <alignment horizontal="center"/>
    </xf>
    <xf numFmtId="43" fontId="0" fillId="0" borderId="97" xfId="1166" applyFont="1" applyBorder="1"/>
    <xf numFmtId="189" fontId="0" fillId="0" borderId="97" xfId="1166" applyNumberFormat="1" applyFont="1" applyBorder="1"/>
    <xf numFmtId="43" fontId="0" fillId="0" borderId="97" xfId="0" applyNumberFormat="1" applyBorder="1"/>
    <xf numFmtId="0" fontId="69" fillId="60" borderId="97" xfId="0" applyFont="1" applyFill="1" applyBorder="1" applyAlignment="1">
      <alignment horizontal="center" vertical="center" wrapText="1"/>
    </xf>
    <xf numFmtId="189" fontId="0" fillId="0" borderId="97" xfId="0" applyNumberFormat="1" applyBorder="1"/>
    <xf numFmtId="0" fontId="69" fillId="59" borderId="97" xfId="0" applyFont="1" applyFill="1" applyBorder="1" applyAlignment="1">
      <alignment horizontal="center" vertical="center"/>
    </xf>
    <xf numFmtId="0" fontId="69" fillId="59" borderId="97" xfId="0" applyFont="1" applyFill="1" applyBorder="1" applyAlignment="1">
      <alignment horizontal="center" vertical="center" wrapText="1"/>
    </xf>
    <xf numFmtId="10" fontId="2" fillId="0" borderId="0" xfId="1168" applyNumberFormat="1" applyFont="1" applyFill="1" applyBorder="1"/>
    <xf numFmtId="0" fontId="0" fillId="46" borderId="0" xfId="0" applyFill="1"/>
    <xf numFmtId="10" fontId="0" fillId="0" borderId="0" xfId="1168" applyNumberFormat="1" applyFont="1"/>
    <xf numFmtId="0" fontId="0" fillId="59" borderId="96" xfId="0" applyFill="1" applyBorder="1" applyAlignment="1">
      <alignment horizontal="left" vertical="top" wrapText="1"/>
    </xf>
    <xf numFmtId="0" fontId="0" fillId="59" borderId="109" xfId="0" applyFill="1" applyBorder="1" applyAlignment="1">
      <alignment horizontal="left" vertical="top" wrapText="1"/>
    </xf>
    <xf numFmtId="0" fontId="0" fillId="0" borderId="96" xfId="0" applyBorder="1" applyAlignment="1">
      <alignment horizontal="left" vertical="top"/>
    </xf>
    <xf numFmtId="0" fontId="0" fillId="0" borderId="29" xfId="0" applyBorder="1" applyAlignment="1">
      <alignment horizontal="left" vertical="top"/>
    </xf>
    <xf numFmtId="0" fontId="0" fillId="47" borderId="96" xfId="0" applyFill="1" applyBorder="1" applyAlignment="1">
      <alignment horizontal="left" vertical="top"/>
    </xf>
    <xf numFmtId="0" fontId="0" fillId="47" borderId="95" xfId="0" applyFill="1" applyBorder="1" applyAlignment="1">
      <alignment horizontal="left" vertical="top"/>
    </xf>
    <xf numFmtId="0" fontId="0" fillId="0" borderId="95" xfId="0" applyBorder="1" applyAlignment="1">
      <alignment horizontal="left" vertical="top"/>
    </xf>
    <xf numFmtId="0" fontId="0" fillId="57" borderId="77" xfId="0" applyFill="1" applyBorder="1" applyAlignment="1">
      <alignment horizontal="center"/>
    </xf>
    <xf numFmtId="0" fontId="0" fillId="47" borderId="96" xfId="0" applyFont="1" applyFill="1" applyBorder="1" applyAlignment="1">
      <alignment horizontal="left" vertical="top"/>
    </xf>
    <xf numFmtId="0" fontId="0" fillId="47" borderId="95" xfId="0" applyFont="1" applyFill="1" applyBorder="1" applyAlignment="1">
      <alignment horizontal="left" vertical="top"/>
    </xf>
    <xf numFmtId="0" fontId="0" fillId="0" borderId="96" xfId="0" applyFont="1" applyFill="1" applyBorder="1" applyAlignment="1">
      <alignment horizontal="left" vertical="top"/>
    </xf>
    <xf numFmtId="0" fontId="0" fillId="0" borderId="95" xfId="0" applyFont="1" applyFill="1" applyBorder="1" applyAlignment="1">
      <alignment horizontal="left" vertical="top"/>
    </xf>
    <xf numFmtId="0" fontId="0" fillId="47" borderId="29" xfId="0" applyFill="1" applyBorder="1" applyAlignment="1">
      <alignment horizontal="left" vertical="top"/>
    </xf>
    <xf numFmtId="0" fontId="0" fillId="0" borderId="96" xfId="0" applyFill="1" applyBorder="1" applyAlignment="1">
      <alignment horizontal="left" vertical="top"/>
    </xf>
    <xf numFmtId="0" fontId="0" fillId="0" borderId="95" xfId="0" applyFill="1" applyBorder="1" applyAlignment="1">
      <alignment horizontal="left" vertical="top"/>
    </xf>
    <xf numFmtId="0" fontId="0" fillId="0" borderId="109" xfId="0" applyBorder="1" applyAlignment="1">
      <alignment horizontal="left" vertical="top"/>
    </xf>
    <xf numFmtId="0" fontId="0" fillId="0" borderId="109" xfId="0" applyFill="1" applyBorder="1" applyAlignment="1">
      <alignment horizontal="left" vertical="top"/>
    </xf>
    <xf numFmtId="0" fontId="38" fillId="54" borderId="54" xfId="0" applyFont="1" applyFill="1" applyBorder="1" applyAlignment="1">
      <alignment horizontal="justify" vertical="center" wrapText="1"/>
    </xf>
    <xf numFmtId="0" fontId="38" fillId="54" borderId="58" xfId="0" applyFont="1" applyFill="1" applyBorder="1" applyAlignment="1">
      <alignment horizontal="justify" vertical="center" wrapText="1"/>
    </xf>
    <xf numFmtId="0" fontId="38" fillId="54" borderId="56" xfId="0" applyFont="1" applyFill="1" applyBorder="1" applyAlignment="1">
      <alignment horizontal="center" vertical="top" wrapText="1"/>
    </xf>
    <xf numFmtId="0" fontId="38" fillId="54" borderId="10" xfId="0" applyFont="1" applyFill="1" applyBorder="1" applyAlignment="1">
      <alignment horizontal="center" vertical="top" wrapText="1"/>
    </xf>
    <xf numFmtId="0" fontId="38" fillId="54" borderId="97" xfId="0" applyFont="1" applyFill="1" applyBorder="1" applyAlignment="1">
      <alignment horizontal="center" wrapText="1"/>
    </xf>
    <xf numFmtId="0" fontId="2" fillId="0" borderId="0" xfId="0" applyFont="1" applyAlignment="1">
      <alignment horizontal="left"/>
    </xf>
    <xf numFmtId="0" fontId="20" fillId="46" borderId="96" xfId="0" applyFont="1" applyFill="1" applyBorder="1" applyAlignment="1">
      <alignment horizontal="center" vertical="center"/>
    </xf>
    <xf numFmtId="0" fontId="20" fillId="46" borderId="29" xfId="0" applyFont="1" applyFill="1" applyBorder="1" applyAlignment="1">
      <alignment horizontal="center" vertical="center"/>
    </xf>
    <xf numFmtId="0" fontId="20" fillId="46" borderId="82" xfId="0" applyFont="1" applyFill="1" applyBorder="1" applyAlignment="1">
      <alignment horizontal="center" vertical="center" wrapText="1"/>
    </xf>
    <xf numFmtId="0" fontId="20" fillId="46" borderId="93" xfId="0" applyFont="1" applyFill="1" applyBorder="1" applyAlignment="1">
      <alignment horizontal="center" vertical="center" wrapText="1"/>
    </xf>
    <xf numFmtId="0" fontId="20" fillId="46" borderId="84" xfId="0" applyFont="1" applyFill="1" applyBorder="1" applyAlignment="1">
      <alignment horizontal="center" vertical="center" wrapText="1"/>
    </xf>
    <xf numFmtId="0" fontId="2" fillId="54" borderId="57" xfId="0" applyFont="1" applyFill="1" applyBorder="1" applyAlignment="1">
      <alignment horizontal="center" vertical="center" wrapText="1"/>
    </xf>
    <xf numFmtId="0" fontId="2" fillId="54" borderId="108" xfId="0" applyFont="1" applyFill="1" applyBorder="1" applyAlignment="1">
      <alignment horizontal="center" vertical="center" wrapText="1"/>
    </xf>
    <xf numFmtId="164" fontId="20" fillId="54" borderId="57" xfId="38" applyNumberFormat="1" applyFont="1" applyFill="1" applyBorder="1" applyAlignment="1" applyProtection="1">
      <alignment horizontal="center" vertical="center" wrapText="1"/>
      <protection hidden="1"/>
    </xf>
    <xf numFmtId="164" fontId="20" fillId="54" borderId="108" xfId="38" applyNumberFormat="1" applyFont="1" applyFill="1" applyBorder="1" applyAlignment="1" applyProtection="1">
      <alignment horizontal="center" vertical="center" wrapText="1"/>
      <protection hidden="1"/>
    </xf>
    <xf numFmtId="164" fontId="20" fillId="54" borderId="11" xfId="38" applyNumberFormat="1" applyFont="1" applyFill="1" applyBorder="1" applyAlignment="1" applyProtection="1">
      <alignment horizontal="center" vertical="center" wrapText="1"/>
      <protection hidden="1"/>
    </xf>
    <xf numFmtId="164" fontId="20" fillId="54" borderId="55" xfId="38" applyNumberFormat="1" applyFont="1" applyFill="1" applyBorder="1" applyAlignment="1" applyProtection="1">
      <alignment horizontal="center" vertical="center" wrapText="1"/>
      <protection hidden="1"/>
    </xf>
    <xf numFmtId="164" fontId="20" fillId="54" borderId="56" xfId="38" applyNumberFormat="1" applyFont="1" applyFill="1" applyBorder="1" applyAlignment="1" applyProtection="1">
      <alignment horizontal="center" vertical="center" wrapText="1"/>
      <protection hidden="1"/>
    </xf>
    <xf numFmtId="164" fontId="20" fillId="54" borderId="10" xfId="38" applyNumberFormat="1" applyFont="1" applyFill="1" applyBorder="1" applyAlignment="1" applyProtection="1">
      <alignment horizontal="center" vertical="center" wrapText="1"/>
      <protection hidden="1"/>
    </xf>
    <xf numFmtId="0" fontId="38" fillId="54" borderId="54" xfId="0" applyFont="1" applyFill="1" applyBorder="1" applyAlignment="1">
      <alignment horizontal="center" vertical="center" wrapText="1"/>
    </xf>
    <xf numFmtId="0" fontId="38" fillId="54" borderId="13" xfId="0" applyFont="1" applyFill="1" applyBorder="1" applyAlignment="1">
      <alignment horizontal="center" vertical="center" wrapText="1"/>
    </xf>
    <xf numFmtId="0" fontId="2" fillId="58" borderId="82" xfId="0" applyFont="1" applyFill="1" applyBorder="1" applyAlignment="1">
      <alignment horizontal="center" vertical="center" wrapText="1"/>
    </xf>
    <xf numFmtId="0" fontId="2" fillId="58" borderId="84" xfId="0" applyFont="1" applyFill="1" applyBorder="1" applyAlignment="1">
      <alignment horizontal="center" vertical="center" wrapText="1"/>
    </xf>
    <xf numFmtId="0" fontId="47" fillId="47" borderId="77" xfId="0" applyFont="1" applyFill="1" applyBorder="1" applyAlignment="1">
      <alignment horizontal="left"/>
    </xf>
    <xf numFmtId="14" fontId="2" fillId="48" borderId="82" xfId="0" applyNumberFormat="1" applyFont="1" applyFill="1" applyBorder="1" applyAlignment="1">
      <alignment horizontal="center"/>
    </xf>
    <xf numFmtId="14" fontId="2" fillId="48" borderId="93" xfId="0" applyNumberFormat="1" applyFont="1" applyFill="1" applyBorder="1" applyAlignment="1">
      <alignment horizontal="center"/>
    </xf>
    <xf numFmtId="14" fontId="2" fillId="48" borderId="84" xfId="0" applyNumberFormat="1" applyFont="1" applyFill="1" applyBorder="1" applyAlignment="1">
      <alignment horizontal="center"/>
    </xf>
    <xf numFmtId="0" fontId="48" fillId="47" borderId="96" xfId="0" applyFont="1" applyFill="1" applyBorder="1" applyAlignment="1">
      <alignment horizontal="left"/>
    </xf>
    <xf numFmtId="0" fontId="48" fillId="47" borderId="29" xfId="0" applyFont="1" applyFill="1" applyBorder="1" applyAlignment="1">
      <alignment horizontal="left"/>
    </xf>
    <xf numFmtId="0" fontId="3" fillId="0" borderId="0" xfId="0" applyFont="1" applyAlignment="1">
      <alignment horizontal="left" vertical="center" wrapText="1"/>
    </xf>
    <xf numFmtId="0" fontId="0" fillId="0" borderId="0" xfId="0" applyAlignment="1">
      <alignment horizontal="left" vertical="center" wrapText="1"/>
    </xf>
    <xf numFmtId="0" fontId="47" fillId="47" borderId="82" xfId="0" applyFont="1" applyFill="1" applyBorder="1" applyAlignment="1">
      <alignment horizontal="left"/>
    </xf>
    <xf numFmtId="0" fontId="47" fillId="47" borderId="93" xfId="0" applyFont="1" applyFill="1" applyBorder="1" applyAlignment="1">
      <alignment horizontal="left"/>
    </xf>
    <xf numFmtId="0" fontId="47" fillId="47" borderId="84" xfId="0" applyFont="1" applyFill="1" applyBorder="1" applyAlignment="1">
      <alignment horizontal="left"/>
    </xf>
    <xf numFmtId="179" fontId="50" fillId="46" borderId="96" xfId="0" applyNumberFormat="1" applyFont="1" applyFill="1" applyBorder="1" applyAlignment="1">
      <alignment horizontal="right" vertical="center" wrapText="1"/>
    </xf>
    <xf numFmtId="179" fontId="50" fillId="46" borderId="95" xfId="0" applyNumberFormat="1" applyFont="1" applyFill="1" applyBorder="1" applyAlignment="1">
      <alignment horizontal="right" vertical="center" wrapText="1"/>
    </xf>
    <xf numFmtId="179" fontId="50" fillId="46" borderId="29" xfId="0" applyNumberFormat="1" applyFont="1" applyFill="1" applyBorder="1" applyAlignment="1">
      <alignment horizontal="right" vertical="center" wrapText="1"/>
    </xf>
    <xf numFmtId="0" fontId="2" fillId="47" borderId="96" xfId="0" applyFont="1" applyFill="1" applyBorder="1" applyAlignment="1">
      <alignment horizontal="left"/>
    </xf>
    <xf numFmtId="0" fontId="2" fillId="47" borderId="95" xfId="0" applyFont="1" applyFill="1" applyBorder="1" applyAlignment="1">
      <alignment horizontal="left"/>
    </xf>
    <xf numFmtId="0" fontId="2" fillId="47" borderId="29" xfId="0" applyFont="1" applyFill="1" applyBorder="1" applyAlignment="1">
      <alignment horizontal="left"/>
    </xf>
    <xf numFmtId="0" fontId="0" fillId="0" borderId="82" xfId="0" applyFont="1" applyFill="1" applyBorder="1" applyAlignment="1">
      <alignment horizontal="center"/>
    </xf>
    <xf numFmtId="0" fontId="0" fillId="0" borderId="84" xfId="0" applyFont="1" applyFill="1" applyBorder="1" applyAlignment="1">
      <alignment horizontal="center"/>
    </xf>
    <xf numFmtId="0" fontId="2" fillId="60" borderId="97" xfId="0" applyFont="1" applyFill="1" applyBorder="1" applyAlignment="1">
      <alignment horizontal="center"/>
    </xf>
    <xf numFmtId="0" fontId="2" fillId="59" borderId="97" xfId="0" applyFont="1" applyFill="1" applyBorder="1" applyAlignment="1">
      <alignment horizontal="center"/>
    </xf>
    <xf numFmtId="172" fontId="43" fillId="0" borderId="97" xfId="0" applyNumberFormat="1" applyFont="1" applyFill="1" applyBorder="1" applyAlignment="1">
      <alignment horizontal="center" vertical="top" wrapText="1"/>
    </xf>
  </cellXfs>
  <cellStyles count="1407">
    <cellStyle name="%" xfId="45"/>
    <cellStyle name="_APPFEE" xfId="46"/>
    <cellStyle name="_Other" xfId="47"/>
    <cellStyle name="=C:\WINNT\SYSTEM32\COMMAND.COM" xfId="48"/>
    <cellStyle name="20% - Accent1 10" xfId="968"/>
    <cellStyle name="20% - Accent1 11" xfId="1085"/>
    <cellStyle name="20% - Accent1 2" xfId="1"/>
    <cellStyle name="20% - Accent1 2 10" xfId="979"/>
    <cellStyle name="20% - Accent1 2 11" xfId="1090"/>
    <cellStyle name="20% - Accent1 2 2" xfId="49"/>
    <cellStyle name="20% - Accent1 2 3" xfId="211"/>
    <cellStyle name="20% - Accent1 2 4" xfId="251"/>
    <cellStyle name="20% - Accent1 2 5" xfId="339"/>
    <cellStyle name="20% - Accent1 2 6" xfId="506"/>
    <cellStyle name="20% - Accent1 2 7" xfId="625"/>
    <cellStyle name="20% - Accent1 2 8" xfId="743"/>
    <cellStyle name="20% - Accent1 2 9" xfId="861"/>
    <cellStyle name="20% - Accent1 3" xfId="162"/>
    <cellStyle name="20% - Accent1 4" xfId="315"/>
    <cellStyle name="20% - Accent1 5" xfId="403"/>
    <cellStyle name="20% - Accent1 6" xfId="471"/>
    <cellStyle name="20% - Accent1 7" xfId="611"/>
    <cellStyle name="20% - Accent1 8" xfId="730"/>
    <cellStyle name="20% - Accent1 9" xfId="848"/>
    <cellStyle name="20% - Accent2 10" xfId="966"/>
    <cellStyle name="20% - Accent2 11" xfId="1083"/>
    <cellStyle name="20% - Accent2 2" xfId="2"/>
    <cellStyle name="20% - Accent2 2 10" xfId="980"/>
    <cellStyle name="20% - Accent2 2 11" xfId="1091"/>
    <cellStyle name="20% - Accent2 2 2" xfId="50"/>
    <cellStyle name="20% - Accent2 2 3" xfId="212"/>
    <cellStyle name="20% - Accent2 2 4" xfId="250"/>
    <cellStyle name="20% - Accent2 2 5" xfId="338"/>
    <cellStyle name="20% - Accent2 2 6" xfId="507"/>
    <cellStyle name="20% - Accent2 2 7" xfId="626"/>
    <cellStyle name="20% - Accent2 2 8" xfId="744"/>
    <cellStyle name="20% - Accent2 2 9" xfId="862"/>
    <cellStyle name="20% - Accent2 3" xfId="163"/>
    <cellStyle name="20% - Accent2 4" xfId="314"/>
    <cellStyle name="20% - Accent2 5" xfId="402"/>
    <cellStyle name="20% - Accent2 6" xfId="470"/>
    <cellStyle name="20% - Accent2 7" xfId="593"/>
    <cellStyle name="20% - Accent2 8" xfId="712"/>
    <cellStyle name="20% - Accent2 9" xfId="830"/>
    <cellStyle name="20% - Accent3 10" xfId="948"/>
    <cellStyle name="20% - Accent3 11" xfId="1065"/>
    <cellStyle name="20% - Accent3 2" xfId="3"/>
    <cellStyle name="20% - Accent3 2 10" xfId="981"/>
    <cellStyle name="20% - Accent3 2 11" xfId="1092"/>
    <cellStyle name="20% - Accent3 2 2" xfId="51"/>
    <cellStyle name="20% - Accent3 2 3" xfId="213"/>
    <cellStyle name="20% - Accent3 2 4" xfId="249"/>
    <cellStyle name="20% - Accent3 2 5" xfId="337"/>
    <cellStyle name="20% - Accent3 2 6" xfId="508"/>
    <cellStyle name="20% - Accent3 2 7" xfId="627"/>
    <cellStyle name="20% - Accent3 2 8" xfId="745"/>
    <cellStyle name="20% - Accent3 2 9" xfId="863"/>
    <cellStyle name="20% - Accent3 3" xfId="164"/>
    <cellStyle name="20% - Accent3 4" xfId="313"/>
    <cellStyle name="20% - Accent3 5" xfId="401"/>
    <cellStyle name="20% - Accent3 6" xfId="469"/>
    <cellStyle name="20% - Accent3 7" xfId="592"/>
    <cellStyle name="20% - Accent3 8" xfId="711"/>
    <cellStyle name="20% - Accent3 9" xfId="829"/>
    <cellStyle name="20% - Accent4 10" xfId="947"/>
    <cellStyle name="20% - Accent4 11" xfId="1064"/>
    <cellStyle name="20% - Accent4 2" xfId="4"/>
    <cellStyle name="20% - Accent4 2 10" xfId="982"/>
    <cellStyle name="20% - Accent4 2 11" xfId="1093"/>
    <cellStyle name="20% - Accent4 2 2" xfId="52"/>
    <cellStyle name="20% - Accent4 2 3" xfId="214"/>
    <cellStyle name="20% - Accent4 2 4" xfId="247"/>
    <cellStyle name="20% - Accent4 2 5" xfId="335"/>
    <cellStyle name="20% - Accent4 2 6" xfId="509"/>
    <cellStyle name="20% - Accent4 2 7" xfId="628"/>
    <cellStyle name="20% - Accent4 2 8" xfId="746"/>
    <cellStyle name="20% - Accent4 2 9" xfId="864"/>
    <cellStyle name="20% - Accent4 3" xfId="165"/>
    <cellStyle name="20% - Accent4 4" xfId="312"/>
    <cellStyle name="20% - Accent4 5" xfId="400"/>
    <cellStyle name="20% - Accent4 6" xfId="459"/>
    <cellStyle name="20% - Accent4 7" xfId="590"/>
    <cellStyle name="20% - Accent4 8" xfId="709"/>
    <cellStyle name="20% - Accent4 9" xfId="827"/>
    <cellStyle name="20% - Accent5 10" xfId="945"/>
    <cellStyle name="20% - Accent5 11" xfId="1062"/>
    <cellStyle name="20% - Accent5 2" xfId="5"/>
    <cellStyle name="20% - Accent5 2 10" xfId="983"/>
    <cellStyle name="20% - Accent5 2 11" xfId="1094"/>
    <cellStyle name="20% - Accent5 2 2" xfId="53"/>
    <cellStyle name="20% - Accent5 2 3" xfId="215"/>
    <cellStyle name="20% - Accent5 2 4" xfId="246"/>
    <cellStyle name="20% - Accent5 2 5" xfId="334"/>
    <cellStyle name="20% - Accent5 2 6" xfId="510"/>
    <cellStyle name="20% - Accent5 2 7" xfId="629"/>
    <cellStyle name="20% - Accent5 2 8" xfId="747"/>
    <cellStyle name="20% - Accent5 2 9" xfId="865"/>
    <cellStyle name="20% - Accent5 3" xfId="166"/>
    <cellStyle name="20% - Accent5 4" xfId="311"/>
    <cellStyle name="20% - Accent5 5" xfId="399"/>
    <cellStyle name="20% - Accent5 6" xfId="358"/>
    <cellStyle name="20% - Accent5 7" xfId="589"/>
    <cellStyle name="20% - Accent5 8" xfId="708"/>
    <cellStyle name="20% - Accent5 9" xfId="826"/>
    <cellStyle name="20% - Accent6 10" xfId="944"/>
    <cellStyle name="20% - Accent6 11" xfId="1061"/>
    <cellStyle name="20% - Accent6 2" xfId="6"/>
    <cellStyle name="20% - Accent6 2 10" xfId="984"/>
    <cellStyle name="20% - Accent6 2 11" xfId="1095"/>
    <cellStyle name="20% - Accent6 2 2" xfId="54"/>
    <cellStyle name="20% - Accent6 2 3" xfId="216"/>
    <cellStyle name="20% - Accent6 2 4" xfId="245"/>
    <cellStyle name="20% - Accent6 2 5" xfId="333"/>
    <cellStyle name="20% - Accent6 2 6" xfId="511"/>
    <cellStyle name="20% - Accent6 2 7" xfId="630"/>
    <cellStyle name="20% - Accent6 2 8" xfId="748"/>
    <cellStyle name="20% - Accent6 2 9" xfId="866"/>
    <cellStyle name="20% - Accent6 3" xfId="167"/>
    <cellStyle name="20% - Accent6 4" xfId="310"/>
    <cellStyle name="20% - Accent6 5" xfId="398"/>
    <cellStyle name="20% - Accent6 6" xfId="365"/>
    <cellStyle name="20% - Accent6 7" xfId="588"/>
    <cellStyle name="20% - Accent6 8" xfId="707"/>
    <cellStyle name="20% - Accent6 9" xfId="825"/>
    <cellStyle name="40% - Accent1 10" xfId="943"/>
    <cellStyle name="40% - Accent1 11" xfId="1060"/>
    <cellStyle name="40% - Accent1 2" xfId="7"/>
    <cellStyle name="40% - Accent1 2 10" xfId="985"/>
    <cellStyle name="40% - Accent1 2 11" xfId="1096"/>
    <cellStyle name="40% - Accent1 2 2" xfId="55"/>
    <cellStyle name="40% - Accent1 2 3" xfId="217"/>
    <cellStyle name="40% - Accent1 2 4" xfId="243"/>
    <cellStyle name="40% - Accent1 2 5" xfId="331"/>
    <cellStyle name="40% - Accent1 2 6" xfId="512"/>
    <cellStyle name="40% - Accent1 2 7" xfId="631"/>
    <cellStyle name="40% - Accent1 2 8" xfId="749"/>
    <cellStyle name="40% - Accent1 2 9" xfId="867"/>
    <cellStyle name="40% - Accent1 3" xfId="168"/>
    <cellStyle name="40% - Accent1 4" xfId="309"/>
    <cellStyle name="40% - Accent1 5" xfId="397"/>
    <cellStyle name="40% - Accent1 6" xfId="451"/>
    <cellStyle name="40% - Accent1 7" xfId="578"/>
    <cellStyle name="40% - Accent1 8" xfId="697"/>
    <cellStyle name="40% - Accent1 9" xfId="815"/>
    <cellStyle name="40% - Accent2 10" xfId="933"/>
    <cellStyle name="40% - Accent2 11" xfId="1050"/>
    <cellStyle name="40% - Accent2 2" xfId="8"/>
    <cellStyle name="40% - Accent2 2 10" xfId="986"/>
    <cellStyle name="40% - Accent2 2 11" xfId="1097"/>
    <cellStyle name="40% - Accent2 2 2" xfId="56"/>
    <cellStyle name="40% - Accent2 2 3" xfId="218"/>
    <cellStyle name="40% - Accent2 2 4" xfId="242"/>
    <cellStyle name="40% - Accent2 2 5" xfId="330"/>
    <cellStyle name="40% - Accent2 2 6" xfId="513"/>
    <cellStyle name="40% - Accent2 2 7" xfId="632"/>
    <cellStyle name="40% - Accent2 2 8" xfId="750"/>
    <cellStyle name="40% - Accent2 2 9" xfId="868"/>
    <cellStyle name="40% - Accent2 3" xfId="169"/>
    <cellStyle name="40% - Accent2 4" xfId="308"/>
    <cellStyle name="40% - Accent2 5" xfId="396"/>
    <cellStyle name="40% - Accent2 6" xfId="450"/>
    <cellStyle name="40% - Accent2 7" xfId="501"/>
    <cellStyle name="40% - Accent2 8" xfId="620"/>
    <cellStyle name="40% - Accent2 9" xfId="738"/>
    <cellStyle name="40% - Accent3 10" xfId="856"/>
    <cellStyle name="40% - Accent3 11" xfId="974"/>
    <cellStyle name="40% - Accent3 2" xfId="9"/>
    <cellStyle name="40% - Accent3 2 10" xfId="987"/>
    <cellStyle name="40% - Accent3 2 11" xfId="1098"/>
    <cellStyle name="40% - Accent3 2 2" xfId="57"/>
    <cellStyle name="40% - Accent3 2 3" xfId="219"/>
    <cellStyle name="40% - Accent3 2 4" xfId="241"/>
    <cellStyle name="40% - Accent3 2 5" xfId="329"/>
    <cellStyle name="40% - Accent3 2 6" xfId="514"/>
    <cellStyle name="40% - Accent3 2 7" xfId="633"/>
    <cellStyle name="40% - Accent3 2 8" xfId="751"/>
    <cellStyle name="40% - Accent3 2 9" xfId="869"/>
    <cellStyle name="40% - Accent3 3" xfId="170"/>
    <cellStyle name="40% - Accent3 4" xfId="307"/>
    <cellStyle name="40% - Accent3 5" xfId="395"/>
    <cellStyle name="40% - Accent3 6" xfId="359"/>
    <cellStyle name="40% - Accent3 7" xfId="347"/>
    <cellStyle name="40% - Accent3 8" xfId="524"/>
    <cellStyle name="40% - Accent3 9" xfId="643"/>
    <cellStyle name="40% - Accent4 10" xfId="761"/>
    <cellStyle name="40% - Accent4 11" xfId="880"/>
    <cellStyle name="40% - Accent4 2" xfId="10"/>
    <cellStyle name="40% - Accent4 2 10" xfId="988"/>
    <cellStyle name="40% - Accent4 2 11" xfId="1099"/>
    <cellStyle name="40% - Accent4 2 2" xfId="58"/>
    <cellStyle name="40% - Accent4 2 3" xfId="220"/>
    <cellStyle name="40% - Accent4 2 4" xfId="239"/>
    <cellStyle name="40% - Accent4 2 5" xfId="327"/>
    <cellStyle name="40% - Accent4 2 6" xfId="515"/>
    <cellStyle name="40% - Accent4 2 7" xfId="634"/>
    <cellStyle name="40% - Accent4 2 8" xfId="752"/>
    <cellStyle name="40% - Accent4 2 9" xfId="870"/>
    <cellStyle name="40% - Accent4 3" xfId="171"/>
    <cellStyle name="40% - Accent4 4" xfId="306"/>
    <cellStyle name="40% - Accent4 5" xfId="394"/>
    <cellStyle name="40% - Accent4 6" xfId="449"/>
    <cellStyle name="40% - Accent4 7" xfId="570"/>
    <cellStyle name="40% - Accent4 8" xfId="689"/>
    <cellStyle name="40% - Accent4 9" xfId="807"/>
    <cellStyle name="40% - Accent5 10" xfId="925"/>
    <cellStyle name="40% - Accent5 11" xfId="1042"/>
    <cellStyle name="40% - Accent5 2" xfId="11"/>
    <cellStyle name="40% - Accent5 2 10" xfId="989"/>
    <cellStyle name="40% - Accent5 2 11" xfId="1100"/>
    <cellStyle name="40% - Accent5 2 2" xfId="59"/>
    <cellStyle name="40% - Accent5 2 3" xfId="221"/>
    <cellStyle name="40% - Accent5 2 4" xfId="238"/>
    <cellStyle name="40% - Accent5 2 5" xfId="326"/>
    <cellStyle name="40% - Accent5 2 6" xfId="516"/>
    <cellStyle name="40% - Accent5 2 7" xfId="635"/>
    <cellStyle name="40% - Accent5 2 8" xfId="753"/>
    <cellStyle name="40% - Accent5 2 9" xfId="871"/>
    <cellStyle name="40% - Accent5 3" xfId="172"/>
    <cellStyle name="40% - Accent5 4" xfId="304"/>
    <cellStyle name="40% - Accent5 5" xfId="392"/>
    <cellStyle name="40% - Accent5 6" xfId="448"/>
    <cellStyle name="40% - Accent5 7" xfId="569"/>
    <cellStyle name="40% - Accent5 8" xfId="688"/>
    <cellStyle name="40% - Accent5 9" xfId="806"/>
    <cellStyle name="40% - Accent6 10" xfId="924"/>
    <cellStyle name="40% - Accent6 11" xfId="1041"/>
    <cellStyle name="40% - Accent6 2" xfId="12"/>
    <cellStyle name="40% - Accent6 2 10" xfId="990"/>
    <cellStyle name="40% - Accent6 2 11" xfId="1101"/>
    <cellStyle name="40% - Accent6 2 2" xfId="60"/>
    <cellStyle name="40% - Accent6 2 3" xfId="222"/>
    <cellStyle name="40% - Accent6 2 4" xfId="237"/>
    <cellStyle name="40% - Accent6 2 5" xfId="325"/>
    <cellStyle name="40% - Accent6 2 6" xfId="517"/>
    <cellStyle name="40% - Accent6 2 7" xfId="636"/>
    <cellStyle name="40% - Accent6 2 8" xfId="754"/>
    <cellStyle name="40% - Accent6 2 9" xfId="872"/>
    <cellStyle name="40% - Accent6 3" xfId="173"/>
    <cellStyle name="40% - Accent6 4" xfId="303"/>
    <cellStyle name="40% - Accent6 5" xfId="391"/>
    <cellStyle name="40% - Accent6 6" xfId="447"/>
    <cellStyle name="40% - Accent6 7" xfId="500"/>
    <cellStyle name="40% - Accent6 8" xfId="619"/>
    <cellStyle name="40% - Accent6 9" xfId="737"/>
    <cellStyle name="60% - Accent1 10" xfId="855"/>
    <cellStyle name="60% - Accent1 11" xfId="973"/>
    <cellStyle name="60% - Accent1 2" xfId="13"/>
    <cellStyle name="60% - Accent1 2 10" xfId="991"/>
    <cellStyle name="60% - Accent1 2 11" xfId="1102"/>
    <cellStyle name="60% - Accent1 2 2" xfId="61"/>
    <cellStyle name="60% - Accent1 2 3" xfId="223"/>
    <cellStyle name="60% - Accent1 2 4" xfId="235"/>
    <cellStyle name="60% - Accent1 2 5" xfId="323"/>
    <cellStyle name="60% - Accent1 2 6" xfId="518"/>
    <cellStyle name="60% - Accent1 2 7" xfId="637"/>
    <cellStyle name="60% - Accent1 2 8" xfId="755"/>
    <cellStyle name="60% - Accent1 2 9" xfId="873"/>
    <cellStyle name="60% - Accent1 3" xfId="174"/>
    <cellStyle name="60% - Accent1 4" xfId="302"/>
    <cellStyle name="60% - Accent1 5" xfId="390"/>
    <cellStyle name="60% - Accent1 6" xfId="446"/>
    <cellStyle name="60% - Accent1 7" xfId="568"/>
    <cellStyle name="60% - Accent1 8" xfId="687"/>
    <cellStyle name="60% - Accent1 9" xfId="805"/>
    <cellStyle name="60% - Accent2 10" xfId="923"/>
    <cellStyle name="60% - Accent2 11" xfId="1040"/>
    <cellStyle name="60% - Accent2 2" xfId="14"/>
    <cellStyle name="60% - Accent2 2 10" xfId="992"/>
    <cellStyle name="60% - Accent2 2 11" xfId="1103"/>
    <cellStyle name="60% - Accent2 2 2" xfId="62"/>
    <cellStyle name="60% - Accent2 2 3" xfId="224"/>
    <cellStyle name="60% - Accent2 2 4" xfId="234"/>
    <cellStyle name="60% - Accent2 2 5" xfId="322"/>
    <cellStyle name="60% - Accent2 2 6" xfId="519"/>
    <cellStyle name="60% - Accent2 2 7" xfId="638"/>
    <cellStyle name="60% - Accent2 2 8" xfId="756"/>
    <cellStyle name="60% - Accent2 2 9" xfId="874"/>
    <cellStyle name="60% - Accent2 3" xfId="175"/>
    <cellStyle name="60% - Accent2 4" xfId="301"/>
    <cellStyle name="60% - Accent2 5" xfId="389"/>
    <cellStyle name="60% - Accent2 6" xfId="436"/>
    <cellStyle name="60% - Accent2 7" xfId="567"/>
    <cellStyle name="60% - Accent2 8" xfId="686"/>
    <cellStyle name="60% - Accent2 9" xfId="804"/>
    <cellStyle name="60% - Accent3 10" xfId="922"/>
    <cellStyle name="60% - Accent3 11" xfId="1039"/>
    <cellStyle name="60% - Accent3 2" xfId="15"/>
    <cellStyle name="60% - Accent3 2 10" xfId="993"/>
    <cellStyle name="60% - Accent3 2 11" xfId="1104"/>
    <cellStyle name="60% - Accent3 2 2" xfId="63"/>
    <cellStyle name="60% - Accent3 2 3" xfId="225"/>
    <cellStyle name="60% - Accent3 2 4" xfId="233"/>
    <cellStyle name="60% - Accent3 2 5" xfId="321"/>
    <cellStyle name="60% - Accent3 2 6" xfId="520"/>
    <cellStyle name="60% - Accent3 2 7" xfId="639"/>
    <cellStyle name="60% - Accent3 2 8" xfId="757"/>
    <cellStyle name="60% - Accent3 2 9" xfId="875"/>
    <cellStyle name="60% - Accent3 3" xfId="176"/>
    <cellStyle name="60% - Accent3 4" xfId="300"/>
    <cellStyle name="60% - Accent3 5" xfId="388"/>
    <cellStyle name="60% - Accent3 6" xfId="435"/>
    <cellStyle name="60% - Accent3 7" xfId="566"/>
    <cellStyle name="60% - Accent3 8" xfId="685"/>
    <cellStyle name="60% - Accent3 9" xfId="803"/>
    <cellStyle name="60% - Accent4 10" xfId="921"/>
    <cellStyle name="60% - Accent4 11" xfId="1038"/>
    <cellStyle name="60% - Accent4 2" xfId="16"/>
    <cellStyle name="60% - Accent4 2 10" xfId="994"/>
    <cellStyle name="60% - Accent4 2 11" xfId="1105"/>
    <cellStyle name="60% - Accent4 2 2" xfId="64"/>
    <cellStyle name="60% - Accent4 2 3" xfId="226"/>
    <cellStyle name="60% - Accent4 2 4" xfId="231"/>
    <cellStyle name="60% - Accent4 2 5" xfId="208"/>
    <cellStyle name="60% - Accent4 2 6" xfId="521"/>
    <cellStyle name="60% - Accent4 2 7" xfId="640"/>
    <cellStyle name="60% - Accent4 2 8" xfId="758"/>
    <cellStyle name="60% - Accent4 2 9" xfId="876"/>
    <cellStyle name="60% - Accent4 3" xfId="177"/>
    <cellStyle name="60% - Accent4 4" xfId="299"/>
    <cellStyle name="60% - Accent4 5" xfId="387"/>
    <cellStyle name="60% - Accent4 6" xfId="434"/>
    <cellStyle name="60% - Accent4 7" xfId="565"/>
    <cellStyle name="60% - Accent4 8" xfId="684"/>
    <cellStyle name="60% - Accent4 9" xfId="802"/>
    <cellStyle name="60% - Accent5 10" xfId="920"/>
    <cellStyle name="60% - Accent5 11" xfId="1037"/>
    <cellStyle name="60% - Accent5 2" xfId="17"/>
    <cellStyle name="60% - Accent5 2 10" xfId="995"/>
    <cellStyle name="60% - Accent5 2 11" xfId="1106"/>
    <cellStyle name="60% - Accent5 2 2" xfId="65"/>
    <cellStyle name="60% - Accent5 2 3" xfId="227"/>
    <cellStyle name="60% - Accent5 2 4" xfId="230"/>
    <cellStyle name="60% - Accent5 2 5" xfId="209"/>
    <cellStyle name="60% - Accent5 2 6" xfId="522"/>
    <cellStyle name="60% - Accent5 2 7" xfId="641"/>
    <cellStyle name="60% - Accent5 2 8" xfId="759"/>
    <cellStyle name="60% - Accent5 2 9" xfId="877"/>
    <cellStyle name="60% - Accent5 3" xfId="178"/>
    <cellStyle name="60% - Accent5 4" xfId="298"/>
    <cellStyle name="60% - Accent5 5" xfId="386"/>
    <cellStyle name="60% - Accent5 6" xfId="433"/>
    <cellStyle name="60% - Accent5 7" xfId="555"/>
    <cellStyle name="60% - Accent5 8" xfId="674"/>
    <cellStyle name="60% - Accent5 9" xfId="792"/>
    <cellStyle name="60% - Accent6 10" xfId="910"/>
    <cellStyle name="60% - Accent6 11" xfId="1027"/>
    <cellStyle name="60% - Accent6 2" xfId="18"/>
    <cellStyle name="60% - Accent6 2 10" xfId="996"/>
    <cellStyle name="60% - Accent6 2 11" xfId="1107"/>
    <cellStyle name="60% - Accent6 2 2" xfId="66"/>
    <cellStyle name="60% - Accent6 2 3" xfId="228"/>
    <cellStyle name="60% - Accent6 2 4" xfId="229"/>
    <cellStyle name="60% - Accent6 2 5" xfId="210"/>
    <cellStyle name="60% - Accent6 2 6" xfId="523"/>
    <cellStyle name="60% - Accent6 2 7" xfId="642"/>
    <cellStyle name="60% - Accent6 2 8" xfId="760"/>
    <cellStyle name="60% - Accent6 2 9" xfId="878"/>
    <cellStyle name="60% - Accent6 3" xfId="179"/>
    <cellStyle name="60% - Accent6 4" xfId="297"/>
    <cellStyle name="60% - Accent6 5" xfId="385"/>
    <cellStyle name="60% - Accent6 6" xfId="427"/>
    <cellStyle name="60% - Accent6 7" xfId="554"/>
    <cellStyle name="60% - Accent6 8" xfId="673"/>
    <cellStyle name="60% - Accent6 9" xfId="791"/>
    <cellStyle name="Accent1 - 20%" xfId="67"/>
    <cellStyle name="Accent1 - 40%" xfId="68"/>
    <cellStyle name="Accent1 - 60%" xfId="69"/>
    <cellStyle name="Accent1 10" xfId="909"/>
    <cellStyle name="Accent1 11" xfId="1026"/>
    <cellStyle name="Accent1 12" xfId="1184"/>
    <cellStyle name="Accent1 13" xfId="1193"/>
    <cellStyle name="Accent1 14" xfId="1261"/>
    <cellStyle name="Accent1 15" xfId="1202"/>
    <cellStyle name="Accent1 2" xfId="19"/>
    <cellStyle name="Accent1 2 10" xfId="999"/>
    <cellStyle name="Accent1 2 11" xfId="1108"/>
    <cellStyle name="Accent1 2 2" xfId="70"/>
    <cellStyle name="Accent1 2 3" xfId="232"/>
    <cellStyle name="Accent1 2 4" xfId="207"/>
    <cellStyle name="Accent1 2 5" xfId="260"/>
    <cellStyle name="Accent1 2 6" xfId="527"/>
    <cellStyle name="Accent1 2 7" xfId="646"/>
    <cellStyle name="Accent1 2 8" xfId="764"/>
    <cellStyle name="Accent1 2 9" xfId="882"/>
    <cellStyle name="Accent1 3" xfId="180"/>
    <cellStyle name="Accent1 4" xfId="296"/>
    <cellStyle name="Accent1 5" xfId="384"/>
    <cellStyle name="Accent1 6" xfId="426"/>
    <cellStyle name="Accent1 7" xfId="553"/>
    <cellStyle name="Accent1 8" xfId="672"/>
    <cellStyle name="Accent1 9" xfId="790"/>
    <cellStyle name="Accent2 - 20%" xfId="71"/>
    <cellStyle name="Accent2 - 40%" xfId="72"/>
    <cellStyle name="Accent2 - 60%" xfId="73"/>
    <cellStyle name="Accent2 10" xfId="908"/>
    <cellStyle name="Accent2 11" xfId="1025"/>
    <cellStyle name="Accent2 12" xfId="1185"/>
    <cellStyle name="Accent2 13" xfId="1190"/>
    <cellStyle name="Accent2 14" xfId="1260"/>
    <cellStyle name="Accent2 15" xfId="1201"/>
    <cellStyle name="Accent2 2" xfId="20"/>
    <cellStyle name="Accent2 2 10" xfId="1003"/>
    <cellStyle name="Accent2 2 11" xfId="1109"/>
    <cellStyle name="Accent2 2 2" xfId="74"/>
    <cellStyle name="Accent2 2 3" xfId="236"/>
    <cellStyle name="Accent2 2 4" xfId="324"/>
    <cellStyle name="Accent2 2 5" xfId="412"/>
    <cellStyle name="Accent2 2 6" xfId="531"/>
    <cellStyle name="Accent2 2 7" xfId="650"/>
    <cellStyle name="Accent2 2 8" xfId="768"/>
    <cellStyle name="Accent2 2 9" xfId="886"/>
    <cellStyle name="Accent2 3" xfId="181"/>
    <cellStyle name="Accent2 4" xfId="295"/>
    <cellStyle name="Accent2 5" xfId="383"/>
    <cellStyle name="Accent2 6" xfId="425"/>
    <cellStyle name="Accent2 7" xfId="552"/>
    <cellStyle name="Accent2 8" xfId="671"/>
    <cellStyle name="Accent2 9" xfId="789"/>
    <cellStyle name="Accent3 - 20%" xfId="75"/>
    <cellStyle name="Accent3 - 40%" xfId="76"/>
    <cellStyle name="Accent3 - 60%" xfId="77"/>
    <cellStyle name="Accent3 10" xfId="907"/>
    <cellStyle name="Accent3 11" xfId="1024"/>
    <cellStyle name="Accent3 12" xfId="1186"/>
    <cellStyle name="Accent3 13" xfId="1183"/>
    <cellStyle name="Accent3 14" xfId="1259"/>
    <cellStyle name="Accent3 15" xfId="1199"/>
    <cellStyle name="Accent3 2" xfId="21"/>
    <cellStyle name="Accent3 2 10" xfId="1007"/>
    <cellStyle name="Accent3 2 11" xfId="1110"/>
    <cellStyle name="Accent3 2 2" xfId="78"/>
    <cellStyle name="Accent3 2 3" xfId="240"/>
    <cellStyle name="Accent3 2 4" xfId="328"/>
    <cellStyle name="Accent3 2 5" xfId="416"/>
    <cellStyle name="Accent3 2 6" xfId="535"/>
    <cellStyle name="Accent3 2 7" xfId="654"/>
    <cellStyle name="Accent3 2 8" xfId="772"/>
    <cellStyle name="Accent3 2 9" xfId="890"/>
    <cellStyle name="Accent3 3" xfId="182"/>
    <cellStyle name="Accent3 4" xfId="294"/>
    <cellStyle name="Accent3 5" xfId="382"/>
    <cellStyle name="Accent3 6" xfId="423"/>
    <cellStyle name="Accent3 7" xfId="546"/>
    <cellStyle name="Accent3 8" xfId="665"/>
    <cellStyle name="Accent3 9" xfId="783"/>
    <cellStyle name="Accent4 - 20%" xfId="79"/>
    <cellStyle name="Accent4 - 40%" xfId="80"/>
    <cellStyle name="Accent4 - 60%" xfId="81"/>
    <cellStyle name="Accent4 10" xfId="901"/>
    <cellStyle name="Accent4 11" xfId="1018"/>
    <cellStyle name="Accent4 12" xfId="1187"/>
    <cellStyle name="Accent4 13" xfId="1182"/>
    <cellStyle name="Accent4 14" xfId="1258"/>
    <cellStyle name="Accent4 15" xfId="1198"/>
    <cellStyle name="Accent4 2" xfId="22"/>
    <cellStyle name="Accent4 2 10" xfId="1011"/>
    <cellStyle name="Accent4 2 11" xfId="1111"/>
    <cellStyle name="Accent4 2 2" xfId="82"/>
    <cellStyle name="Accent4 2 3" xfId="244"/>
    <cellStyle name="Accent4 2 4" xfId="332"/>
    <cellStyle name="Accent4 2 5" xfId="420"/>
    <cellStyle name="Accent4 2 6" xfId="539"/>
    <cellStyle name="Accent4 2 7" xfId="658"/>
    <cellStyle name="Accent4 2 8" xfId="776"/>
    <cellStyle name="Accent4 2 9" xfId="894"/>
    <cellStyle name="Accent4 3" xfId="183"/>
    <cellStyle name="Accent4 4" xfId="293"/>
    <cellStyle name="Accent4 5" xfId="381"/>
    <cellStyle name="Accent4 6" xfId="422"/>
    <cellStyle name="Accent4 7" xfId="545"/>
    <cellStyle name="Accent4 8" xfId="664"/>
    <cellStyle name="Accent4 9" xfId="782"/>
    <cellStyle name="Accent5 - 20%" xfId="83"/>
    <cellStyle name="Accent5 - 40%" xfId="84"/>
    <cellStyle name="Accent5 - 60%" xfId="85"/>
    <cellStyle name="Accent5 10" xfId="900"/>
    <cellStyle name="Accent5 11" xfId="1017"/>
    <cellStyle name="Accent5 12" xfId="1188"/>
    <cellStyle name="Accent5 13" xfId="1181"/>
    <cellStyle name="Accent5 14" xfId="1257"/>
    <cellStyle name="Accent5 15" xfId="1197"/>
    <cellStyle name="Accent5 2" xfId="23"/>
    <cellStyle name="Accent5 2 10" xfId="1015"/>
    <cellStyle name="Accent5 2 11" xfId="1112"/>
    <cellStyle name="Accent5 2 2" xfId="86"/>
    <cellStyle name="Accent5 2 3" xfId="248"/>
    <cellStyle name="Accent5 2 4" xfId="336"/>
    <cellStyle name="Accent5 2 5" xfId="424"/>
    <cellStyle name="Accent5 2 6" xfId="543"/>
    <cellStyle name="Accent5 2 7" xfId="662"/>
    <cellStyle name="Accent5 2 8" xfId="780"/>
    <cellStyle name="Accent5 2 9" xfId="898"/>
    <cellStyle name="Accent5 3" xfId="184"/>
    <cellStyle name="Accent5 4" xfId="292"/>
    <cellStyle name="Accent5 5" xfId="380"/>
    <cellStyle name="Accent5 6" xfId="421"/>
    <cellStyle name="Accent5 7" xfId="544"/>
    <cellStyle name="Accent5 8" xfId="663"/>
    <cellStyle name="Accent5 9" xfId="781"/>
    <cellStyle name="Accent6 - 20%" xfId="87"/>
    <cellStyle name="Accent6 - 40%" xfId="88"/>
    <cellStyle name="Accent6 - 60%" xfId="89"/>
    <cellStyle name="Accent6 10" xfId="899"/>
    <cellStyle name="Accent6 11" xfId="1016"/>
    <cellStyle name="Accent6 12" xfId="1189"/>
    <cellStyle name="Accent6 13" xfId="1180"/>
    <cellStyle name="Accent6 14" xfId="1256"/>
    <cellStyle name="Accent6 15" xfId="1179"/>
    <cellStyle name="Accent6 2" xfId="24"/>
    <cellStyle name="Accent6 2 10" xfId="1019"/>
    <cellStyle name="Accent6 2 11" xfId="1113"/>
    <cellStyle name="Accent6 2 2" xfId="90"/>
    <cellStyle name="Accent6 2 3" xfId="252"/>
    <cellStyle name="Accent6 2 4" xfId="340"/>
    <cellStyle name="Accent6 2 5" xfId="428"/>
    <cellStyle name="Accent6 2 6" xfId="547"/>
    <cellStyle name="Accent6 2 7" xfId="666"/>
    <cellStyle name="Accent6 2 8" xfId="784"/>
    <cellStyle name="Accent6 2 9" xfId="902"/>
    <cellStyle name="Accent6 3" xfId="185"/>
    <cellStyle name="Accent6 4" xfId="291"/>
    <cellStyle name="Accent6 5" xfId="379"/>
    <cellStyle name="Accent6 6" xfId="419"/>
    <cellStyle name="Accent6 7" xfId="542"/>
    <cellStyle name="Accent6 8" xfId="661"/>
    <cellStyle name="Accent6 9" xfId="779"/>
    <cellStyle name="Bad 10" xfId="897"/>
    <cellStyle name="Bad 11" xfId="1014"/>
    <cellStyle name="Bad 2" xfId="25"/>
    <cellStyle name="Bad 2 10" xfId="1020"/>
    <cellStyle name="Bad 2 11" xfId="1114"/>
    <cellStyle name="Bad 2 2" xfId="91"/>
    <cellStyle name="Bad 2 3" xfId="253"/>
    <cellStyle name="Bad 2 4" xfId="341"/>
    <cellStyle name="Bad 2 5" xfId="429"/>
    <cellStyle name="Bad 2 6" xfId="548"/>
    <cellStyle name="Bad 2 7" xfId="667"/>
    <cellStyle name="Bad 2 8" xfId="785"/>
    <cellStyle name="Bad 2 9" xfId="903"/>
    <cellStyle name="Bad 3" xfId="186"/>
    <cellStyle name="Bad 4" xfId="290"/>
    <cellStyle name="Bad 5" xfId="378"/>
    <cellStyle name="Bad 6" xfId="418"/>
    <cellStyle name="Bad 7" xfId="541"/>
    <cellStyle name="Bad 8" xfId="660"/>
    <cellStyle name="Bad 9" xfId="778"/>
    <cellStyle name="Calculation 10" xfId="896"/>
    <cellStyle name="Calculation 11" xfId="1013"/>
    <cellStyle name="Calculation 12" xfId="1191"/>
    <cellStyle name="Calculation 2" xfId="26"/>
    <cellStyle name="Calculation 2 10" xfId="1021"/>
    <cellStyle name="Calculation 2 11" xfId="1115"/>
    <cellStyle name="Calculation 2 12" xfId="1262"/>
    <cellStyle name="Calculation 2 2" xfId="92"/>
    <cellStyle name="Calculation 2 3" xfId="254"/>
    <cellStyle name="Calculation 2 4" xfId="342"/>
    <cellStyle name="Calculation 2 5" xfId="430"/>
    <cellStyle name="Calculation 2 6" xfId="549"/>
    <cellStyle name="Calculation 2 7" xfId="668"/>
    <cellStyle name="Calculation 2 8" xfId="786"/>
    <cellStyle name="Calculation 2 9" xfId="904"/>
    <cellStyle name="Calculation 3" xfId="187"/>
    <cellStyle name="Calculation 4" xfId="289"/>
    <cellStyle name="Calculation 5" xfId="377"/>
    <cellStyle name="Calculation 6" xfId="417"/>
    <cellStyle name="Calculation 7" xfId="540"/>
    <cellStyle name="Calculation 8" xfId="659"/>
    <cellStyle name="Calculation 9" xfId="777"/>
    <cellStyle name="cells" xfId="1192"/>
    <cellStyle name="Check Cell 10" xfId="895"/>
    <cellStyle name="Check Cell 11" xfId="1012"/>
    <cellStyle name="Check Cell 2" xfId="27"/>
    <cellStyle name="Check Cell 2 10" xfId="1022"/>
    <cellStyle name="Check Cell 2 11" xfId="1116"/>
    <cellStyle name="Check Cell 2 2" xfId="93"/>
    <cellStyle name="Check Cell 2 3" xfId="255"/>
    <cellStyle name="Check Cell 2 4" xfId="343"/>
    <cellStyle name="Check Cell 2 5" xfId="431"/>
    <cellStyle name="Check Cell 2 6" xfId="550"/>
    <cellStyle name="Check Cell 2 7" xfId="669"/>
    <cellStyle name="Check Cell 2 8" xfId="787"/>
    <cellStyle name="Check Cell 2 9" xfId="905"/>
    <cellStyle name="Check Cell 3" xfId="188"/>
    <cellStyle name="Check Cell 4" xfId="288"/>
    <cellStyle name="Check Cell 5" xfId="376"/>
    <cellStyle name="Check Cell 6" xfId="415"/>
    <cellStyle name="Check Cell 7" xfId="538"/>
    <cellStyle name="Check Cell 8" xfId="657"/>
    <cellStyle name="Check Cell 9" xfId="775"/>
    <cellStyle name="column field" xfId="1194"/>
    <cellStyle name="column field 2" xfId="1263"/>
    <cellStyle name="Comma" xfId="1166" builtinId="3"/>
    <cellStyle name="Comma 2" xfId="1169"/>
    <cellStyle name="Comma 2 10" xfId="1023"/>
    <cellStyle name="Comma 2 11" xfId="1117"/>
    <cellStyle name="Comma 2 12" xfId="1196"/>
    <cellStyle name="Comma 2 2" xfId="94"/>
    <cellStyle name="Comma 2 3" xfId="256"/>
    <cellStyle name="Comma 2 4" xfId="344"/>
    <cellStyle name="Comma 2 5" xfId="432"/>
    <cellStyle name="Comma 2 6" xfId="551"/>
    <cellStyle name="Comma 2 7" xfId="670"/>
    <cellStyle name="Comma 2 8" xfId="788"/>
    <cellStyle name="Comma 2 9" xfId="906"/>
    <cellStyle name="Comma 3" xfId="1170"/>
    <cellStyle name="Comma 4" xfId="1171"/>
    <cellStyle name="Comma 4 2" xfId="1200"/>
    <cellStyle name="Comma 5" xfId="1195"/>
    <cellStyle name="Comma 5 2" xfId="1265"/>
    <cellStyle name="Comma 5 3" xfId="1264"/>
    <cellStyle name="Comma 6" xfId="1266"/>
    <cellStyle name="Comma 7" xfId="1267"/>
    <cellStyle name="Comma 8" xfId="1268"/>
    <cellStyle name="Currency" xfId="1167" builtinId="4"/>
    <cellStyle name="Currency 2" xfId="95"/>
    <cellStyle name="Currency 3" xfId="1172"/>
    <cellStyle name="Currency 3 2" xfId="1269"/>
    <cellStyle name="Currency 4" xfId="1270"/>
    <cellStyle name="Emphasis 1" xfId="96"/>
    <cellStyle name="Emphasis 2" xfId="97"/>
    <cellStyle name="Emphasis 3" xfId="98"/>
    <cellStyle name="Explanatory Text 10" xfId="893"/>
    <cellStyle name="Explanatory Text 11" xfId="1010"/>
    <cellStyle name="Explanatory Text 2" xfId="28"/>
    <cellStyle name="Explanatory Text 2 10" xfId="1028"/>
    <cellStyle name="Explanatory Text 2 11" xfId="1118"/>
    <cellStyle name="Explanatory Text 2 2" xfId="99"/>
    <cellStyle name="Explanatory Text 2 3" xfId="261"/>
    <cellStyle name="Explanatory Text 2 4" xfId="349"/>
    <cellStyle name="Explanatory Text 2 5" xfId="437"/>
    <cellStyle name="Explanatory Text 2 6" xfId="556"/>
    <cellStyle name="Explanatory Text 2 7" xfId="675"/>
    <cellStyle name="Explanatory Text 2 8" xfId="793"/>
    <cellStyle name="Explanatory Text 2 9" xfId="911"/>
    <cellStyle name="Explanatory Text 3" xfId="189"/>
    <cellStyle name="Explanatory Text 4" xfId="287"/>
    <cellStyle name="Explanatory Text 5" xfId="375"/>
    <cellStyle name="Explanatory Text 6" xfId="414"/>
    <cellStyle name="Explanatory Text 7" xfId="537"/>
    <cellStyle name="Explanatory Text 8" xfId="656"/>
    <cellStyle name="Explanatory Text 9" xfId="774"/>
    <cellStyle name="Good 10" xfId="892"/>
    <cellStyle name="Good 11" xfId="1009"/>
    <cellStyle name="Good 2" xfId="29"/>
    <cellStyle name="Good 2 10" xfId="1029"/>
    <cellStyle name="Good 2 11" xfId="1119"/>
    <cellStyle name="Good 2 2" xfId="100"/>
    <cellStyle name="Good 2 3" xfId="262"/>
    <cellStyle name="Good 2 4" xfId="350"/>
    <cellStyle name="Good 2 5" xfId="438"/>
    <cellStyle name="Good 2 6" xfId="557"/>
    <cellStyle name="Good 2 7" xfId="676"/>
    <cellStyle name="Good 2 8" xfId="794"/>
    <cellStyle name="Good 2 9" xfId="912"/>
    <cellStyle name="Good 3" xfId="190"/>
    <cellStyle name="Good 4" xfId="286"/>
    <cellStyle name="Good 5" xfId="374"/>
    <cellStyle name="Good 6" xfId="413"/>
    <cellStyle name="Good 7" xfId="536"/>
    <cellStyle name="Good 8" xfId="655"/>
    <cellStyle name="Good 9" xfId="773"/>
    <cellStyle name="Heading 1 10" xfId="891"/>
    <cellStyle name="Heading 1 11" xfId="1008"/>
    <cellStyle name="Heading 1 2" xfId="30"/>
    <cellStyle name="Heading 1 2 10" xfId="1030"/>
    <cellStyle name="Heading 1 2 11" xfId="1120"/>
    <cellStyle name="Heading 1 2 2" xfId="101"/>
    <cellStyle name="Heading 1 2 3" xfId="263"/>
    <cellStyle name="Heading 1 2 4" xfId="351"/>
    <cellStyle name="Heading 1 2 5" xfId="439"/>
    <cellStyle name="Heading 1 2 6" xfId="558"/>
    <cellStyle name="Heading 1 2 7" xfId="677"/>
    <cellStyle name="Heading 1 2 8" xfId="795"/>
    <cellStyle name="Heading 1 2 9" xfId="913"/>
    <cellStyle name="Heading 1 3" xfId="191"/>
    <cellStyle name="Heading 1 4" xfId="285"/>
    <cellStyle name="Heading 1 5" xfId="373"/>
    <cellStyle name="Heading 1 6" xfId="411"/>
    <cellStyle name="Heading 1 7" xfId="534"/>
    <cellStyle name="Heading 1 8" xfId="653"/>
    <cellStyle name="Heading 1 9" xfId="771"/>
    <cellStyle name="Heading 2 10" xfId="889"/>
    <cellStyle name="Heading 2 11" xfId="1006"/>
    <cellStyle name="Heading 2 2" xfId="31"/>
    <cellStyle name="Heading 2 2 10" xfId="1031"/>
    <cellStyle name="Heading 2 2 11" xfId="1121"/>
    <cellStyle name="Heading 2 2 2" xfId="102"/>
    <cellStyle name="Heading 2 2 3" xfId="264"/>
    <cellStyle name="Heading 2 2 4" xfId="352"/>
    <cellStyle name="Heading 2 2 5" xfId="440"/>
    <cellStyle name="Heading 2 2 6" xfId="559"/>
    <cellStyle name="Heading 2 2 7" xfId="678"/>
    <cellStyle name="Heading 2 2 8" xfId="796"/>
    <cellStyle name="Heading 2 2 9" xfId="914"/>
    <cellStyle name="Heading 2 3" xfId="192"/>
    <cellStyle name="Heading 2 4" xfId="284"/>
    <cellStyle name="Heading 2 5" xfId="372"/>
    <cellStyle name="Heading 2 6" xfId="410"/>
    <cellStyle name="Heading 2 7" xfId="533"/>
    <cellStyle name="Heading 2 8" xfId="652"/>
    <cellStyle name="Heading 2 9" xfId="770"/>
    <cellStyle name="Heading 3 10" xfId="888"/>
    <cellStyle name="Heading 3 11" xfId="1005"/>
    <cellStyle name="Heading 3 2" xfId="32"/>
    <cellStyle name="Heading 3 2 10" xfId="1032"/>
    <cellStyle name="Heading 3 2 11" xfId="1122"/>
    <cellStyle name="Heading 3 2 2" xfId="103"/>
    <cellStyle name="Heading 3 2 3" xfId="265"/>
    <cellStyle name="Heading 3 2 4" xfId="353"/>
    <cellStyle name="Heading 3 2 5" xfId="441"/>
    <cellStyle name="Heading 3 2 6" xfId="560"/>
    <cellStyle name="Heading 3 2 7" xfId="679"/>
    <cellStyle name="Heading 3 2 8" xfId="797"/>
    <cellStyle name="Heading 3 2 9" xfId="915"/>
    <cellStyle name="Heading 3 3" xfId="193"/>
    <cellStyle name="Heading 3 4" xfId="283"/>
    <cellStyle name="Heading 3 5" xfId="371"/>
    <cellStyle name="Heading 3 6" xfId="409"/>
    <cellStyle name="Heading 3 7" xfId="532"/>
    <cellStyle name="Heading 3 8" xfId="651"/>
    <cellStyle name="Heading 3 9" xfId="769"/>
    <cellStyle name="Heading 4 10" xfId="887"/>
    <cellStyle name="Heading 4 11" xfId="1004"/>
    <cellStyle name="Heading 4 2" xfId="33"/>
    <cellStyle name="Heading 4 2 10" xfId="1033"/>
    <cellStyle name="Heading 4 2 11" xfId="1123"/>
    <cellStyle name="Heading 4 2 2" xfId="104"/>
    <cellStyle name="Heading 4 2 3" xfId="266"/>
    <cellStyle name="Heading 4 2 4" xfId="354"/>
    <cellStyle name="Heading 4 2 5" xfId="442"/>
    <cellStyle name="Heading 4 2 6" xfId="561"/>
    <cellStyle name="Heading 4 2 7" xfId="680"/>
    <cellStyle name="Heading 4 2 8" xfId="798"/>
    <cellStyle name="Heading 4 2 9" xfId="916"/>
    <cellStyle name="Heading 4 3" xfId="194"/>
    <cellStyle name="Heading 4 4" xfId="282"/>
    <cellStyle name="Heading 4 5" xfId="370"/>
    <cellStyle name="Heading 4 6" xfId="259"/>
    <cellStyle name="Heading 4 7" xfId="530"/>
    <cellStyle name="Heading 4 8" xfId="649"/>
    <cellStyle name="Heading 4 9" xfId="767"/>
    <cellStyle name="Input 10" xfId="885"/>
    <cellStyle name="Input 11" xfId="1002"/>
    <cellStyle name="Input 12" xfId="1203"/>
    <cellStyle name="Input 2" xfId="34"/>
    <cellStyle name="Input 2 10" xfId="1034"/>
    <cellStyle name="Input 2 11" xfId="1124"/>
    <cellStyle name="Input 2 12" xfId="1271"/>
    <cellStyle name="Input 2 2" xfId="105"/>
    <cellStyle name="Input 2 3" xfId="267"/>
    <cellStyle name="Input 2 4" xfId="355"/>
    <cellStyle name="Input 2 5" xfId="443"/>
    <cellStyle name="Input 2 6" xfId="562"/>
    <cellStyle name="Input 2 7" xfId="681"/>
    <cellStyle name="Input 2 8" xfId="799"/>
    <cellStyle name="Input 2 9" xfId="917"/>
    <cellStyle name="Input 3" xfId="195"/>
    <cellStyle name="Input 4" xfId="281"/>
    <cellStyle name="Input 5" xfId="369"/>
    <cellStyle name="Input 6" xfId="258"/>
    <cellStyle name="Input 7" xfId="529"/>
    <cellStyle name="Input 8" xfId="648"/>
    <cellStyle name="Input 9" xfId="766"/>
    <cellStyle name="Linked Cell 10" xfId="884"/>
    <cellStyle name="Linked Cell 11" xfId="1001"/>
    <cellStyle name="Linked Cell 2" xfId="35"/>
    <cellStyle name="Linked Cell 2 10" xfId="1035"/>
    <cellStyle name="Linked Cell 2 11" xfId="1125"/>
    <cellStyle name="Linked Cell 2 2" xfId="106"/>
    <cellStyle name="Linked Cell 2 3" xfId="268"/>
    <cellStyle name="Linked Cell 2 4" xfId="356"/>
    <cellStyle name="Linked Cell 2 5" xfId="444"/>
    <cellStyle name="Linked Cell 2 6" xfId="563"/>
    <cellStyle name="Linked Cell 2 7" xfId="682"/>
    <cellStyle name="Linked Cell 2 8" xfId="800"/>
    <cellStyle name="Linked Cell 2 9" xfId="918"/>
    <cellStyle name="Linked Cell 3" xfId="196"/>
    <cellStyle name="Linked Cell 4" xfId="280"/>
    <cellStyle name="Linked Cell 5" xfId="368"/>
    <cellStyle name="Linked Cell 6" xfId="257"/>
    <cellStyle name="Linked Cell 7" xfId="528"/>
    <cellStyle name="Linked Cell 8" xfId="647"/>
    <cellStyle name="Linked Cell 9" xfId="765"/>
    <cellStyle name="Neutral 10" xfId="883"/>
    <cellStyle name="Neutral 11" xfId="1000"/>
    <cellStyle name="Neutral 2" xfId="36"/>
    <cellStyle name="Neutral 2 10" xfId="1036"/>
    <cellStyle name="Neutral 2 11" xfId="1126"/>
    <cellStyle name="Neutral 2 2" xfId="107"/>
    <cellStyle name="Neutral 2 3" xfId="269"/>
    <cellStyle name="Neutral 2 4" xfId="357"/>
    <cellStyle name="Neutral 2 5" xfId="445"/>
    <cellStyle name="Neutral 2 6" xfId="564"/>
    <cellStyle name="Neutral 2 7" xfId="683"/>
    <cellStyle name="Neutral 2 8" xfId="801"/>
    <cellStyle name="Neutral 2 9" xfId="919"/>
    <cellStyle name="Neutral 3" xfId="197"/>
    <cellStyle name="Neutral 4" xfId="279"/>
    <cellStyle name="Neutral 5" xfId="367"/>
    <cellStyle name="Neutral 6" xfId="345"/>
    <cellStyle name="Neutral 7" xfId="526"/>
    <cellStyle name="Neutral 8" xfId="645"/>
    <cellStyle name="Neutral 9" xfId="763"/>
    <cellStyle name="Normal" xfId="0" builtinId="0"/>
    <cellStyle name="Normal 10" xfId="1178"/>
    <cellStyle name="Normal 10 2" xfId="1272"/>
    <cellStyle name="Normal 10 20" xfId="1406"/>
    <cellStyle name="Normal 2" xfId="1173"/>
    <cellStyle name="Normal 2 10" xfId="881"/>
    <cellStyle name="Normal 2 10 2" xfId="1273"/>
    <cellStyle name="Normal 2 10 3" xfId="1274"/>
    <cellStyle name="Normal 2 11" xfId="998"/>
    <cellStyle name="Normal 2 11 2" xfId="1275"/>
    <cellStyle name="Normal 2 11 3" xfId="1276"/>
    <cellStyle name="Normal 2 12" xfId="1204"/>
    <cellStyle name="Normal 2 12 2" xfId="1277"/>
    <cellStyle name="Normal 2 12 3" xfId="1278"/>
    <cellStyle name="Normal 2 13" xfId="1205"/>
    <cellStyle name="Normal 2 13 2" xfId="1279"/>
    <cellStyle name="Normal 2 13 3" xfId="1280"/>
    <cellStyle name="Normal 2 14" xfId="1206"/>
    <cellStyle name="Normal 2 14 2" xfId="1281"/>
    <cellStyle name="Normal 2 14 3" xfId="1282"/>
    <cellStyle name="Normal 2 15" xfId="1207"/>
    <cellStyle name="Normal 2 15 2" xfId="1283"/>
    <cellStyle name="Normal 2 15 3" xfId="1284"/>
    <cellStyle name="Normal 2 16" xfId="1208"/>
    <cellStyle name="Normal 2 17" xfId="1209"/>
    <cellStyle name="Normal 2 18" xfId="1210"/>
    <cellStyle name="Normal 2 19" xfId="1211"/>
    <cellStyle name="Normal 2 2" xfId="37"/>
    <cellStyle name="Normal 2 2 2" xfId="1285"/>
    <cellStyle name="Normal 2 20" xfId="1212"/>
    <cellStyle name="Normal 2 21" xfId="1213"/>
    <cellStyle name="Normal 2 22" xfId="1214"/>
    <cellStyle name="Normal 2 23" xfId="1215"/>
    <cellStyle name="Normal 2 24" xfId="1216"/>
    <cellStyle name="Normal 2 25" xfId="1217"/>
    <cellStyle name="Normal 2 26" xfId="1218"/>
    <cellStyle name="Normal 2 27" xfId="1219"/>
    <cellStyle name="Normal 2 28" xfId="1220"/>
    <cellStyle name="Normal 2 29" xfId="1221"/>
    <cellStyle name="Normal 2 3" xfId="198"/>
    <cellStyle name="Normal 2 3 2" xfId="1286"/>
    <cellStyle name="Normal 2 3 3" xfId="1287"/>
    <cellStyle name="Normal 2 30" xfId="1222"/>
    <cellStyle name="Normal 2 31" xfId="108"/>
    <cellStyle name="Normal 2 31 10" xfId="1288"/>
    <cellStyle name="Normal 2 31 11" xfId="1289"/>
    <cellStyle name="Normal 2 31 2" xfId="1223"/>
    <cellStyle name="Normal 2 31 2 2" xfId="1224"/>
    <cellStyle name="Normal 2 31 2 3" xfId="1225"/>
    <cellStyle name="Normal 2 31 2 4" xfId="1290"/>
    <cellStyle name="Normal 2 31 2_Circuits" xfId="1226"/>
    <cellStyle name="Normal 2 31 3" xfId="1227"/>
    <cellStyle name="Normal 2 31 4" xfId="1291"/>
    <cellStyle name="Normal 2 31 5" xfId="1292"/>
    <cellStyle name="Normal 2 31 6" xfId="1293"/>
    <cellStyle name="Normal 2 31 7" xfId="1294"/>
    <cellStyle name="Normal 2 31 8" xfId="1295"/>
    <cellStyle name="Normal 2 31 9" xfId="1296"/>
    <cellStyle name="Normal 2 31_Circuits" xfId="1228"/>
    <cellStyle name="Normal 2 32" xfId="1229"/>
    <cellStyle name="Normal 2 4" xfId="278"/>
    <cellStyle name="Normal 2 4 2" xfId="1297"/>
    <cellStyle name="Normal 2 4 3" xfId="1298"/>
    <cellStyle name="Normal 2 5" xfId="366"/>
    <cellStyle name="Normal 2 5 2" xfId="1299"/>
    <cellStyle name="Normal 2 5 3" xfId="1300"/>
    <cellStyle name="Normal 2 6" xfId="346"/>
    <cellStyle name="Normal 2 6 2" xfId="1301"/>
    <cellStyle name="Normal 2 6 3" xfId="1302"/>
    <cellStyle name="Normal 2 7" xfId="525"/>
    <cellStyle name="Normal 2 7 2" xfId="1303"/>
    <cellStyle name="Normal 2 7 3" xfId="1304"/>
    <cellStyle name="Normal 2 8" xfId="644"/>
    <cellStyle name="Normal 2 8 2" xfId="1305"/>
    <cellStyle name="Normal 2 8 3" xfId="1306"/>
    <cellStyle name="Normal 2 9" xfId="762"/>
    <cellStyle name="Normal 2 9 2" xfId="1307"/>
    <cellStyle name="Normal 2 9 3" xfId="1308"/>
    <cellStyle name="Normal 2_Circuits" xfId="1230"/>
    <cellStyle name="Normal 20" xfId="109"/>
    <cellStyle name="Normal 21" xfId="110"/>
    <cellStyle name="Normal 21 2" xfId="1231"/>
    <cellStyle name="Normal 21 3" xfId="1232"/>
    <cellStyle name="Normal 29" xfId="1233"/>
    <cellStyle name="Normal 29 2" xfId="1309"/>
    <cellStyle name="Normal 29 3" xfId="1310"/>
    <cellStyle name="Normal 3" xfId="111"/>
    <cellStyle name="Normal 3 10" xfId="1311"/>
    <cellStyle name="Normal 3 2" xfId="1235"/>
    <cellStyle name="Normal 3 2 2" xfId="1236"/>
    <cellStyle name="Normal 3 2 2 2" xfId="1312"/>
    <cellStyle name="Normal 3 2 2 2 2" xfId="1313"/>
    <cellStyle name="Normal 3 2 2 2 3" xfId="1314"/>
    <cellStyle name="Normal 3 2 2 3" xfId="1315"/>
    <cellStyle name="Normal 3 2 2 4" xfId="1316"/>
    <cellStyle name="Normal 3 2 2 5" xfId="1317"/>
    <cellStyle name="Normal 3 2 2 6" xfId="1318"/>
    <cellStyle name="Normal 3 2 3" xfId="1319"/>
    <cellStyle name="Normal 3 2 3 2" xfId="1320"/>
    <cellStyle name="Normal 3 2 3 3" xfId="1321"/>
    <cellStyle name="Normal 3 2 4" xfId="1322"/>
    <cellStyle name="Normal 3 2 5" xfId="1323"/>
    <cellStyle name="Normal 3 2 6" xfId="1324"/>
    <cellStyle name="Normal 3 2 7" xfId="1325"/>
    <cellStyle name="Normal 3 3" xfId="1237"/>
    <cellStyle name="Normal 3 3 2" xfId="1238"/>
    <cellStyle name="Normal 3 3 2 2" xfId="1326"/>
    <cellStyle name="Normal 3 3 2 2 2" xfId="1327"/>
    <cellStyle name="Normal 3 3 2 2 3" xfId="1328"/>
    <cellStyle name="Normal 3 3 2 3" xfId="1329"/>
    <cellStyle name="Normal 3 3 2 4" xfId="1330"/>
    <cellStyle name="Normal 3 3 2 5" xfId="1331"/>
    <cellStyle name="Normal 3 3 2 6" xfId="1332"/>
    <cellStyle name="Normal 3 3 3" xfId="1333"/>
    <cellStyle name="Normal 3 3 3 2" xfId="1334"/>
    <cellStyle name="Normal 3 3 3 3" xfId="1335"/>
    <cellStyle name="Normal 3 3 4" xfId="1336"/>
    <cellStyle name="Normal 3 3 5" xfId="1337"/>
    <cellStyle name="Normal 3 3 6" xfId="1338"/>
    <cellStyle name="Normal 3 3 7" xfId="1339"/>
    <cellStyle name="Normal 3 4" xfId="1239"/>
    <cellStyle name="Normal 3 4 2" xfId="1340"/>
    <cellStyle name="Normal 3 4 2 2" xfId="1341"/>
    <cellStyle name="Normal 3 4 2 3" xfId="1342"/>
    <cellStyle name="Normal 3 4 3" xfId="1343"/>
    <cellStyle name="Normal 3 4 4" xfId="1344"/>
    <cellStyle name="Normal 3 4 5" xfId="1345"/>
    <cellStyle name="Normal 3 4 6" xfId="1346"/>
    <cellStyle name="Normal 3 4 7" xfId="1347"/>
    <cellStyle name="Normal 3 4 8" xfId="1348"/>
    <cellStyle name="Normal 3 5" xfId="1234"/>
    <cellStyle name="Normal 3 5 2" xfId="1349"/>
    <cellStyle name="Normal 3 5 3" xfId="1350"/>
    <cellStyle name="Normal 3 6" xfId="1351"/>
    <cellStyle name="Normal 3 6 2" xfId="1352"/>
    <cellStyle name="Normal 3 6 3" xfId="1353"/>
    <cellStyle name="Normal 3 7" xfId="1354"/>
    <cellStyle name="Normal 3 7 2" xfId="1355"/>
    <cellStyle name="Normal 3 7 3" xfId="1356"/>
    <cellStyle name="Normal 3 8" xfId="1357"/>
    <cellStyle name="Normal 3 9" xfId="1358"/>
    <cellStyle name="Normal 3_Circuits" xfId="1240"/>
    <cellStyle name="Normal 31" xfId="44"/>
    <cellStyle name="Normal 39" xfId="112"/>
    <cellStyle name="Normal 39 10" xfId="1359"/>
    <cellStyle name="Normal 39 11" xfId="1360"/>
    <cellStyle name="Normal 39 2" xfId="1241"/>
    <cellStyle name="Normal 39 2 2" xfId="1242"/>
    <cellStyle name="Normal 39 2 3" xfId="1243"/>
    <cellStyle name="Normal 39 2 4" xfId="1361"/>
    <cellStyle name="Normal 39 2_Circuits" xfId="1244"/>
    <cellStyle name="Normal 39 3" xfId="1245"/>
    <cellStyle name="Normal 39 4" xfId="1362"/>
    <cellStyle name="Normal 39 5" xfId="1363"/>
    <cellStyle name="Normal 39 6" xfId="1364"/>
    <cellStyle name="Normal 39 7" xfId="1365"/>
    <cellStyle name="Normal 39 8" xfId="1366"/>
    <cellStyle name="Normal 39 9" xfId="1367"/>
    <cellStyle name="Normal 39_Circuits" xfId="1246"/>
    <cellStyle name="Normal 4" xfId="113"/>
    <cellStyle name="Normal 4 2" xfId="1368"/>
    <cellStyle name="Normal 4 2 2" xfId="1369"/>
    <cellStyle name="Normal 4 2 2 2" xfId="1370"/>
    <cellStyle name="Normal 4 2 2 3" xfId="1371"/>
    <cellStyle name="Normal 4 2 3" xfId="1372"/>
    <cellStyle name="Normal 4 2 4" xfId="1373"/>
    <cellStyle name="Normal 4 2 5" xfId="1374"/>
    <cellStyle name="Normal 4 2 6" xfId="1375"/>
    <cellStyle name="Normal 4 3" xfId="1376"/>
    <cellStyle name="Normal 4 4" xfId="1377"/>
    <cellStyle name="Normal 4 5" xfId="1378"/>
    <cellStyle name="Normal 4 6" xfId="1379"/>
    <cellStyle name="Normal 4 7" xfId="1380"/>
    <cellStyle name="Normal 43" xfId="1381"/>
    <cellStyle name="Normal 43 2" xfId="1382"/>
    <cellStyle name="Normal 44" xfId="1383"/>
    <cellStyle name="Normal 44 2" xfId="1384"/>
    <cellStyle name="Normal 45" xfId="1385"/>
    <cellStyle name="Normal 45 2" xfId="1386"/>
    <cellStyle name="Normal 46" xfId="1387"/>
    <cellStyle name="Normal 5" xfId="1174"/>
    <cellStyle name="Normal 5 2" xfId="1389"/>
    <cellStyle name="Normal 5 3" xfId="1390"/>
    <cellStyle name="Normal 5 4" xfId="1391"/>
    <cellStyle name="Normal 5 5" xfId="1392"/>
    <cellStyle name="Normal 5 6" xfId="1388"/>
    <cellStyle name="Normal 6" xfId="316"/>
    <cellStyle name="Normal 6 2" xfId="1393"/>
    <cellStyle name="Normal 7" xfId="404"/>
    <cellStyle name="Normal 7 2" xfId="1394"/>
    <cellStyle name="Normal 8" xfId="473"/>
    <cellStyle name="Normal 8 2" xfId="1395"/>
    <cellStyle name="Normal 9" xfId="613"/>
    <cellStyle name="Normal_Template WILKS Tariff Model" xfId="38"/>
    <cellStyle name="Note 10" xfId="879"/>
    <cellStyle name="Note 11" xfId="997"/>
    <cellStyle name="Note 12" xfId="1247"/>
    <cellStyle name="Note 2" xfId="39"/>
    <cellStyle name="Note 2 10" xfId="1043"/>
    <cellStyle name="Note 2 11" xfId="1127"/>
    <cellStyle name="Note 2 12" xfId="1248"/>
    <cellStyle name="Note 2 2" xfId="114"/>
    <cellStyle name="Note 2 3" xfId="274"/>
    <cellStyle name="Note 2 4" xfId="362"/>
    <cellStyle name="Note 2 5" xfId="452"/>
    <cellStyle name="Note 2 6" xfId="571"/>
    <cellStyle name="Note 2 7" xfId="690"/>
    <cellStyle name="Note 2 8" xfId="808"/>
    <cellStyle name="Note 2 9" xfId="926"/>
    <cellStyle name="Note 3" xfId="200"/>
    <cellStyle name="Note 3 2" xfId="1249"/>
    <cellStyle name="Note 4" xfId="206"/>
    <cellStyle name="Note 4 2" xfId="1396"/>
    <cellStyle name="Note 5" xfId="270"/>
    <cellStyle name="Note 6" xfId="348"/>
    <cellStyle name="Note 7" xfId="505"/>
    <cellStyle name="Note 8" xfId="624"/>
    <cellStyle name="Note 9" xfId="742"/>
    <cellStyle name="Output 10" xfId="860"/>
    <cellStyle name="Output 11" xfId="978"/>
    <cellStyle name="Output 12" xfId="1250"/>
    <cellStyle name="Output 2" xfId="40"/>
    <cellStyle name="Output 2 10" xfId="1044"/>
    <cellStyle name="Output 2 11" xfId="1128"/>
    <cellStyle name="Output 2 12" xfId="1397"/>
    <cellStyle name="Output 2 2" xfId="115"/>
    <cellStyle name="Output 2 3" xfId="275"/>
    <cellStyle name="Output 2 4" xfId="363"/>
    <cellStyle name="Output 2 5" xfId="453"/>
    <cellStyle name="Output 2 6" xfId="572"/>
    <cellStyle name="Output 2 7" xfId="691"/>
    <cellStyle name="Output 2 8" xfId="809"/>
    <cellStyle name="Output 2 9" xfId="927"/>
    <cellStyle name="Output 3" xfId="201"/>
    <cellStyle name="Output 4" xfId="199"/>
    <cellStyle name="Output 5" xfId="277"/>
    <cellStyle name="Output 6" xfId="496"/>
    <cellStyle name="Output 7" xfId="504"/>
    <cellStyle name="Output 8" xfId="623"/>
    <cellStyle name="Output 9" xfId="741"/>
    <cellStyle name="Percent" xfId="1168" builtinId="5"/>
    <cellStyle name="Percent 2" xfId="1175"/>
    <cellStyle name="Percent 2 10" xfId="1045"/>
    <cellStyle name="Percent 2 11" xfId="1129"/>
    <cellStyle name="Percent 2 12" xfId="1252"/>
    <cellStyle name="Percent 2 2" xfId="116"/>
    <cellStyle name="Percent 2 2 2" xfId="1398"/>
    <cellStyle name="Percent 2 2 3" xfId="1399"/>
    <cellStyle name="Percent 2 3" xfId="276"/>
    <cellStyle name="Percent 2 3 2" xfId="1253"/>
    <cellStyle name="Percent 2 4" xfId="364"/>
    <cellStyle name="Percent 2 5" xfId="454"/>
    <cellStyle name="Percent 2 6" xfId="573"/>
    <cellStyle name="Percent 2 7" xfId="692"/>
    <cellStyle name="Percent 2 8" xfId="810"/>
    <cellStyle name="Percent 2 9" xfId="928"/>
    <cellStyle name="Percent 3" xfId="1176"/>
    <cellStyle name="Percent 3 2" xfId="1400"/>
    <cellStyle name="Percent 3 3" xfId="1401"/>
    <cellStyle name="Percent 4" xfId="1177"/>
    <cellStyle name="Percent 4 2" xfId="1402"/>
    <cellStyle name="Percent 5" xfId="1251"/>
    <cellStyle name="Percent 5 2" xfId="1403"/>
    <cellStyle name="Percent 6" xfId="1404"/>
    <cellStyle name="rowfield" xfId="1254"/>
    <cellStyle name="SAPBEXaggData" xfId="117"/>
    <cellStyle name="SAPBEXaggData 2" xfId="455"/>
    <cellStyle name="SAPBEXaggData 3" xfId="574"/>
    <cellStyle name="SAPBEXaggData 4" xfId="693"/>
    <cellStyle name="SAPBEXaggData 5" xfId="811"/>
    <cellStyle name="SAPBEXaggData 6" xfId="929"/>
    <cellStyle name="SAPBEXaggData 7" xfId="1046"/>
    <cellStyle name="SAPBEXaggData 8" xfId="1130"/>
    <cellStyle name="SAPBEXaggDataEmph" xfId="118"/>
    <cellStyle name="SAPBEXaggDataEmph 2" xfId="456"/>
    <cellStyle name="SAPBEXaggDataEmph 3" xfId="575"/>
    <cellStyle name="SAPBEXaggDataEmph 4" xfId="694"/>
    <cellStyle name="SAPBEXaggDataEmph 5" xfId="812"/>
    <cellStyle name="SAPBEXaggDataEmph 6" xfId="930"/>
    <cellStyle name="SAPBEXaggDataEmph 7" xfId="1047"/>
    <cellStyle name="SAPBEXaggDataEmph 8" xfId="1131"/>
    <cellStyle name="SAPBEXaggItem" xfId="119"/>
    <cellStyle name="SAPBEXaggItem 2" xfId="457"/>
    <cellStyle name="SAPBEXaggItem 3" xfId="576"/>
    <cellStyle name="SAPBEXaggItem 4" xfId="695"/>
    <cellStyle name="SAPBEXaggItem 5" xfId="813"/>
    <cellStyle name="SAPBEXaggItem 6" xfId="931"/>
    <cellStyle name="SAPBEXaggItem 7" xfId="1048"/>
    <cellStyle name="SAPBEXaggItem 8" xfId="1132"/>
    <cellStyle name="SAPBEXaggItemX" xfId="120"/>
    <cellStyle name="SAPBEXaggItemX 2" xfId="458"/>
    <cellStyle name="SAPBEXaggItemX 3" xfId="577"/>
    <cellStyle name="SAPBEXaggItemX 4" xfId="696"/>
    <cellStyle name="SAPBEXaggItemX 5" xfId="814"/>
    <cellStyle name="SAPBEXaggItemX 6" xfId="932"/>
    <cellStyle name="SAPBEXaggItemX 7" xfId="1049"/>
    <cellStyle name="SAPBEXaggItemX 8" xfId="1133"/>
    <cellStyle name="SAPBEXchaText" xfId="121"/>
    <cellStyle name="SAPBEXexcBad7" xfId="122"/>
    <cellStyle name="SAPBEXexcBad7 2" xfId="460"/>
    <cellStyle name="SAPBEXexcBad7 3" xfId="579"/>
    <cellStyle name="SAPBEXexcBad7 4" xfId="698"/>
    <cellStyle name="SAPBEXexcBad7 5" xfId="816"/>
    <cellStyle name="SAPBEXexcBad7 6" xfId="934"/>
    <cellStyle name="SAPBEXexcBad7 7" xfId="1051"/>
    <cellStyle name="SAPBEXexcBad7 8" xfId="1134"/>
    <cellStyle name="SAPBEXexcBad8" xfId="123"/>
    <cellStyle name="SAPBEXexcBad8 2" xfId="461"/>
    <cellStyle name="SAPBEXexcBad8 3" xfId="580"/>
    <cellStyle name="SAPBEXexcBad8 4" xfId="699"/>
    <cellStyle name="SAPBEXexcBad8 5" xfId="817"/>
    <cellStyle name="SAPBEXexcBad8 6" xfId="935"/>
    <cellStyle name="SAPBEXexcBad8 7" xfId="1052"/>
    <cellStyle name="SAPBEXexcBad8 8" xfId="1135"/>
    <cellStyle name="SAPBEXexcBad9" xfId="124"/>
    <cellStyle name="SAPBEXexcBad9 2" xfId="462"/>
    <cellStyle name="SAPBEXexcBad9 3" xfId="581"/>
    <cellStyle name="SAPBEXexcBad9 4" xfId="700"/>
    <cellStyle name="SAPBEXexcBad9 5" xfId="818"/>
    <cellStyle name="SAPBEXexcBad9 6" xfId="936"/>
    <cellStyle name="SAPBEXexcBad9 7" xfId="1053"/>
    <cellStyle name="SAPBEXexcBad9 8" xfId="1136"/>
    <cellStyle name="SAPBEXexcCritical4" xfId="125"/>
    <cellStyle name="SAPBEXexcCritical4 2" xfId="463"/>
    <cellStyle name="SAPBEXexcCritical4 3" xfId="582"/>
    <cellStyle name="SAPBEXexcCritical4 4" xfId="701"/>
    <cellStyle name="SAPBEXexcCritical4 5" xfId="819"/>
    <cellStyle name="SAPBEXexcCritical4 6" xfId="937"/>
    <cellStyle name="SAPBEXexcCritical4 7" xfId="1054"/>
    <cellStyle name="SAPBEXexcCritical4 8" xfId="1137"/>
    <cellStyle name="SAPBEXexcCritical5" xfId="126"/>
    <cellStyle name="SAPBEXexcCritical5 2" xfId="464"/>
    <cellStyle name="SAPBEXexcCritical5 3" xfId="583"/>
    <cellStyle name="SAPBEXexcCritical5 4" xfId="702"/>
    <cellStyle name="SAPBEXexcCritical5 5" xfId="820"/>
    <cellStyle name="SAPBEXexcCritical5 6" xfId="938"/>
    <cellStyle name="SAPBEXexcCritical5 7" xfId="1055"/>
    <cellStyle name="SAPBEXexcCritical5 8" xfId="1138"/>
    <cellStyle name="SAPBEXexcCritical6" xfId="127"/>
    <cellStyle name="SAPBEXexcCritical6 2" xfId="465"/>
    <cellStyle name="SAPBEXexcCritical6 3" xfId="584"/>
    <cellStyle name="SAPBEXexcCritical6 4" xfId="703"/>
    <cellStyle name="SAPBEXexcCritical6 5" xfId="821"/>
    <cellStyle name="SAPBEXexcCritical6 6" xfId="939"/>
    <cellStyle name="SAPBEXexcCritical6 7" xfId="1056"/>
    <cellStyle name="SAPBEXexcCritical6 8" xfId="1139"/>
    <cellStyle name="SAPBEXexcGood1" xfId="128"/>
    <cellStyle name="SAPBEXexcGood1 2" xfId="466"/>
    <cellStyle name="SAPBEXexcGood1 3" xfId="585"/>
    <cellStyle name="SAPBEXexcGood1 4" xfId="704"/>
    <cellStyle name="SAPBEXexcGood1 5" xfId="822"/>
    <cellStyle name="SAPBEXexcGood1 6" xfId="940"/>
    <cellStyle name="SAPBEXexcGood1 7" xfId="1057"/>
    <cellStyle name="SAPBEXexcGood1 8" xfId="1140"/>
    <cellStyle name="SAPBEXexcGood2" xfId="129"/>
    <cellStyle name="SAPBEXexcGood2 2" xfId="467"/>
    <cellStyle name="SAPBEXexcGood2 3" xfId="586"/>
    <cellStyle name="SAPBEXexcGood2 4" xfId="705"/>
    <cellStyle name="SAPBEXexcGood2 5" xfId="823"/>
    <cellStyle name="SAPBEXexcGood2 6" xfId="941"/>
    <cellStyle name="SAPBEXexcGood2 7" xfId="1058"/>
    <cellStyle name="SAPBEXexcGood2 8" xfId="1141"/>
    <cellStyle name="SAPBEXexcGood3" xfId="130"/>
    <cellStyle name="SAPBEXexcGood3 2" xfId="468"/>
    <cellStyle name="SAPBEXexcGood3 3" xfId="587"/>
    <cellStyle name="SAPBEXexcGood3 4" xfId="706"/>
    <cellStyle name="SAPBEXexcGood3 5" xfId="824"/>
    <cellStyle name="SAPBEXexcGood3 6" xfId="942"/>
    <cellStyle name="SAPBEXexcGood3 7" xfId="1059"/>
    <cellStyle name="SAPBEXexcGood3 8" xfId="1142"/>
    <cellStyle name="SAPBEXfilterDrill" xfId="131"/>
    <cellStyle name="SAPBEXfilterItem" xfId="132"/>
    <cellStyle name="SAPBEXfilterText" xfId="133"/>
    <cellStyle name="SAPBEXformats" xfId="134"/>
    <cellStyle name="SAPBEXformats 2" xfId="472"/>
    <cellStyle name="SAPBEXformats 3" xfId="591"/>
    <cellStyle name="SAPBEXformats 4" xfId="710"/>
    <cellStyle name="SAPBEXformats 5" xfId="828"/>
    <cellStyle name="SAPBEXformats 6" xfId="946"/>
    <cellStyle name="SAPBEXformats 7" xfId="1063"/>
    <cellStyle name="SAPBEXformats 8" xfId="1143"/>
    <cellStyle name="SAPBEXheaderItem" xfId="135"/>
    <cellStyle name="SAPBEXheaderText" xfId="136"/>
    <cellStyle name="SAPBEXHLevel0" xfId="137"/>
    <cellStyle name="SAPBEXHLevel0 2" xfId="474"/>
    <cellStyle name="SAPBEXHLevel0 3" xfId="594"/>
    <cellStyle name="SAPBEXHLevel0 4" xfId="713"/>
    <cellStyle name="SAPBEXHLevel0 5" xfId="831"/>
    <cellStyle name="SAPBEXHLevel0 6" xfId="949"/>
    <cellStyle name="SAPBEXHLevel0 7" xfId="1066"/>
    <cellStyle name="SAPBEXHLevel0 8" xfId="1144"/>
    <cellStyle name="SAPBEXHLevel0X" xfId="138"/>
    <cellStyle name="SAPBEXHLevel0X 2" xfId="475"/>
    <cellStyle name="SAPBEXHLevel0X 3" xfId="595"/>
    <cellStyle name="SAPBEXHLevel0X 4" xfId="714"/>
    <cellStyle name="SAPBEXHLevel0X 5" xfId="832"/>
    <cellStyle name="SAPBEXHLevel0X 6" xfId="950"/>
    <cellStyle name="SAPBEXHLevel0X 7" xfId="1067"/>
    <cellStyle name="SAPBEXHLevel0X 8" xfId="1145"/>
    <cellStyle name="SAPBEXHLevel1" xfId="139"/>
    <cellStyle name="SAPBEXHLevel1 2" xfId="476"/>
    <cellStyle name="SAPBEXHLevel1 3" xfId="596"/>
    <cellStyle name="SAPBEXHLevel1 4" xfId="715"/>
    <cellStyle name="SAPBEXHLevel1 5" xfId="833"/>
    <cellStyle name="SAPBEXHLevel1 6" xfId="951"/>
    <cellStyle name="SAPBEXHLevel1 7" xfId="1068"/>
    <cellStyle name="SAPBEXHLevel1 8" xfId="1146"/>
    <cellStyle name="SAPBEXHLevel1X" xfId="140"/>
    <cellStyle name="SAPBEXHLevel1X 2" xfId="477"/>
    <cellStyle name="SAPBEXHLevel1X 3" xfId="597"/>
    <cellStyle name="SAPBEXHLevel1X 4" xfId="716"/>
    <cellStyle name="SAPBEXHLevel1X 5" xfId="834"/>
    <cellStyle name="SAPBEXHLevel1X 6" xfId="952"/>
    <cellStyle name="SAPBEXHLevel1X 7" xfId="1069"/>
    <cellStyle name="SAPBEXHLevel1X 8" xfId="1147"/>
    <cellStyle name="SAPBEXHLevel2" xfId="141"/>
    <cellStyle name="SAPBEXHLevel2 2" xfId="478"/>
    <cellStyle name="SAPBEXHLevel2 3" xfId="598"/>
    <cellStyle name="SAPBEXHLevel2 4" xfId="717"/>
    <cellStyle name="SAPBEXHLevel2 5" xfId="835"/>
    <cellStyle name="SAPBEXHLevel2 6" xfId="953"/>
    <cellStyle name="SAPBEXHLevel2 7" xfId="1070"/>
    <cellStyle name="SAPBEXHLevel2 8" xfId="1148"/>
    <cellStyle name="SAPBEXHLevel2X" xfId="142"/>
    <cellStyle name="SAPBEXHLevel2X 2" xfId="479"/>
    <cellStyle name="SAPBEXHLevel2X 3" xfId="599"/>
    <cellStyle name="SAPBEXHLevel2X 4" xfId="718"/>
    <cellStyle name="SAPBEXHLevel2X 5" xfId="836"/>
    <cellStyle name="SAPBEXHLevel2X 6" xfId="954"/>
    <cellStyle name="SAPBEXHLevel2X 7" xfId="1071"/>
    <cellStyle name="SAPBEXHLevel2X 8" xfId="1149"/>
    <cellStyle name="SAPBEXHLevel3" xfId="143"/>
    <cellStyle name="SAPBEXHLevel3 2" xfId="480"/>
    <cellStyle name="SAPBEXHLevel3 3" xfId="600"/>
    <cellStyle name="SAPBEXHLevel3 4" xfId="719"/>
    <cellStyle name="SAPBEXHLevel3 5" xfId="837"/>
    <cellStyle name="SAPBEXHLevel3 6" xfId="955"/>
    <cellStyle name="SAPBEXHLevel3 7" xfId="1072"/>
    <cellStyle name="SAPBEXHLevel3 8" xfId="1150"/>
    <cellStyle name="SAPBEXHLevel3X" xfId="144"/>
    <cellStyle name="SAPBEXHLevel3X 2" xfId="481"/>
    <cellStyle name="SAPBEXHLevel3X 3" xfId="601"/>
    <cellStyle name="SAPBEXHLevel3X 4" xfId="720"/>
    <cellStyle name="SAPBEXHLevel3X 5" xfId="838"/>
    <cellStyle name="SAPBEXHLevel3X 6" xfId="956"/>
    <cellStyle name="SAPBEXHLevel3X 7" xfId="1073"/>
    <cellStyle name="SAPBEXHLevel3X 8" xfId="1151"/>
    <cellStyle name="SAPBEXinputData" xfId="145"/>
    <cellStyle name="SAPBEXinputData 10" xfId="1074"/>
    <cellStyle name="SAPBEXinputData 11" xfId="1152"/>
    <cellStyle name="SAPBEXinputData 2" xfId="161"/>
    <cellStyle name="SAPBEXinputData 2 10" xfId="1165"/>
    <cellStyle name="SAPBEXinputData 2 2" xfId="320"/>
    <cellStyle name="SAPBEXinputData 2 3" xfId="408"/>
    <cellStyle name="SAPBEXinputData 2 4" xfId="495"/>
    <cellStyle name="SAPBEXinputData 2 5" xfId="617"/>
    <cellStyle name="SAPBEXinputData 2 6" xfId="735"/>
    <cellStyle name="SAPBEXinputData 2 7" xfId="853"/>
    <cellStyle name="SAPBEXinputData 2 8" xfId="972"/>
    <cellStyle name="SAPBEXinputData 2 9" xfId="1089"/>
    <cellStyle name="SAPBEXinputData 3" xfId="305"/>
    <cellStyle name="SAPBEXinputData 4" xfId="393"/>
    <cellStyle name="SAPBEXinputData 5" xfId="482"/>
    <cellStyle name="SAPBEXinputData 6" xfId="602"/>
    <cellStyle name="SAPBEXinputData 7" xfId="721"/>
    <cellStyle name="SAPBEXinputData 8" xfId="839"/>
    <cellStyle name="SAPBEXinputData 9" xfId="957"/>
    <cellStyle name="SAPBEXresData" xfId="146"/>
    <cellStyle name="SAPBEXresData 2" xfId="483"/>
    <cellStyle name="SAPBEXresData 3" xfId="603"/>
    <cellStyle name="SAPBEXresData 4" xfId="722"/>
    <cellStyle name="SAPBEXresData 5" xfId="840"/>
    <cellStyle name="SAPBEXresData 6" xfId="958"/>
    <cellStyle name="SAPBEXresData 7" xfId="1075"/>
    <cellStyle name="SAPBEXresData 8" xfId="1153"/>
    <cellStyle name="SAPBEXresDataEmph" xfId="147"/>
    <cellStyle name="SAPBEXresDataEmph 2" xfId="484"/>
    <cellStyle name="SAPBEXresDataEmph 3" xfId="604"/>
    <cellStyle name="SAPBEXresDataEmph 4" xfId="723"/>
    <cellStyle name="SAPBEXresDataEmph 5" xfId="841"/>
    <cellStyle name="SAPBEXresDataEmph 6" xfId="959"/>
    <cellStyle name="SAPBEXresDataEmph 7" xfId="1076"/>
    <cellStyle name="SAPBEXresDataEmph 8" xfId="1154"/>
    <cellStyle name="SAPBEXresItem" xfId="148"/>
    <cellStyle name="SAPBEXresItem 2" xfId="485"/>
    <cellStyle name="SAPBEXresItem 3" xfId="605"/>
    <cellStyle name="SAPBEXresItem 4" xfId="724"/>
    <cellStyle name="SAPBEXresItem 5" xfId="842"/>
    <cellStyle name="SAPBEXresItem 6" xfId="960"/>
    <cellStyle name="SAPBEXresItem 7" xfId="1077"/>
    <cellStyle name="SAPBEXresItem 8" xfId="1155"/>
    <cellStyle name="SAPBEXresItemX" xfId="149"/>
    <cellStyle name="SAPBEXresItemX 2" xfId="486"/>
    <cellStyle name="SAPBEXresItemX 3" xfId="606"/>
    <cellStyle name="SAPBEXresItemX 4" xfId="725"/>
    <cellStyle name="SAPBEXresItemX 5" xfId="843"/>
    <cellStyle name="SAPBEXresItemX 6" xfId="961"/>
    <cellStyle name="SAPBEXresItemX 7" xfId="1078"/>
    <cellStyle name="SAPBEXresItemX 8" xfId="1156"/>
    <cellStyle name="SAPBEXstdData" xfId="150"/>
    <cellStyle name="SAPBEXstdData 2" xfId="487"/>
    <cellStyle name="SAPBEXstdData 3" xfId="607"/>
    <cellStyle name="SAPBEXstdData 4" xfId="726"/>
    <cellStyle name="SAPBEXstdData 5" xfId="844"/>
    <cellStyle name="SAPBEXstdData 6" xfId="962"/>
    <cellStyle name="SAPBEXstdData 7" xfId="1079"/>
    <cellStyle name="SAPBEXstdData 8" xfId="1157"/>
    <cellStyle name="SAPBEXstdDataEmph" xfId="151"/>
    <cellStyle name="SAPBEXstdDataEmph 2" xfId="488"/>
    <cellStyle name="SAPBEXstdDataEmph 3" xfId="608"/>
    <cellStyle name="SAPBEXstdDataEmph 4" xfId="727"/>
    <cellStyle name="SAPBEXstdDataEmph 5" xfId="845"/>
    <cellStyle name="SAPBEXstdDataEmph 6" xfId="963"/>
    <cellStyle name="SAPBEXstdDataEmph 7" xfId="1080"/>
    <cellStyle name="SAPBEXstdDataEmph 8" xfId="1158"/>
    <cellStyle name="SAPBEXstdItem" xfId="152"/>
    <cellStyle name="SAPBEXstdItem 2" xfId="489"/>
    <cellStyle name="SAPBEXstdItem 3" xfId="609"/>
    <cellStyle name="SAPBEXstdItem 4" xfId="728"/>
    <cellStyle name="SAPBEXstdItem 5" xfId="846"/>
    <cellStyle name="SAPBEXstdItem 6" xfId="964"/>
    <cellStyle name="SAPBEXstdItem 7" xfId="1081"/>
    <cellStyle name="SAPBEXstdItem 8" xfId="1159"/>
    <cellStyle name="SAPBEXstdItemX" xfId="153"/>
    <cellStyle name="SAPBEXstdItemX 2" xfId="490"/>
    <cellStyle name="SAPBEXstdItemX 3" xfId="610"/>
    <cellStyle name="SAPBEXstdItemX 4" xfId="729"/>
    <cellStyle name="SAPBEXstdItemX 5" xfId="847"/>
    <cellStyle name="SAPBEXstdItemX 6" xfId="965"/>
    <cellStyle name="SAPBEXstdItemX 7" xfId="1082"/>
    <cellStyle name="SAPBEXstdItemX 8" xfId="1160"/>
    <cellStyle name="SAPBEXtitle" xfId="154"/>
    <cellStyle name="SAPBEXundefined" xfId="155"/>
    <cellStyle name="SAPBEXundefined 2" xfId="491"/>
    <cellStyle name="SAPBEXundefined 3" xfId="612"/>
    <cellStyle name="SAPBEXundefined 4" xfId="731"/>
    <cellStyle name="SAPBEXundefined 5" xfId="849"/>
    <cellStyle name="SAPBEXundefined 6" xfId="967"/>
    <cellStyle name="SAPBEXundefined 7" xfId="1084"/>
    <cellStyle name="SAPBEXundefined 8" xfId="1161"/>
    <cellStyle name="Sheet Title" xfId="156"/>
    <cellStyle name="Style 1" xfId="157"/>
    <cellStyle name="Title 10" xfId="859"/>
    <cellStyle name="Title 11" xfId="977"/>
    <cellStyle name="Title 2" xfId="41"/>
    <cellStyle name="Title 2 10" xfId="1086"/>
    <cellStyle name="Title 2 11" xfId="1162"/>
    <cellStyle name="Title 2 2" xfId="158"/>
    <cellStyle name="Title 2 3" xfId="317"/>
    <cellStyle name="Title 2 4" xfId="405"/>
    <cellStyle name="Title 2 5" xfId="492"/>
    <cellStyle name="Title 2 6" xfId="614"/>
    <cellStyle name="Title 2 7" xfId="732"/>
    <cellStyle name="Title 2 8" xfId="850"/>
    <cellStyle name="Title 2 9" xfId="969"/>
    <cellStyle name="Title 3" xfId="202"/>
    <cellStyle name="Title 4" xfId="273"/>
    <cellStyle name="Title 5" xfId="361"/>
    <cellStyle name="Title 6" xfId="497"/>
    <cellStyle name="Title 7" xfId="503"/>
    <cellStyle name="Title 8" xfId="622"/>
    <cellStyle name="Title 9" xfId="740"/>
    <cellStyle name="Total 10" xfId="858"/>
    <cellStyle name="Total 11" xfId="976"/>
    <cellStyle name="Total 12" xfId="1255"/>
    <cellStyle name="Total 2" xfId="42"/>
    <cellStyle name="Total 2 10" xfId="1087"/>
    <cellStyle name="Total 2 11" xfId="1163"/>
    <cellStyle name="Total 2 12" xfId="1405"/>
    <cellStyle name="Total 2 2" xfId="159"/>
    <cellStyle name="Total 2 3" xfId="318"/>
    <cellStyle name="Total 2 4" xfId="406"/>
    <cellStyle name="Total 2 5" xfId="493"/>
    <cellStyle name="Total 2 6" xfId="615"/>
    <cellStyle name="Total 2 7" xfId="733"/>
    <cellStyle name="Total 2 8" xfId="851"/>
    <cellStyle name="Total 2 9" xfId="970"/>
    <cellStyle name="Total 3" xfId="203"/>
    <cellStyle name="Total 4" xfId="272"/>
    <cellStyle name="Total 5" xfId="360"/>
    <cellStyle name="Total 6" xfId="498"/>
    <cellStyle name="Total 7" xfId="502"/>
    <cellStyle name="Total 8" xfId="621"/>
    <cellStyle name="Total 9" xfId="739"/>
    <cellStyle name="Warning Text 10" xfId="857"/>
    <cellStyle name="Warning Text 11" xfId="975"/>
    <cellStyle name="Warning Text 2" xfId="43"/>
    <cellStyle name="Warning Text 2 10" xfId="1088"/>
    <cellStyle name="Warning Text 2 11" xfId="1164"/>
    <cellStyle name="Warning Text 2 2" xfId="160"/>
    <cellStyle name="Warning Text 2 3" xfId="319"/>
    <cellStyle name="Warning Text 2 4" xfId="407"/>
    <cellStyle name="Warning Text 2 5" xfId="494"/>
    <cellStyle name="Warning Text 2 6" xfId="616"/>
    <cellStyle name="Warning Text 2 7" xfId="734"/>
    <cellStyle name="Warning Text 2 8" xfId="852"/>
    <cellStyle name="Warning Text 2 9" xfId="971"/>
    <cellStyle name="Warning Text 3" xfId="204"/>
    <cellStyle name="Warning Text 4" xfId="205"/>
    <cellStyle name="Warning Text 5" xfId="271"/>
    <cellStyle name="Warning Text 6" xfId="499"/>
    <cellStyle name="Warning Text 7" xfId="618"/>
    <cellStyle name="Warning Text 8" xfId="736"/>
    <cellStyle name="Warning Text 9" xfId="854"/>
  </cellStyles>
  <dxfs count="21">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1"/>
          <c:order val="0"/>
          <c:tx>
            <c:strRef>
              <c:f>'Tables 6 - 11'!$P$34</c:f>
              <c:strCache>
                <c:ptCount val="1"/>
                <c:pt idx="0">
                  <c:v>2015/16</c:v>
                </c:pt>
              </c:strCache>
            </c:strRef>
          </c:tx>
          <c:invertIfNegative val="0"/>
          <c:val>
            <c:numRef>
              <c:f>'Tables 6 - 11'!$P$35:$P$48</c:f>
              <c:numCache>
                <c:formatCode>_(* #,##0.0_);_(* \(#,##0.0\);_(* "-"??_);_(@_)</c:formatCode>
                <c:ptCount val="14"/>
                <c:pt idx="0">
                  <c:v>1.1253196217641215</c:v>
                </c:pt>
                <c:pt idx="1">
                  <c:v>3.6834065277981884</c:v>
                </c:pt>
                <c:pt idx="2">
                  <c:v>2.3551920966629627</c:v>
                </c:pt>
                <c:pt idx="3">
                  <c:v>4.221517868056968</c:v>
                </c:pt>
                <c:pt idx="4">
                  <c:v>4.0613961697740093</c:v>
                </c:pt>
                <c:pt idx="5">
                  <c:v>2.8548322125080245</c:v>
                </c:pt>
                <c:pt idx="6">
                  <c:v>4.8403262381103769</c:v>
                </c:pt>
                <c:pt idx="7">
                  <c:v>4.4241051552579371</c:v>
                </c:pt>
                <c:pt idx="8">
                  <c:v>6.2651819274811595</c:v>
                </c:pt>
                <c:pt idx="9">
                  <c:v>1.8709536808929623</c:v>
                </c:pt>
                <c:pt idx="10">
                  <c:v>3.7497540992682787</c:v>
                </c:pt>
                <c:pt idx="11">
                  <c:v>4.8715551926473166</c:v>
                </c:pt>
                <c:pt idx="12">
                  <c:v>5.6096778832368912</c:v>
                </c:pt>
                <c:pt idx="13">
                  <c:v>2.4667813265408065</c:v>
                </c:pt>
              </c:numCache>
            </c:numRef>
          </c:val>
        </c:ser>
        <c:ser>
          <c:idx val="2"/>
          <c:order val="1"/>
          <c:tx>
            <c:strRef>
              <c:f>'Tables 6 - 11'!$Q$34</c:f>
              <c:strCache>
                <c:ptCount val="1"/>
                <c:pt idx="0">
                  <c:v>2016/17</c:v>
                </c:pt>
              </c:strCache>
            </c:strRef>
          </c:tx>
          <c:invertIfNegative val="0"/>
          <c:val>
            <c:numRef>
              <c:f>'Tables 6 - 11'!$Q$35:$Q$48</c:f>
              <c:numCache>
                <c:formatCode>_(* #,##0.0_);_(* \(#,##0.0\);_(* "-"??_);_(@_)</c:formatCode>
                <c:ptCount val="14"/>
                <c:pt idx="0">
                  <c:v>0.97613853225639413</c:v>
                </c:pt>
                <c:pt idx="1">
                  <c:v>3.4202661810505859</c:v>
                </c:pt>
                <c:pt idx="2">
                  <c:v>2.1581166850965499</c:v>
                </c:pt>
                <c:pt idx="3">
                  <c:v>4.0267239803892343</c:v>
                </c:pt>
                <c:pt idx="4">
                  <c:v>3.7813356663731508</c:v>
                </c:pt>
                <c:pt idx="5">
                  <c:v>2.5737714801874265</c:v>
                </c:pt>
                <c:pt idx="6">
                  <c:v>4.5861027738134075</c:v>
                </c:pt>
                <c:pt idx="7">
                  <c:v>4.2348102207486313</c:v>
                </c:pt>
                <c:pt idx="8">
                  <c:v>6.0113276094824979</c:v>
                </c:pt>
                <c:pt idx="9">
                  <c:v>1.7575673777150536</c:v>
                </c:pt>
                <c:pt idx="10">
                  <c:v>3.4819506567409388</c:v>
                </c:pt>
                <c:pt idx="11">
                  <c:v>4.6899719329676604</c:v>
                </c:pt>
                <c:pt idx="12">
                  <c:v>5.2928526882448823</c:v>
                </c:pt>
                <c:pt idx="13">
                  <c:v>2.3320851019973676</c:v>
                </c:pt>
              </c:numCache>
            </c:numRef>
          </c:val>
        </c:ser>
        <c:dLbls>
          <c:showLegendKey val="0"/>
          <c:showVal val="0"/>
          <c:showCatName val="0"/>
          <c:showSerName val="0"/>
          <c:showPercent val="0"/>
          <c:showBubbleSize val="0"/>
        </c:dLbls>
        <c:gapWidth val="150"/>
        <c:axId val="154835968"/>
        <c:axId val="154838144"/>
      </c:barChart>
      <c:catAx>
        <c:axId val="154835968"/>
        <c:scaling>
          <c:orientation val="minMax"/>
        </c:scaling>
        <c:delete val="0"/>
        <c:axPos val="b"/>
        <c:title>
          <c:tx>
            <c:rich>
              <a:bodyPr/>
              <a:lstStyle/>
              <a:p>
                <a:pPr>
                  <a:defRPr/>
                </a:pPr>
                <a:r>
                  <a:rPr lang="en-US"/>
                  <a:t>Demand Zone</a:t>
                </a:r>
              </a:p>
            </c:rich>
          </c:tx>
          <c:layout/>
          <c:overlay val="0"/>
        </c:title>
        <c:majorTickMark val="out"/>
        <c:minorTickMark val="none"/>
        <c:tickLblPos val="nextTo"/>
        <c:crossAx val="154838144"/>
        <c:crosses val="autoZero"/>
        <c:auto val="1"/>
        <c:lblAlgn val="ctr"/>
        <c:lblOffset val="100"/>
        <c:noMultiLvlLbl val="0"/>
      </c:catAx>
      <c:valAx>
        <c:axId val="154838144"/>
        <c:scaling>
          <c:orientation val="minMax"/>
        </c:scaling>
        <c:delete val="0"/>
        <c:axPos val="l"/>
        <c:majorGridlines/>
        <c:title>
          <c:tx>
            <c:rich>
              <a:bodyPr rot="-5400000" vert="horz"/>
              <a:lstStyle/>
              <a:p>
                <a:pPr>
                  <a:defRPr/>
                </a:pPr>
                <a:r>
                  <a:rPr lang="en-US"/>
                  <a:t>Average Triad System Demand (GW)</a:t>
                </a:r>
              </a:p>
            </c:rich>
          </c:tx>
          <c:layout/>
          <c:overlay val="0"/>
        </c:title>
        <c:numFmt formatCode="_(* #,##0.0_);_(* \(#,##0.0\);_(* &quot;-&quot;??_);_(@_)" sourceLinked="1"/>
        <c:majorTickMark val="out"/>
        <c:minorTickMark val="none"/>
        <c:tickLblPos val="nextTo"/>
        <c:crossAx val="154835968"/>
        <c:crosses val="autoZero"/>
        <c:crossBetween val="between"/>
      </c:valAx>
    </c:plotArea>
    <c:legend>
      <c:legendPos val="b"/>
      <c:layout/>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indent="0" algn="ctr" defTabSz="914400" rtl="0" eaLnBrk="1" fontAlgn="auto" latinLnBrk="0" hangingPunct="1">
              <a:lnSpc>
                <a:spcPct val="100000"/>
              </a:lnSpc>
              <a:spcBef>
                <a:spcPts val="0"/>
              </a:spcBef>
              <a:spcAft>
                <a:spcPts val="0"/>
              </a:spcAft>
              <a:buClrTx/>
              <a:buSzTx/>
              <a:buFontTx/>
              <a:buNone/>
              <a:tabLst/>
              <a:defRPr sz="1800" b="1" i="0" u="none" strike="noStrike" kern="1200" baseline="0">
                <a:solidFill>
                  <a:sysClr val="windowText" lastClr="000000"/>
                </a:solidFill>
                <a:latin typeface="+mn-lt"/>
                <a:ea typeface="+mn-ea"/>
                <a:cs typeface="+mn-cs"/>
              </a:defRPr>
            </a:pPr>
            <a:r>
              <a:rPr lang="en-GB" sz="1800" b="1" i="0" baseline="0">
                <a:effectLst/>
              </a:rPr>
              <a:t>May to July change in 2016/17 Tariffs for Generic Conventional and Intermittent Power Stations</a:t>
            </a:r>
          </a:p>
        </c:rich>
      </c:tx>
      <c:layout>
        <c:manualLayout>
          <c:xMode val="edge"/>
          <c:yMode val="edge"/>
          <c:x val="0.18259322842797659"/>
          <c:y val="6.48069563823606E-2"/>
        </c:manualLayout>
      </c:layout>
      <c:overlay val="0"/>
    </c:title>
    <c:autoTitleDeleted val="0"/>
    <c:plotArea>
      <c:layout>
        <c:manualLayout>
          <c:layoutTarget val="inner"/>
          <c:xMode val="edge"/>
          <c:yMode val="edge"/>
          <c:x val="0.12252176313665651"/>
          <c:y val="0.23464607000460821"/>
          <c:w val="0.81784389631087884"/>
          <c:h val="0.57085712568371705"/>
        </c:manualLayout>
      </c:layout>
      <c:barChart>
        <c:barDir val="col"/>
        <c:grouping val="clustered"/>
        <c:varyColors val="0"/>
        <c:ser>
          <c:idx val="2"/>
          <c:order val="1"/>
          <c:tx>
            <c:strRef>
              <c:f>'Tables 12 - 14'!$D$5</c:f>
              <c:strCache>
                <c:ptCount val="1"/>
                <c:pt idx="0">
                  <c:v>Conventional 70%</c:v>
                </c:pt>
              </c:strCache>
            </c:strRef>
          </c:tx>
          <c:spPr>
            <a:solidFill>
              <a:schemeClr val="accent1"/>
            </a:solidFill>
          </c:spPr>
          <c:invertIfNegative val="0"/>
          <c:cat>
            <c:numRef>
              <c:f>'Tables 12 - 14'!$B$7:$B$33</c:f>
              <c:numCache>
                <c:formatCode>0_)</c:formatCode>
                <c:ptCount val="27"/>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numCache>
            </c:numRef>
          </c:cat>
          <c:val>
            <c:numRef>
              <c:f>'Tables 12 - 14'!$F$7:$F$33</c:f>
              <c:numCache>
                <c:formatCode>#,##0.00_ ;\-#,##0.00\ </c:formatCode>
                <c:ptCount val="27"/>
                <c:pt idx="0">
                  <c:v>-10.887421202474654</c:v>
                </c:pt>
                <c:pt idx="1">
                  <c:v>-10.703701151082338</c:v>
                </c:pt>
                <c:pt idx="2">
                  <c:v>-10.630745008796669</c:v>
                </c:pt>
                <c:pt idx="3">
                  <c:v>-7.370478009045339</c:v>
                </c:pt>
                <c:pt idx="4">
                  <c:v>-10.275406473745486</c:v>
                </c:pt>
                <c:pt idx="5">
                  <c:v>-9.7756248610644771</c:v>
                </c:pt>
                <c:pt idx="6">
                  <c:v>-8.670233175499316</c:v>
                </c:pt>
                <c:pt idx="7">
                  <c:v>-9.0134186301344705</c:v>
                </c:pt>
                <c:pt idx="8">
                  <c:v>-12.057318350731556</c:v>
                </c:pt>
                <c:pt idx="9">
                  <c:v>-8.5037826745327578</c:v>
                </c:pt>
                <c:pt idx="10">
                  <c:v>-6.1909732876154679</c:v>
                </c:pt>
                <c:pt idx="11">
                  <c:v>-7.2834822130469128</c:v>
                </c:pt>
                <c:pt idx="12">
                  <c:v>-6.8198207973863996</c:v>
                </c:pt>
                <c:pt idx="13">
                  <c:v>-1.6014279821202519</c:v>
                </c:pt>
                <c:pt idx="14">
                  <c:v>-0.5143148040211889</c:v>
                </c:pt>
                <c:pt idx="15">
                  <c:v>-0.42105867509710926</c:v>
                </c:pt>
                <c:pt idx="16">
                  <c:v>-0.17690506164473074</c:v>
                </c:pt>
                <c:pt idx="17">
                  <c:v>-0.34774961915402525</c:v>
                </c:pt>
                <c:pt idx="18">
                  <c:v>-1.1186432821362331</c:v>
                </c:pt>
                <c:pt idx="19">
                  <c:v>0.9660916309739731</c:v>
                </c:pt>
                <c:pt idx="20">
                  <c:v>1.2144429222301616</c:v>
                </c:pt>
                <c:pt idx="21">
                  <c:v>1.6647074020153851</c:v>
                </c:pt>
                <c:pt idx="22">
                  <c:v>-7.8273580146441368E-2</c:v>
                </c:pt>
                <c:pt idx="23">
                  <c:v>-0.14103905830765462</c:v>
                </c:pt>
                <c:pt idx="24">
                  <c:v>-0.10341735939068486</c:v>
                </c:pt>
                <c:pt idx="25">
                  <c:v>1.0611993359529865</c:v>
                </c:pt>
                <c:pt idx="26">
                  <c:v>2.7800929653859248</c:v>
                </c:pt>
              </c:numCache>
            </c:numRef>
          </c:val>
        </c:ser>
        <c:ser>
          <c:idx val="1"/>
          <c:order val="2"/>
          <c:tx>
            <c:strRef>
              <c:f>'Tables 12 - 14'!$G$5</c:f>
              <c:strCache>
                <c:ptCount val="1"/>
                <c:pt idx="0">
                  <c:v>Intermittent 30%</c:v>
                </c:pt>
              </c:strCache>
            </c:strRef>
          </c:tx>
          <c:spPr>
            <a:solidFill>
              <a:schemeClr val="accent3">
                <a:lumMod val="75000"/>
              </a:schemeClr>
            </a:solidFill>
          </c:spPr>
          <c:invertIfNegative val="0"/>
          <c:val>
            <c:numRef>
              <c:f>'Tables 12 - 14'!$I$7:$I$33</c:f>
              <c:numCache>
                <c:formatCode>#,##0.00_ ;\-#,##0.00\ </c:formatCode>
                <c:ptCount val="27"/>
                <c:pt idx="0">
                  <c:v>-3.5707505297662863</c:v>
                </c:pt>
                <c:pt idx="1">
                  <c:v>-3.5015678176240392</c:v>
                </c:pt>
                <c:pt idx="2">
                  <c:v>-3.2910951260384333</c:v>
                </c:pt>
                <c:pt idx="3">
                  <c:v>-1.8143693502912015</c:v>
                </c:pt>
                <c:pt idx="4">
                  <c:v>-3.2669154009029775</c:v>
                </c:pt>
                <c:pt idx="5">
                  <c:v>-3.2370544649035153</c:v>
                </c:pt>
                <c:pt idx="6">
                  <c:v>-2.3627934126920938</c:v>
                </c:pt>
                <c:pt idx="7">
                  <c:v>-2.8230006913878851</c:v>
                </c:pt>
                <c:pt idx="8">
                  <c:v>-3.3377462602006851</c:v>
                </c:pt>
                <c:pt idx="9">
                  <c:v>-2.7083234068308064</c:v>
                </c:pt>
                <c:pt idx="10">
                  <c:v>-1.6419167417762734</c:v>
                </c:pt>
                <c:pt idx="11">
                  <c:v>-3.1755144209217452</c:v>
                </c:pt>
                <c:pt idx="12">
                  <c:v>-3.878110916478414</c:v>
                </c:pt>
                <c:pt idx="13">
                  <c:v>-1.2649724079172273</c:v>
                </c:pt>
                <c:pt idx="14">
                  <c:v>-1.2593530106356592</c:v>
                </c:pt>
                <c:pt idx="15">
                  <c:v>-1.1872347428383265</c:v>
                </c:pt>
                <c:pt idx="16">
                  <c:v>-1.1022497790808856</c:v>
                </c:pt>
                <c:pt idx="17">
                  <c:v>-1.026043102712729</c:v>
                </c:pt>
                <c:pt idx="18">
                  <c:v>-1.3366209479148772</c:v>
                </c:pt>
                <c:pt idx="19">
                  <c:v>-0.72975615888545864</c:v>
                </c:pt>
                <c:pt idx="20">
                  <c:v>-0.7215655981021557</c:v>
                </c:pt>
                <c:pt idx="21">
                  <c:v>0.29690869880664028</c:v>
                </c:pt>
                <c:pt idx="22">
                  <c:v>-0.97179659406857599</c:v>
                </c:pt>
                <c:pt idx="23">
                  <c:v>-1.1025344737843343</c:v>
                </c:pt>
                <c:pt idx="24">
                  <c:v>-0.99067809172276777</c:v>
                </c:pt>
                <c:pt idx="25">
                  <c:v>-0.73234100271628588</c:v>
                </c:pt>
                <c:pt idx="26">
                  <c:v>-0.41669192956218026</c:v>
                </c:pt>
              </c:numCache>
            </c:numRef>
          </c:val>
        </c:ser>
        <c:dLbls>
          <c:showLegendKey val="0"/>
          <c:showVal val="0"/>
          <c:showCatName val="0"/>
          <c:showSerName val="0"/>
          <c:showPercent val="0"/>
          <c:showBubbleSize val="0"/>
        </c:dLbls>
        <c:gapWidth val="150"/>
        <c:axId val="170741760"/>
        <c:axId val="170743680"/>
      </c:barChart>
      <c:lineChart>
        <c:grouping val="standard"/>
        <c:varyColors val="0"/>
        <c:ser>
          <c:idx val="0"/>
          <c:order val="0"/>
          <c:tx>
            <c:strRef>
              <c:f>'Tables 12 - 14'!$J$5</c:f>
              <c:strCache>
                <c:ptCount val="1"/>
                <c:pt idx="0">
                  <c:v>Change in Residual (£/kW)</c:v>
                </c:pt>
              </c:strCache>
            </c:strRef>
          </c:tx>
          <c:spPr>
            <a:ln>
              <a:solidFill>
                <a:srgbClr val="FF0000"/>
              </a:solidFill>
              <a:prstDash val="sysDash"/>
            </a:ln>
          </c:spPr>
          <c:marker>
            <c:symbol val="none"/>
          </c:marker>
          <c:val>
            <c:numRef>
              <c:f>'Tables 12 - 14'!$J$7:$J$33</c:f>
              <c:numCache>
                <c:formatCode>#,##0.00_ ;\-#,##0.00\ </c:formatCode>
                <c:ptCount val="27"/>
                <c:pt idx="0">
                  <c:v>-1.2874348681207362</c:v>
                </c:pt>
                <c:pt idx="1">
                  <c:v>-1.2874348681207362</c:v>
                </c:pt>
                <c:pt idx="2">
                  <c:v>-1.2874348681207362</c:v>
                </c:pt>
                <c:pt idx="3">
                  <c:v>-1.2874348681207362</c:v>
                </c:pt>
                <c:pt idx="4">
                  <c:v>-1.2874348681207362</c:v>
                </c:pt>
                <c:pt idx="5">
                  <c:v>-1.2874348681207362</c:v>
                </c:pt>
                <c:pt idx="6">
                  <c:v>-1.2874348681207362</c:v>
                </c:pt>
                <c:pt idx="7">
                  <c:v>-1.2874348681207362</c:v>
                </c:pt>
                <c:pt idx="8">
                  <c:v>-1.2874348681207362</c:v>
                </c:pt>
                <c:pt idx="9">
                  <c:v>-1.2874348681207362</c:v>
                </c:pt>
                <c:pt idx="10">
                  <c:v>-1.2874348681207362</c:v>
                </c:pt>
                <c:pt idx="11">
                  <c:v>-1.2874348681207362</c:v>
                </c:pt>
                <c:pt idx="12">
                  <c:v>-1.2874348681207362</c:v>
                </c:pt>
                <c:pt idx="13">
                  <c:v>-1.2874348681207362</c:v>
                </c:pt>
                <c:pt idx="14">
                  <c:v>-1.2874348681207362</c:v>
                </c:pt>
                <c:pt idx="15">
                  <c:v>-1.2874348681207362</c:v>
                </c:pt>
                <c:pt idx="16">
                  <c:v>-1.2874348681207362</c:v>
                </c:pt>
                <c:pt idx="17">
                  <c:v>-1.2874348681207362</c:v>
                </c:pt>
                <c:pt idx="18">
                  <c:v>-1.2874348681207362</c:v>
                </c:pt>
                <c:pt idx="19">
                  <c:v>-1.2874348681207362</c:v>
                </c:pt>
                <c:pt idx="20">
                  <c:v>-1.2874348681207362</c:v>
                </c:pt>
                <c:pt idx="21">
                  <c:v>-1.2874348681207362</c:v>
                </c:pt>
                <c:pt idx="22">
                  <c:v>-1.2874348681207362</c:v>
                </c:pt>
                <c:pt idx="23">
                  <c:v>-1.2874348681207362</c:v>
                </c:pt>
                <c:pt idx="24">
                  <c:v>-1.2874348681207362</c:v>
                </c:pt>
                <c:pt idx="25">
                  <c:v>-1.2874348681207362</c:v>
                </c:pt>
                <c:pt idx="26">
                  <c:v>-1.2874348681207362</c:v>
                </c:pt>
              </c:numCache>
            </c:numRef>
          </c:val>
          <c:smooth val="0"/>
        </c:ser>
        <c:dLbls>
          <c:showLegendKey val="0"/>
          <c:showVal val="0"/>
          <c:showCatName val="0"/>
          <c:showSerName val="0"/>
          <c:showPercent val="0"/>
          <c:showBubbleSize val="0"/>
        </c:dLbls>
        <c:marker val="1"/>
        <c:smooth val="0"/>
        <c:axId val="170741760"/>
        <c:axId val="170743680"/>
      </c:lineChart>
      <c:catAx>
        <c:axId val="170741760"/>
        <c:scaling>
          <c:orientation val="minMax"/>
        </c:scaling>
        <c:delete val="0"/>
        <c:axPos val="b"/>
        <c:title>
          <c:tx>
            <c:rich>
              <a:bodyPr/>
              <a:lstStyle/>
              <a:p>
                <a:pPr>
                  <a:defRPr sz="1200"/>
                </a:pPr>
                <a:r>
                  <a:rPr lang="en-US" sz="1200"/>
                  <a:t>Generation Zone</a:t>
                </a:r>
              </a:p>
            </c:rich>
          </c:tx>
          <c:overlay val="0"/>
        </c:title>
        <c:numFmt formatCode="0_)" sourceLinked="1"/>
        <c:majorTickMark val="out"/>
        <c:minorTickMark val="none"/>
        <c:tickLblPos val="low"/>
        <c:crossAx val="170743680"/>
        <c:crosses val="autoZero"/>
        <c:auto val="1"/>
        <c:lblAlgn val="ctr"/>
        <c:lblOffset val="100"/>
        <c:noMultiLvlLbl val="0"/>
      </c:catAx>
      <c:valAx>
        <c:axId val="170743680"/>
        <c:scaling>
          <c:orientation val="minMax"/>
        </c:scaling>
        <c:delete val="0"/>
        <c:axPos val="l"/>
        <c:majorGridlines/>
        <c:title>
          <c:tx>
            <c:rich>
              <a:bodyPr rot="-5400000" vert="horz"/>
              <a:lstStyle/>
              <a:p>
                <a:pPr>
                  <a:defRPr sz="1200"/>
                </a:pPr>
                <a:r>
                  <a:rPr lang="en-US" sz="1200"/>
                  <a:t>Change </a:t>
                </a:r>
                <a:r>
                  <a:rPr lang="en-US" sz="1200" baseline="0"/>
                  <a:t> in Generation Tariff £</a:t>
                </a:r>
                <a:r>
                  <a:rPr lang="en-US" sz="1200"/>
                  <a:t>/kW</a:t>
                </a:r>
              </a:p>
            </c:rich>
          </c:tx>
          <c:layout>
            <c:manualLayout>
              <c:xMode val="edge"/>
              <c:yMode val="edge"/>
              <c:x val="2.4335246778970577E-2"/>
              <c:y val="0.29550720282102144"/>
            </c:manualLayout>
          </c:layout>
          <c:overlay val="0"/>
        </c:title>
        <c:numFmt formatCode="#,##0.0_ ;\-#,##0.0\ " sourceLinked="0"/>
        <c:majorTickMark val="out"/>
        <c:minorTickMark val="none"/>
        <c:tickLblPos val="nextTo"/>
        <c:crossAx val="170741760"/>
        <c:crosses val="autoZero"/>
        <c:crossBetween val="between"/>
      </c:valAx>
    </c:plotArea>
    <c:legend>
      <c:legendPos val="b"/>
      <c:layout>
        <c:manualLayout>
          <c:xMode val="edge"/>
          <c:yMode val="edge"/>
          <c:x val="0.18323469283570279"/>
          <c:y val="0.89800785398008454"/>
          <c:w val="0.63353061432859437"/>
          <c:h val="4.6012502254012141E-2"/>
        </c:manualLayout>
      </c:layout>
      <c:overlay val="0"/>
    </c:legend>
    <c:plotVisOnly val="1"/>
    <c:dispBlanksAs val="gap"/>
    <c:showDLblsOverMax val="0"/>
  </c:chart>
  <c:printSettings>
    <c:headerFooter/>
    <c:pageMargins b="0.75" l="0.7" r="0.7" t="0.75" header="0.3" footer="0.3"/>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a:pPr>
            <a:r>
              <a:rPr lang="en-US" sz="1600"/>
              <a:t>May to July Change in HH Demand Tariffs (£/kW)</a:t>
            </a:r>
          </a:p>
        </c:rich>
      </c:tx>
      <c:overlay val="0"/>
    </c:title>
    <c:autoTitleDeleted val="0"/>
    <c:plotArea>
      <c:layout>
        <c:manualLayout>
          <c:layoutTarget val="inner"/>
          <c:xMode val="edge"/>
          <c:yMode val="edge"/>
          <c:x val="0.10975240594925635"/>
          <c:y val="0.20316720704029642"/>
          <c:w val="0.81457923794008502"/>
          <c:h val="0.52606824146981623"/>
        </c:manualLayout>
      </c:layout>
      <c:barChart>
        <c:barDir val="col"/>
        <c:grouping val="clustered"/>
        <c:varyColors val="0"/>
        <c:ser>
          <c:idx val="2"/>
          <c:order val="0"/>
          <c:tx>
            <c:strRef>
              <c:f>'Tables 12 - 14'!$P$37</c:f>
              <c:strCache>
                <c:ptCount val="1"/>
                <c:pt idx="0">
                  <c:v>Change (£/kW)</c:v>
                </c:pt>
              </c:strCache>
            </c:strRef>
          </c:tx>
          <c:spPr>
            <a:solidFill>
              <a:schemeClr val="tx2">
                <a:lumMod val="60000"/>
                <a:lumOff val="40000"/>
              </a:schemeClr>
            </a:solidFill>
          </c:spPr>
          <c:invertIfNegative val="0"/>
          <c:cat>
            <c:numRef>
              <c:f>'Tables 12 - 14'!$L$38:$L$51</c:f>
              <c:numCache>
                <c:formatCode>0_)</c:formatCode>
                <c:ptCount val="14"/>
                <c:pt idx="0">
                  <c:v>1</c:v>
                </c:pt>
                <c:pt idx="1">
                  <c:v>2</c:v>
                </c:pt>
                <c:pt idx="2">
                  <c:v>3</c:v>
                </c:pt>
                <c:pt idx="3">
                  <c:v>4</c:v>
                </c:pt>
                <c:pt idx="4">
                  <c:v>5</c:v>
                </c:pt>
                <c:pt idx="5">
                  <c:v>6</c:v>
                </c:pt>
                <c:pt idx="6">
                  <c:v>7</c:v>
                </c:pt>
                <c:pt idx="7">
                  <c:v>8</c:v>
                </c:pt>
                <c:pt idx="8">
                  <c:v>9</c:v>
                </c:pt>
                <c:pt idx="9">
                  <c:v>10</c:v>
                </c:pt>
                <c:pt idx="10">
                  <c:v>11</c:v>
                </c:pt>
                <c:pt idx="11">
                  <c:v>12</c:v>
                </c:pt>
                <c:pt idx="12">
                  <c:v>13</c:v>
                </c:pt>
                <c:pt idx="13">
                  <c:v>14</c:v>
                </c:pt>
              </c:numCache>
            </c:numRef>
          </c:cat>
          <c:val>
            <c:numRef>
              <c:f>'Tables 12 - 14'!$P$38:$P$51</c:f>
              <c:numCache>
                <c:formatCode>0.00</c:formatCode>
                <c:ptCount val="14"/>
                <c:pt idx="0">
                  <c:v>15.169410500467013</c:v>
                </c:pt>
                <c:pt idx="1">
                  <c:v>12.585763833942835</c:v>
                </c:pt>
                <c:pt idx="2">
                  <c:v>8.2032213077425453</c:v>
                </c:pt>
                <c:pt idx="3">
                  <c:v>3.3935661688551235</c:v>
                </c:pt>
                <c:pt idx="4">
                  <c:v>2.1290441443911021</c:v>
                </c:pt>
                <c:pt idx="5">
                  <c:v>2.4494297270743175</c:v>
                </c:pt>
                <c:pt idx="6">
                  <c:v>1.7210662784309108</c:v>
                </c:pt>
                <c:pt idx="7">
                  <c:v>1.7876318801739899</c:v>
                </c:pt>
                <c:pt idx="8">
                  <c:v>1.5648308785385581</c:v>
                </c:pt>
                <c:pt idx="9">
                  <c:v>-5.5293241366634049E-2</c:v>
                </c:pt>
                <c:pt idx="10">
                  <c:v>1.462696622968032</c:v>
                </c:pt>
                <c:pt idx="11">
                  <c:v>1.7974919221249763</c:v>
                </c:pt>
                <c:pt idx="12">
                  <c:v>0.86441112641752937</c:v>
                </c:pt>
                <c:pt idx="13">
                  <c:v>-0.92549097627701826</c:v>
                </c:pt>
              </c:numCache>
            </c:numRef>
          </c:val>
        </c:ser>
        <c:dLbls>
          <c:showLegendKey val="0"/>
          <c:showVal val="0"/>
          <c:showCatName val="0"/>
          <c:showSerName val="0"/>
          <c:showPercent val="0"/>
          <c:showBubbleSize val="0"/>
        </c:dLbls>
        <c:gapWidth val="150"/>
        <c:axId val="170757504"/>
        <c:axId val="170792448"/>
      </c:barChart>
      <c:lineChart>
        <c:grouping val="standard"/>
        <c:varyColors val="0"/>
        <c:ser>
          <c:idx val="3"/>
          <c:order val="1"/>
          <c:tx>
            <c:strRef>
              <c:f>'Tables 12 - 14'!$Q$37</c:f>
              <c:strCache>
                <c:ptCount val="1"/>
                <c:pt idx="0">
                  <c:v>Change in Residual (£/kW)</c:v>
                </c:pt>
              </c:strCache>
            </c:strRef>
          </c:tx>
          <c:spPr>
            <a:ln>
              <a:solidFill>
                <a:srgbClr val="FF0000"/>
              </a:solidFill>
              <a:prstDash val="dash"/>
            </a:ln>
          </c:spPr>
          <c:marker>
            <c:symbol val="none"/>
          </c:marker>
          <c:cat>
            <c:numRef>
              <c:f>'Tables 12 - 14'!$L$38:$L$51</c:f>
              <c:numCache>
                <c:formatCode>0_)</c:formatCode>
                <c:ptCount val="14"/>
                <c:pt idx="0">
                  <c:v>1</c:v>
                </c:pt>
                <c:pt idx="1">
                  <c:v>2</c:v>
                </c:pt>
                <c:pt idx="2">
                  <c:v>3</c:v>
                </c:pt>
                <c:pt idx="3">
                  <c:v>4</c:v>
                </c:pt>
                <c:pt idx="4">
                  <c:v>5</c:v>
                </c:pt>
                <c:pt idx="5">
                  <c:v>6</c:v>
                </c:pt>
                <c:pt idx="6">
                  <c:v>7</c:v>
                </c:pt>
                <c:pt idx="7">
                  <c:v>8</c:v>
                </c:pt>
                <c:pt idx="8">
                  <c:v>9</c:v>
                </c:pt>
                <c:pt idx="9">
                  <c:v>10</c:v>
                </c:pt>
                <c:pt idx="10">
                  <c:v>11</c:v>
                </c:pt>
                <c:pt idx="11">
                  <c:v>12</c:v>
                </c:pt>
                <c:pt idx="12">
                  <c:v>13</c:v>
                </c:pt>
                <c:pt idx="13">
                  <c:v>14</c:v>
                </c:pt>
              </c:numCache>
            </c:numRef>
          </c:cat>
          <c:val>
            <c:numRef>
              <c:f>'Tables 12 - 14'!$Q$38:$Q$51</c:f>
              <c:numCache>
                <c:formatCode>0.00</c:formatCode>
                <c:ptCount val="14"/>
                <c:pt idx="0">
                  <c:v>2.8808235240905447</c:v>
                </c:pt>
                <c:pt idx="1">
                  <c:v>2.8808235240905447</c:v>
                </c:pt>
                <c:pt idx="2">
                  <c:v>2.8808235240905447</c:v>
                </c:pt>
                <c:pt idx="3">
                  <c:v>2.8808235240905447</c:v>
                </c:pt>
                <c:pt idx="4">
                  <c:v>2.8808235240905447</c:v>
                </c:pt>
                <c:pt idx="5">
                  <c:v>2.8808235240905447</c:v>
                </c:pt>
                <c:pt idx="6">
                  <c:v>2.8808235240905447</c:v>
                </c:pt>
                <c:pt idx="7">
                  <c:v>2.8808235240905447</c:v>
                </c:pt>
                <c:pt idx="8">
                  <c:v>2.8808235240905447</c:v>
                </c:pt>
                <c:pt idx="9">
                  <c:v>2.8808235240905447</c:v>
                </c:pt>
                <c:pt idx="10">
                  <c:v>2.8808235240905447</c:v>
                </c:pt>
                <c:pt idx="11">
                  <c:v>2.8808235240905447</c:v>
                </c:pt>
                <c:pt idx="12">
                  <c:v>2.8808235240905447</c:v>
                </c:pt>
                <c:pt idx="13">
                  <c:v>2.8808235240905447</c:v>
                </c:pt>
              </c:numCache>
            </c:numRef>
          </c:val>
          <c:smooth val="0"/>
        </c:ser>
        <c:dLbls>
          <c:showLegendKey val="0"/>
          <c:showVal val="0"/>
          <c:showCatName val="0"/>
          <c:showSerName val="0"/>
          <c:showPercent val="0"/>
          <c:showBubbleSize val="0"/>
        </c:dLbls>
        <c:marker val="1"/>
        <c:smooth val="0"/>
        <c:axId val="170757504"/>
        <c:axId val="170792448"/>
      </c:lineChart>
      <c:catAx>
        <c:axId val="170757504"/>
        <c:scaling>
          <c:orientation val="minMax"/>
        </c:scaling>
        <c:delete val="0"/>
        <c:axPos val="b"/>
        <c:title>
          <c:tx>
            <c:rich>
              <a:bodyPr/>
              <a:lstStyle/>
              <a:p>
                <a:pPr>
                  <a:defRPr sz="1200"/>
                </a:pPr>
                <a:r>
                  <a:rPr lang="en-US" sz="1200"/>
                  <a:t>Demand Zone</a:t>
                </a:r>
              </a:p>
            </c:rich>
          </c:tx>
          <c:overlay val="0"/>
        </c:title>
        <c:numFmt formatCode="0_)" sourceLinked="1"/>
        <c:majorTickMark val="out"/>
        <c:minorTickMark val="none"/>
        <c:tickLblPos val="low"/>
        <c:crossAx val="170792448"/>
        <c:crosses val="autoZero"/>
        <c:auto val="1"/>
        <c:lblAlgn val="ctr"/>
        <c:lblOffset val="100"/>
        <c:noMultiLvlLbl val="0"/>
      </c:catAx>
      <c:valAx>
        <c:axId val="170792448"/>
        <c:scaling>
          <c:orientation val="minMax"/>
        </c:scaling>
        <c:delete val="0"/>
        <c:axPos val="l"/>
        <c:majorGridlines/>
        <c:title>
          <c:tx>
            <c:rich>
              <a:bodyPr rot="-5400000" vert="horz"/>
              <a:lstStyle/>
              <a:p>
                <a:pPr>
                  <a:defRPr sz="1200"/>
                </a:pPr>
                <a:r>
                  <a:rPr lang="en-US" sz="1200"/>
                  <a:t>Tariff (£/kW)</a:t>
                </a:r>
              </a:p>
            </c:rich>
          </c:tx>
          <c:overlay val="0"/>
        </c:title>
        <c:numFmt formatCode="0.0" sourceLinked="0"/>
        <c:majorTickMark val="out"/>
        <c:minorTickMark val="none"/>
        <c:tickLblPos val="nextTo"/>
        <c:crossAx val="170757504"/>
        <c:crosses val="autoZero"/>
        <c:crossBetween val="between"/>
      </c:valAx>
      <c:spPr>
        <a:noFill/>
      </c:spPr>
    </c:plotArea>
    <c:legend>
      <c:legendPos val="b"/>
      <c:overlay val="0"/>
    </c:legend>
    <c:plotVisOnly val="1"/>
    <c:dispBlanksAs val="gap"/>
    <c:showDLblsOverMax val="0"/>
  </c:chart>
  <c:printSettings>
    <c:headerFooter/>
    <c:pageMargins b="0.75000000000000044" l="0.7000000000000004" r="0.7000000000000004" t="0.75000000000000044" header="0.30000000000000021" footer="0.3000000000000002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600"/>
              <a:t>May to July Change in NHH Demand Tariffs (p/kWh)</a:t>
            </a:r>
          </a:p>
        </c:rich>
      </c:tx>
      <c:overlay val="0"/>
    </c:title>
    <c:autoTitleDeleted val="0"/>
    <c:plotArea>
      <c:layout>
        <c:manualLayout>
          <c:layoutTarget val="inner"/>
          <c:xMode val="edge"/>
          <c:yMode val="edge"/>
          <c:x val="0.11408566970878144"/>
          <c:y val="0.21911948850632665"/>
          <c:w val="0.82359470473745455"/>
          <c:h val="0.6078991002398425"/>
        </c:manualLayout>
      </c:layout>
      <c:barChart>
        <c:barDir val="col"/>
        <c:grouping val="clustered"/>
        <c:varyColors val="0"/>
        <c:ser>
          <c:idx val="1"/>
          <c:order val="0"/>
          <c:tx>
            <c:strRef>
              <c:f>'Tables 12 - 14'!$W$55</c:f>
              <c:strCache>
                <c:ptCount val="1"/>
                <c:pt idx="0">
                  <c:v>Change (p/kWh)</c:v>
                </c:pt>
              </c:strCache>
            </c:strRef>
          </c:tx>
          <c:spPr>
            <a:solidFill>
              <a:schemeClr val="accent1"/>
            </a:solidFill>
          </c:spPr>
          <c:invertIfNegative val="0"/>
          <c:val>
            <c:numRef>
              <c:f>'Tables 12 - 14'!$W$56:$W$69</c:f>
              <c:numCache>
                <c:formatCode>0.00</c:formatCode>
                <c:ptCount val="14"/>
                <c:pt idx="0">
                  <c:v>1.2881367496798655</c:v>
                </c:pt>
                <c:pt idx="1">
                  <c:v>1.8149185116085063</c:v>
                </c:pt>
                <c:pt idx="2">
                  <c:v>1.4697278825837108</c:v>
                </c:pt>
                <c:pt idx="3">
                  <c:v>-9.274958291627744E-2</c:v>
                </c:pt>
                <c:pt idx="4">
                  <c:v>0.1391361148456971</c:v>
                </c:pt>
                <c:pt idx="5">
                  <c:v>-0.72082119939269962</c:v>
                </c:pt>
                <c:pt idx="6">
                  <c:v>-2.4644410583979592E-2</c:v>
                </c:pt>
                <c:pt idx="7">
                  <c:v>-0.33155807948044647</c:v>
                </c:pt>
                <c:pt idx="8">
                  <c:v>-9.8909394695993136E-2</c:v>
                </c:pt>
                <c:pt idx="9">
                  <c:v>-0.23721718720792051</c:v>
                </c:pt>
                <c:pt idx="10">
                  <c:v>-0.20011204351841005</c:v>
                </c:pt>
                <c:pt idx="11">
                  <c:v>-0.2928556558886628</c:v>
                </c:pt>
                <c:pt idx="12">
                  <c:v>-0.84528619179971187</c:v>
                </c:pt>
                <c:pt idx="13">
                  <c:v>-0.30642713650963493</c:v>
                </c:pt>
              </c:numCache>
            </c:numRef>
          </c:val>
        </c:ser>
        <c:dLbls>
          <c:showLegendKey val="0"/>
          <c:showVal val="0"/>
          <c:showCatName val="0"/>
          <c:showSerName val="0"/>
          <c:showPercent val="0"/>
          <c:showBubbleSize val="0"/>
        </c:dLbls>
        <c:gapWidth val="150"/>
        <c:axId val="170821504"/>
        <c:axId val="170844160"/>
      </c:barChart>
      <c:catAx>
        <c:axId val="170821504"/>
        <c:scaling>
          <c:orientation val="minMax"/>
        </c:scaling>
        <c:delete val="0"/>
        <c:axPos val="b"/>
        <c:title>
          <c:tx>
            <c:rich>
              <a:bodyPr/>
              <a:lstStyle/>
              <a:p>
                <a:pPr>
                  <a:defRPr sz="1200"/>
                </a:pPr>
                <a:r>
                  <a:rPr lang="en-US" sz="1200"/>
                  <a:t>Demand Zone</a:t>
                </a:r>
              </a:p>
            </c:rich>
          </c:tx>
          <c:overlay val="0"/>
        </c:title>
        <c:numFmt formatCode="0_)" sourceLinked="1"/>
        <c:majorTickMark val="out"/>
        <c:minorTickMark val="none"/>
        <c:tickLblPos val="low"/>
        <c:crossAx val="170844160"/>
        <c:crosses val="autoZero"/>
        <c:auto val="1"/>
        <c:lblAlgn val="ctr"/>
        <c:lblOffset val="100"/>
        <c:noMultiLvlLbl val="0"/>
      </c:catAx>
      <c:valAx>
        <c:axId val="170844160"/>
        <c:scaling>
          <c:orientation val="minMax"/>
        </c:scaling>
        <c:delete val="0"/>
        <c:axPos val="l"/>
        <c:majorGridlines/>
        <c:title>
          <c:tx>
            <c:rich>
              <a:bodyPr rot="-5400000" vert="horz"/>
              <a:lstStyle/>
              <a:p>
                <a:pPr>
                  <a:defRPr sz="1200"/>
                </a:pPr>
                <a:r>
                  <a:rPr lang="en-US" sz="1200"/>
                  <a:t>Tariff (p/kWh)</a:t>
                </a:r>
              </a:p>
            </c:rich>
          </c:tx>
          <c:overlay val="0"/>
        </c:title>
        <c:numFmt formatCode="0.0" sourceLinked="0"/>
        <c:majorTickMark val="out"/>
        <c:minorTickMark val="none"/>
        <c:tickLblPos val="nextTo"/>
        <c:crossAx val="170821504"/>
        <c:crosses val="autoZero"/>
        <c:crossBetween val="between"/>
      </c:valAx>
    </c:plotArea>
    <c:plotVisOnly val="1"/>
    <c:dispBlanksAs val="gap"/>
    <c:showDLblsOverMax val="0"/>
  </c:chart>
  <c:printSettings>
    <c:headerFooter/>
    <c:pageMargins b="0.75000000000000078" l="0.70000000000000062" r="0.70000000000000062" t="0.75000000000000078" header="0.30000000000000032" footer="0.30000000000000032"/>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chart" Target="../charts/chart3.xml"/><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17</xdr:col>
      <xdr:colOff>605117</xdr:colOff>
      <xdr:row>33</xdr:row>
      <xdr:rowOff>0</xdr:rowOff>
    </xdr:from>
    <xdr:to>
      <xdr:col>25</xdr:col>
      <xdr:colOff>605116</xdr:colOff>
      <xdr:row>49</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11</xdr:col>
      <xdr:colOff>0</xdr:colOff>
      <xdr:row>4</xdr:row>
      <xdr:rowOff>276225</xdr:rowOff>
    </xdr:from>
    <xdr:to>
      <xdr:col>18</xdr:col>
      <xdr:colOff>0</xdr:colOff>
      <xdr:row>29</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xdr:col>
      <xdr:colOff>0</xdr:colOff>
      <xdr:row>36</xdr:row>
      <xdr:rowOff>0</xdr:rowOff>
    </xdr:from>
    <xdr:to>
      <xdr:col>24</xdr:col>
      <xdr:colOff>485775</xdr:colOff>
      <xdr:row>51</xdr:row>
      <xdr:rowOff>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25</xdr:col>
      <xdr:colOff>19049</xdr:colOff>
      <xdr:row>54</xdr:row>
      <xdr:rowOff>28575</xdr:rowOff>
    </xdr:from>
    <xdr:to>
      <xdr:col>34</xdr:col>
      <xdr:colOff>0</xdr:colOff>
      <xdr:row>68</xdr:row>
      <xdr:rowOff>200024</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2:B51"/>
  <sheetViews>
    <sheetView zoomScale="85" zoomScaleNormal="85" workbookViewId="0">
      <pane xSplit="1" ySplit="5" topLeftCell="B6" activePane="bottomRight" state="frozen"/>
      <selection pane="topRight" activeCell="B1" sqref="B1"/>
      <selection pane="bottomLeft" activeCell="A4" sqref="A4"/>
      <selection pane="bottomRight" activeCell="B2" sqref="B2"/>
    </sheetView>
  </sheetViews>
  <sheetFormatPr defaultRowHeight="15"/>
  <cols>
    <col min="2" max="2" width="52.5703125" bestFit="1" customWidth="1"/>
    <col min="4" max="4" width="14.7109375" customWidth="1"/>
    <col min="5" max="5" width="11.140625" bestFit="1" customWidth="1"/>
  </cols>
  <sheetData>
    <row r="2" spans="2:2" ht="21">
      <c r="B2" s="199" t="s">
        <v>367</v>
      </c>
    </row>
    <row r="4" spans="2:2" ht="5.25" customHeight="1">
      <c r="B4" s="448"/>
    </row>
    <row r="5" spans="2:2">
      <c r="B5" s="448"/>
    </row>
    <row r="6" spans="2:2">
      <c r="B6" s="449" t="s">
        <v>105</v>
      </c>
    </row>
    <row r="7" spans="2:2">
      <c r="B7" s="450"/>
    </row>
    <row r="8" spans="2:2">
      <c r="B8" s="451" t="s">
        <v>106</v>
      </c>
    </row>
    <row r="9" spans="2:2">
      <c r="B9" s="452"/>
    </row>
    <row r="10" spans="2:2">
      <c r="B10" s="201" t="str">
        <f>'Tables 1 - 5'!B2</f>
        <v>Table 1 - Generation Wider Tariffs</v>
      </c>
    </row>
    <row r="11" spans="2:2">
      <c r="B11" s="214" t="str">
        <f>'Tables 1 - 5'!K34</f>
        <v>Table 2 - Local Substation Tariffs</v>
      </c>
    </row>
    <row r="12" spans="2:2">
      <c r="B12" s="201" t="str">
        <f>'Tables 1 - 5'!Q43</f>
        <v>Table 3 - Local Circuit Tariffs</v>
      </c>
    </row>
    <row r="13" spans="2:2">
      <c r="B13" s="214" t="str">
        <f>'Tables 1 - 5'!X71</f>
        <v>Table 4 - Offshore Local Tariffs</v>
      </c>
    </row>
    <row r="14" spans="2:2">
      <c r="B14" s="201" t="str">
        <f>'Tables 1 - 5'!AC88</f>
        <v>Table 5 - Demand Tariffs</v>
      </c>
    </row>
    <row r="15" spans="2:2">
      <c r="B15" s="454" t="str">
        <f>'Tables 6 - 11'!B2</f>
        <v>Table 6 - Contracted and Modelled TEC</v>
      </c>
    </row>
    <row r="16" spans="2:2">
      <c r="B16" s="455"/>
    </row>
    <row r="17" spans="2:2">
      <c r="B17" s="455"/>
    </row>
    <row r="18" spans="2:2">
      <c r="B18" s="455"/>
    </row>
    <row r="19" spans="2:2">
      <c r="B19" s="455"/>
    </row>
    <row r="20" spans="2:2">
      <c r="B20" s="455"/>
    </row>
    <row r="21" spans="2:2">
      <c r="B21" s="457"/>
    </row>
    <row r="22" spans="2:2">
      <c r="B22" s="201" t="str">
        <f>'Tables 6 - 11'!H8</f>
        <v>Table 7 - Allowed Revenues</v>
      </c>
    </row>
    <row r="23" spans="2:2">
      <c r="B23" s="443" t="str">
        <f>'Tables 6 - 11'!AB51</f>
        <v>Table 8 - Charging Bases</v>
      </c>
    </row>
    <row r="24" spans="2:2">
      <c r="B24" s="456"/>
    </row>
    <row r="25" spans="2:2">
      <c r="B25" s="201" t="str">
        <f>'Tables 6 - 11'!AF59</f>
        <v>Table 9 - Interconectors</v>
      </c>
    </row>
    <row r="26" spans="2:2">
      <c r="B26" s="198" t="str">
        <f>'Tables 6 - 11'!AN68</f>
        <v>Table 10 - Generation and Demand Revenue Proportions</v>
      </c>
    </row>
    <row r="27" spans="2:2">
      <c r="B27" s="445" t="str">
        <f>'Tables 6 - 11'!AS81</f>
        <v>Table 11 - Residual Calculation</v>
      </c>
    </row>
    <row r="28" spans="2:2">
      <c r="B28" s="446"/>
    </row>
    <row r="29" spans="2:2">
      <c r="B29" s="453"/>
    </row>
    <row r="30" spans="2:2">
      <c r="B30" s="454" t="str">
        <f>'Tables 12 - 14'!B2</f>
        <v>Table 12 - Variation in Generation Zonal Tariffs</v>
      </c>
    </row>
    <row r="31" spans="2:2">
      <c r="B31" s="455"/>
    </row>
    <row r="32" spans="2:2">
      <c r="B32" s="445" t="str">
        <f>'Tables 12 - 14'!L35</f>
        <v>Table 13 - Change in HH Demand Tariffs</v>
      </c>
    </row>
    <row r="33" spans="2:2">
      <c r="B33" s="446"/>
    </row>
    <row r="34" spans="2:2">
      <c r="B34" s="443" t="str">
        <f>'Tables 12 - 14'!S53</f>
        <v>Table 14 - NHH Demand Tariff Changes</v>
      </c>
    </row>
    <row r="35" spans="2:2">
      <c r="B35" s="447"/>
    </row>
    <row r="36" spans="2:2">
      <c r="B36" s="363" t="str">
        <f>'Tables 15 - 16'!B2</f>
        <v>Table 15 - Impact of change in allowed revenue</v>
      </c>
    </row>
    <row r="37" spans="2:2">
      <c r="B37" s="397" t="str">
        <f>'Tables 15 - 16'!E9</f>
        <v>Table 16 - Impact of 1% decrease in demand</v>
      </c>
    </row>
    <row r="38" spans="2:2">
      <c r="B38" s="201" t="s">
        <v>79</v>
      </c>
    </row>
    <row r="39" spans="2:2">
      <c r="B39" s="198" t="s">
        <v>80</v>
      </c>
    </row>
    <row r="40" spans="2:2">
      <c r="B40" s="201" t="s">
        <v>81</v>
      </c>
    </row>
    <row r="41" spans="2:2">
      <c r="B41" s="198" t="s">
        <v>82</v>
      </c>
    </row>
    <row r="42" spans="2:2">
      <c r="B42" s="363" t="str">
        <f>'Table 21 - 22 '!B2</f>
        <v>Table 21 - Generation TEC Changes</v>
      </c>
    </row>
    <row r="43" spans="2:2">
      <c r="B43" s="443" t="str">
        <f>'Table 21 - 22 '!J15</f>
        <v>Table 22 - Demand Profiles</v>
      </c>
    </row>
    <row r="44" spans="2:2">
      <c r="B44" s="444"/>
    </row>
    <row r="45" spans="2:2">
      <c r="B45" s="422" t="str">
        <f>'Table 23 - 24'!B2</f>
        <v>Table 23 - Wider Generation Tariffs with Longannet</v>
      </c>
    </row>
    <row r="46" spans="2:2">
      <c r="B46" s="414" t="str">
        <f>'Table 23 - 24'!K34</f>
        <v>Table 24 - Demand tariffs with Longannet</v>
      </c>
    </row>
    <row r="47" spans="2:2">
      <c r="B47" s="441" t="str">
        <f>'Tables 6 - 11'!S32</f>
        <v>Figure 1 - Geographical Distribution of Average Triad Demand</v>
      </c>
    </row>
    <row r="48" spans="2:2">
      <c r="B48" s="442"/>
    </row>
    <row r="49" spans="2:2" ht="15" customHeight="1">
      <c r="B49" s="424" t="str">
        <f>'Tables 12 - 14'!L4</f>
        <v>Figure 2 - Generation Changes</v>
      </c>
    </row>
    <row r="50" spans="2:2" ht="15" customHeight="1">
      <c r="B50" s="423" t="str">
        <f>'Tables 12 - 14'!S34</f>
        <v>Figure 3 - HH Demand Tariff Changes</v>
      </c>
    </row>
    <row r="51" spans="2:2" ht="15" customHeight="1">
      <c r="B51" s="424" t="str">
        <f>'Tables 12 - 14'!Z53</f>
        <v>Figure 4 - Change in NHH Tariff</v>
      </c>
    </row>
  </sheetData>
  <mergeCells count="11">
    <mergeCell ref="B47:B48"/>
    <mergeCell ref="B43:B44"/>
    <mergeCell ref="B32:B33"/>
    <mergeCell ref="B34:B35"/>
    <mergeCell ref="B4:B5"/>
    <mergeCell ref="B6:B7"/>
    <mergeCell ref="B8:B9"/>
    <mergeCell ref="B27:B29"/>
    <mergeCell ref="B30:B31"/>
    <mergeCell ref="B23:B24"/>
    <mergeCell ref="B15:B21"/>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2:E28"/>
  <sheetViews>
    <sheetView zoomScale="65" zoomScaleNormal="65" workbookViewId="0">
      <pane ySplit="3" topLeftCell="A4" activePane="bottomLeft" state="frozen"/>
      <selection activeCell="A3" sqref="A3:L46"/>
      <selection pane="bottomLeft" activeCell="A2" sqref="A1:A2"/>
    </sheetView>
  </sheetViews>
  <sheetFormatPr defaultRowHeight="15"/>
  <cols>
    <col min="1" max="1" width="66.42578125" customWidth="1"/>
    <col min="2" max="4" width="11.140625" bestFit="1" customWidth="1"/>
    <col min="5" max="5" width="35.28515625" bestFit="1" customWidth="1"/>
  </cols>
  <sheetData>
    <row r="2" spans="1:5">
      <c r="A2" s="1" t="s">
        <v>275</v>
      </c>
    </row>
    <row r="3" spans="1:5">
      <c r="A3" s="32"/>
      <c r="B3" s="32"/>
      <c r="C3" s="32"/>
      <c r="D3" s="32"/>
      <c r="E3" s="32"/>
    </row>
    <row r="4" spans="1:5" ht="26.25">
      <c r="A4" s="235" t="s">
        <v>139</v>
      </c>
      <c r="B4" s="482">
        <v>42153</v>
      </c>
      <c r="C4" s="483"/>
      <c r="D4" s="484"/>
      <c r="E4" s="495" t="s">
        <v>116</v>
      </c>
    </row>
    <row r="5" spans="1:5" ht="15.75">
      <c r="A5" s="35" t="s">
        <v>112</v>
      </c>
      <c r="B5" s="236" t="s">
        <v>113</v>
      </c>
      <c r="C5" s="236" t="s">
        <v>114</v>
      </c>
      <c r="D5" s="236" t="s">
        <v>115</v>
      </c>
      <c r="E5" s="496"/>
    </row>
    <row r="6" spans="1:5" ht="15.75">
      <c r="A6" s="35" t="s">
        <v>117</v>
      </c>
      <c r="B6" s="38" t="s">
        <v>42</v>
      </c>
      <c r="C6" s="38" t="s">
        <v>43</v>
      </c>
      <c r="D6" s="38" t="s">
        <v>110</v>
      </c>
      <c r="E6" s="497"/>
    </row>
    <row r="7" spans="1:5" ht="15.75">
      <c r="A7" s="103" t="s">
        <v>66</v>
      </c>
      <c r="B7" s="237">
        <v>5.4759483870350794</v>
      </c>
      <c r="C7" s="237">
        <v>5.6051191659779338</v>
      </c>
      <c r="D7" s="237">
        <v>5.6757638057872004</v>
      </c>
      <c r="E7" s="238" t="s">
        <v>149</v>
      </c>
    </row>
    <row r="8" spans="1:5" ht="15.75">
      <c r="A8" s="103" t="s">
        <v>140</v>
      </c>
      <c r="B8" s="237">
        <v>6.8531524225899307</v>
      </c>
      <c r="C8" s="237">
        <v>7.0144590179136701</v>
      </c>
      <c r="D8" s="237">
        <v>7.1038617822056551</v>
      </c>
      <c r="E8" s="238" t="s">
        <v>149</v>
      </c>
    </row>
    <row r="9" spans="1:5" ht="15.75">
      <c r="A9" s="103" t="s">
        <v>68</v>
      </c>
      <c r="B9" s="237">
        <v>12.491059506303356</v>
      </c>
      <c r="C9" s="237">
        <v>12.786364558839976</v>
      </c>
      <c r="D9" s="237">
        <v>12.946616767802515</v>
      </c>
      <c r="E9" s="238" t="s">
        <v>149</v>
      </c>
    </row>
    <row r="10" spans="1:5" ht="15.75">
      <c r="A10" s="103" t="s">
        <v>141</v>
      </c>
      <c r="B10" s="237">
        <v>7.7094720644957526</v>
      </c>
      <c r="C10" s="237">
        <v>7.8914406617198356</v>
      </c>
      <c r="D10" s="237">
        <v>7.9905838784681844</v>
      </c>
      <c r="E10" s="238" t="s">
        <v>149</v>
      </c>
    </row>
    <row r="11" spans="1:5" ht="15.75">
      <c r="A11" s="103" t="s">
        <v>69</v>
      </c>
      <c r="B11" s="237">
        <v>12.926960730569261</v>
      </c>
      <c r="C11" s="237">
        <v>13.232210748352349</v>
      </c>
      <c r="D11" s="237">
        <v>13.399645699594497</v>
      </c>
      <c r="E11" s="238" t="s">
        <v>149</v>
      </c>
    </row>
    <row r="12" spans="1:5" ht="15.75">
      <c r="A12" s="103" t="s">
        <v>70</v>
      </c>
      <c r="B12" s="237">
        <v>18.92412411049645</v>
      </c>
      <c r="C12" s="237">
        <v>19.498933866515603</v>
      </c>
      <c r="D12" s="237">
        <v>19.745926185409097</v>
      </c>
      <c r="E12" s="238" t="s">
        <v>149</v>
      </c>
    </row>
    <row r="13" spans="1:5" ht="15.75">
      <c r="A13" s="103" t="s">
        <v>67</v>
      </c>
      <c r="B13" s="237">
        <v>11.570501887309904</v>
      </c>
      <c r="C13" s="237">
        <v>11.843091171267096</v>
      </c>
      <c r="D13" s="237">
        <v>11.994511047060952</v>
      </c>
      <c r="E13" s="238" t="s">
        <v>149</v>
      </c>
    </row>
    <row r="14" spans="1:5" ht="15.75">
      <c r="A14" s="103" t="s">
        <v>71</v>
      </c>
      <c r="B14" s="237">
        <v>25.999519895629486</v>
      </c>
      <c r="C14" s="237">
        <v>26.619250228001508</v>
      </c>
      <c r="D14" s="237">
        <v>26.945799893402249</v>
      </c>
      <c r="E14" s="238" t="s">
        <v>149</v>
      </c>
    </row>
    <row r="15" spans="1:5" ht="15.75">
      <c r="A15" s="103" t="s">
        <v>72</v>
      </c>
      <c r="B15" s="237">
        <v>37.572952823693697</v>
      </c>
      <c r="C15" s="237">
        <v>39.21209850266176</v>
      </c>
      <c r="D15" s="237">
        <v>37.964122173916728</v>
      </c>
      <c r="E15" s="238" t="s">
        <v>149</v>
      </c>
    </row>
    <row r="16" spans="1:5" ht="15.75">
      <c r="A16" s="103" t="s">
        <v>107</v>
      </c>
      <c r="B16" s="492">
        <v>78.856681666789868</v>
      </c>
      <c r="C16" s="237">
        <v>17.517052725652213</v>
      </c>
      <c r="D16" s="237">
        <v>17.679372074193971</v>
      </c>
      <c r="E16" s="238" t="s">
        <v>149</v>
      </c>
    </row>
    <row r="17" spans="1:5" ht="15.75">
      <c r="A17" s="103" t="s">
        <v>104</v>
      </c>
      <c r="B17" s="493"/>
      <c r="C17" s="237">
        <v>25.563393838820964</v>
      </c>
      <c r="D17" s="237">
        <v>25.430473974679341</v>
      </c>
      <c r="E17" s="238" t="s">
        <v>149</v>
      </c>
    </row>
    <row r="18" spans="1:5" ht="15.75">
      <c r="A18" s="103" t="s">
        <v>142</v>
      </c>
      <c r="B18" s="493"/>
      <c r="C18" s="237">
        <v>26.283585134974199</v>
      </c>
      <c r="D18" s="237">
        <v>25.625707482598727</v>
      </c>
      <c r="E18" s="238" t="s">
        <v>149</v>
      </c>
    </row>
    <row r="19" spans="1:5" ht="15.75">
      <c r="A19" s="103" t="s">
        <v>143</v>
      </c>
      <c r="B19" s="494"/>
      <c r="C19" s="492">
        <v>35.289999599240495</v>
      </c>
      <c r="D19" s="492">
        <v>46.827927228317897</v>
      </c>
      <c r="E19" s="238" t="s">
        <v>150</v>
      </c>
    </row>
    <row r="20" spans="1:5" ht="15.75">
      <c r="A20" s="103" t="s">
        <v>144</v>
      </c>
      <c r="B20" s="239"/>
      <c r="C20" s="493"/>
      <c r="D20" s="493"/>
      <c r="E20" s="238" t="s">
        <v>150</v>
      </c>
    </row>
    <row r="21" spans="1:5" ht="15.75">
      <c r="A21" s="103" t="s">
        <v>145</v>
      </c>
      <c r="B21" s="239"/>
      <c r="C21" s="494"/>
      <c r="D21" s="494"/>
      <c r="E21" s="238" t="s">
        <v>150</v>
      </c>
    </row>
    <row r="22" spans="1:5" ht="15.75">
      <c r="A22" s="240" t="s">
        <v>146</v>
      </c>
      <c r="B22" s="241">
        <f>SUM(B7:B21)</f>
        <v>218.38037349491282</v>
      </c>
      <c r="C22" s="241">
        <f>SUM(C7:C21)</f>
        <v>248.35699921993759</v>
      </c>
      <c r="D22" s="241">
        <f>SUM(D7:D21)</f>
        <v>259.33031199343702</v>
      </c>
      <c r="E22" s="242" t="s">
        <v>111</v>
      </c>
    </row>
    <row r="23" spans="1:5">
      <c r="B23" s="141"/>
      <c r="C23" s="141"/>
      <c r="D23" s="141"/>
    </row>
    <row r="24" spans="1:5">
      <c r="A24" s="1" t="s">
        <v>118</v>
      </c>
    </row>
    <row r="25" spans="1:5">
      <c r="A25" t="s">
        <v>119</v>
      </c>
    </row>
    <row r="26" spans="1:5">
      <c r="A26" t="s">
        <v>120</v>
      </c>
    </row>
    <row r="27" spans="1:5">
      <c r="A27" t="s">
        <v>121</v>
      </c>
    </row>
    <row r="28" spans="1:5">
      <c r="A28" t="s">
        <v>147</v>
      </c>
    </row>
  </sheetData>
  <mergeCells count="5">
    <mergeCell ref="D19:D21"/>
    <mergeCell ref="C19:C21"/>
    <mergeCell ref="B16:B19"/>
    <mergeCell ref="B4:D4"/>
    <mergeCell ref="E4:E6"/>
  </mergeCells>
  <conditionalFormatting sqref="B22:D22">
    <cfRule type="cellIs" dxfId="1" priority="2" operator="lessThan">
      <formula>0</formula>
    </cfRule>
  </conditionalFormatting>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B2:S33"/>
  <sheetViews>
    <sheetView zoomScale="85" zoomScaleNormal="85" workbookViewId="0">
      <selection activeCell="B2" sqref="B2"/>
    </sheetView>
  </sheetViews>
  <sheetFormatPr defaultRowHeight="15"/>
  <cols>
    <col min="2" max="2" width="51.140625" bestFit="1" customWidth="1"/>
    <col min="3" max="3" width="11" bestFit="1" customWidth="1"/>
    <col min="4" max="4" width="12.85546875" bestFit="1" customWidth="1"/>
    <col min="6" max="7" width="10.85546875" bestFit="1" customWidth="1"/>
    <col min="8" max="8" width="9.5703125" bestFit="1" customWidth="1"/>
    <col min="9" max="9" width="13.42578125" customWidth="1"/>
    <col min="10" max="10" width="7.42578125" bestFit="1" customWidth="1"/>
    <col min="11" max="11" width="19.28515625" bestFit="1" customWidth="1"/>
    <col min="12" max="19" width="14.7109375" customWidth="1"/>
  </cols>
  <sheetData>
    <row r="2" spans="2:18">
      <c r="B2" s="1" t="s">
        <v>276</v>
      </c>
      <c r="C2" s="1"/>
    </row>
    <row r="3" spans="2:18">
      <c r="G3" s="220"/>
    </row>
    <row r="4" spans="2:18" ht="45">
      <c r="B4" s="403" t="s">
        <v>192</v>
      </c>
      <c r="C4" s="403" t="s">
        <v>193</v>
      </c>
      <c r="D4" s="403" t="s">
        <v>191</v>
      </c>
      <c r="E4" s="403" t="s">
        <v>0</v>
      </c>
      <c r="F4" s="404" t="s">
        <v>195</v>
      </c>
      <c r="G4" s="404" t="s">
        <v>196</v>
      </c>
      <c r="H4" s="405" t="s">
        <v>194</v>
      </c>
    </row>
    <row r="5" spans="2:18">
      <c r="B5" s="359" t="s">
        <v>528</v>
      </c>
      <c r="C5" s="362" t="s">
        <v>529</v>
      </c>
      <c r="D5" s="354" t="s">
        <v>530</v>
      </c>
      <c r="E5" s="355">
        <v>7</v>
      </c>
      <c r="F5" s="356">
        <v>23</v>
      </c>
      <c r="G5" s="356">
        <v>20.5</v>
      </c>
      <c r="H5" s="357">
        <v>-2.5</v>
      </c>
    </row>
    <row r="6" spans="2:18">
      <c r="B6" s="359" t="s">
        <v>531</v>
      </c>
      <c r="C6" s="362" t="s">
        <v>529</v>
      </c>
      <c r="D6" s="354" t="s">
        <v>530</v>
      </c>
      <c r="E6" s="355">
        <v>7</v>
      </c>
      <c r="F6" s="358">
        <v>0</v>
      </c>
      <c r="G6" s="356">
        <v>27.5</v>
      </c>
      <c r="H6" s="357">
        <v>27.5</v>
      </c>
    </row>
    <row r="7" spans="2:18">
      <c r="B7" s="361" t="s">
        <v>532</v>
      </c>
      <c r="C7" s="362" t="s">
        <v>529</v>
      </c>
      <c r="D7" s="354" t="s">
        <v>533</v>
      </c>
      <c r="E7" s="359">
        <v>24</v>
      </c>
      <c r="F7" s="357">
        <v>800</v>
      </c>
      <c r="G7" s="356">
        <v>0</v>
      </c>
      <c r="H7" s="357">
        <v>-800</v>
      </c>
    </row>
    <row r="8" spans="2:18">
      <c r="B8" s="361" t="s">
        <v>332</v>
      </c>
      <c r="C8" s="362" t="s">
        <v>529</v>
      </c>
      <c r="D8" s="354" t="s">
        <v>534</v>
      </c>
      <c r="E8" s="355">
        <v>26</v>
      </c>
      <c r="F8" s="358">
        <v>900</v>
      </c>
      <c r="G8" s="356">
        <v>920</v>
      </c>
      <c r="H8" s="357">
        <v>20</v>
      </c>
    </row>
    <row r="9" spans="2:18">
      <c r="B9" s="361" t="s">
        <v>535</v>
      </c>
      <c r="C9" s="362" t="s">
        <v>529</v>
      </c>
      <c r="D9" s="354" t="s">
        <v>536</v>
      </c>
      <c r="E9" s="360">
        <v>1</v>
      </c>
      <c r="F9" s="358">
        <v>226</v>
      </c>
      <c r="G9" s="356">
        <v>200.25</v>
      </c>
      <c r="H9" s="357">
        <v>-25.75</v>
      </c>
    </row>
    <row r="10" spans="2:18">
      <c r="B10" s="361" t="s">
        <v>537</v>
      </c>
      <c r="C10" s="362" t="s">
        <v>538</v>
      </c>
      <c r="D10" s="354" t="s">
        <v>539</v>
      </c>
      <c r="E10" s="355">
        <v>10</v>
      </c>
      <c r="F10" s="358">
        <v>0</v>
      </c>
      <c r="G10" s="356">
        <v>25.3</v>
      </c>
      <c r="H10" s="357">
        <v>25.3</v>
      </c>
    </row>
    <row r="11" spans="2:18">
      <c r="B11" s="361" t="s">
        <v>540</v>
      </c>
      <c r="C11" s="362" t="s">
        <v>538</v>
      </c>
      <c r="D11" s="354" t="s">
        <v>541</v>
      </c>
      <c r="E11" s="355">
        <v>7</v>
      </c>
      <c r="F11" s="358">
        <v>0</v>
      </c>
      <c r="G11" s="356">
        <v>60</v>
      </c>
      <c r="H11" s="357">
        <v>60</v>
      </c>
    </row>
    <row r="12" spans="2:18">
      <c r="B12" s="361" t="s">
        <v>153</v>
      </c>
      <c r="C12" s="362">
        <v>0</v>
      </c>
      <c r="D12" s="354">
        <v>0</v>
      </c>
      <c r="E12" s="355">
        <v>0</v>
      </c>
      <c r="F12" s="358">
        <v>1949</v>
      </c>
      <c r="G12" s="356">
        <v>1253.55</v>
      </c>
      <c r="H12" s="357">
        <v>-695.45</v>
      </c>
    </row>
    <row r="13" spans="2:18">
      <c r="B13" s="262" t="s">
        <v>262</v>
      </c>
      <c r="C13" s="262"/>
      <c r="D13" s="222"/>
      <c r="E13" s="223"/>
      <c r="F13" s="16"/>
      <c r="G13" s="263"/>
      <c r="H13" s="220"/>
    </row>
    <row r="14" spans="2:18">
      <c r="B14" s="262"/>
      <c r="C14" s="262"/>
      <c r="D14" s="222"/>
      <c r="E14" s="223"/>
      <c r="F14" s="16"/>
      <c r="G14" s="263"/>
      <c r="H14" s="220"/>
    </row>
    <row r="15" spans="2:18">
      <c r="B15" s="262"/>
      <c r="C15" s="262"/>
      <c r="D15" s="222"/>
      <c r="E15" s="223"/>
      <c r="F15" s="16"/>
      <c r="G15" s="263"/>
      <c r="H15" s="220"/>
      <c r="J15" s="134" t="s">
        <v>352</v>
      </c>
      <c r="K15" s="134"/>
      <c r="L15" s="134"/>
      <c r="M15" s="134"/>
      <c r="R15" s="1"/>
    </row>
    <row r="16" spans="2:18">
      <c r="B16" s="262"/>
      <c r="C16" s="262"/>
      <c r="D16" s="222"/>
      <c r="E16" s="223"/>
      <c r="F16" s="16"/>
      <c r="G16" s="263"/>
      <c r="H16" s="220"/>
    </row>
    <row r="17" spans="2:19">
      <c r="B17" s="262"/>
      <c r="C17" s="262"/>
      <c r="D17" s="222"/>
      <c r="E17" s="223"/>
      <c r="F17" s="16"/>
      <c r="G17" s="263"/>
      <c r="H17" s="220"/>
      <c r="J17" s="439"/>
      <c r="K17" s="439"/>
      <c r="L17" s="500" t="s">
        <v>358</v>
      </c>
      <c r="M17" s="500"/>
      <c r="N17" s="500"/>
      <c r="O17" s="500"/>
      <c r="P17" s="501" t="s">
        <v>359</v>
      </c>
      <c r="Q17" s="501"/>
      <c r="R17" s="501"/>
      <c r="S17" s="501"/>
    </row>
    <row r="18" spans="2:19" ht="75.75" customHeight="1">
      <c r="B18" s="262"/>
      <c r="C18" s="262"/>
      <c r="D18" s="222"/>
      <c r="E18" s="223"/>
      <c r="F18" s="16"/>
      <c r="G18" s="263"/>
      <c r="H18" s="220"/>
      <c r="J18" s="436" t="s">
        <v>0</v>
      </c>
      <c r="K18" s="436" t="s">
        <v>1</v>
      </c>
      <c r="L18" s="434" t="s">
        <v>366</v>
      </c>
      <c r="M18" s="434" t="s">
        <v>355</v>
      </c>
      <c r="N18" s="434" t="s">
        <v>357</v>
      </c>
      <c r="O18" s="434" t="s">
        <v>356</v>
      </c>
      <c r="P18" s="437" t="s">
        <v>366</v>
      </c>
      <c r="Q18" s="437" t="s">
        <v>355</v>
      </c>
      <c r="R18" s="437" t="s">
        <v>354</v>
      </c>
      <c r="S18" s="437" t="s">
        <v>353</v>
      </c>
    </row>
    <row r="19" spans="2:19">
      <c r="B19" s="262"/>
      <c r="C19" s="262"/>
      <c r="D19" s="222"/>
      <c r="E19" s="223"/>
      <c r="F19" s="16"/>
      <c r="G19" s="263"/>
      <c r="H19" s="220"/>
      <c r="J19" s="428">
        <v>1</v>
      </c>
      <c r="K19" s="429" t="s">
        <v>29</v>
      </c>
      <c r="L19" s="430">
        <v>848.03044343353213</v>
      </c>
      <c r="M19" s="430">
        <v>1092.8333617452015</v>
      </c>
      <c r="N19" s="432">
        <v>-88.613807272847197</v>
      </c>
      <c r="O19" s="431">
        <v>0.79685762969555196</v>
      </c>
      <c r="P19" s="432">
        <v>642.11964343353236</v>
      </c>
      <c r="Q19" s="432">
        <v>976.13853225639411</v>
      </c>
      <c r="R19" s="432">
        <v>24.831001209524402</v>
      </c>
      <c r="S19" s="431">
        <v>0.75252466550921648</v>
      </c>
    </row>
    <row r="20" spans="2:19">
      <c r="B20" s="262"/>
      <c r="C20" s="262"/>
      <c r="D20" s="222"/>
      <c r="E20" s="223"/>
      <c r="F20" s="16"/>
      <c r="G20" s="263"/>
      <c r="H20" s="220"/>
      <c r="J20" s="428">
        <v>2</v>
      </c>
      <c r="K20" s="429" t="s">
        <v>30</v>
      </c>
      <c r="L20" s="430">
        <v>3337.25863255799</v>
      </c>
      <c r="M20" s="430">
        <v>3572.501512227363</v>
      </c>
      <c r="N20" s="432">
        <v>950.55195729014577</v>
      </c>
      <c r="O20" s="431">
        <v>1.7939861440073182</v>
      </c>
      <c r="P20" s="432">
        <v>3285.7486325579898</v>
      </c>
      <c r="Q20" s="432">
        <v>3420.2661810505861</v>
      </c>
      <c r="R20" s="432">
        <v>838.56700899999123</v>
      </c>
      <c r="S20" s="431">
        <v>1.7785379937891812</v>
      </c>
    </row>
    <row r="21" spans="2:19">
      <c r="B21" s="262"/>
      <c r="C21" s="262"/>
      <c r="D21" s="222"/>
      <c r="E21" s="223"/>
      <c r="F21" s="16"/>
      <c r="G21" s="263"/>
      <c r="H21" s="220"/>
      <c r="J21" s="428">
        <v>3</v>
      </c>
      <c r="K21" s="429" t="s">
        <v>31</v>
      </c>
      <c r="L21" s="430">
        <v>2635.614243030981</v>
      </c>
      <c r="M21" s="430">
        <v>2285.2965349470055</v>
      </c>
      <c r="N21" s="432">
        <v>456.83217451744747</v>
      </c>
      <c r="O21" s="431">
        <v>1.3367618675182698</v>
      </c>
      <c r="P21" s="432">
        <v>2635.614243030981</v>
      </c>
      <c r="Q21" s="432">
        <v>2158.1166850965496</v>
      </c>
      <c r="R21" s="432">
        <v>220.10987763490994</v>
      </c>
      <c r="S21" s="431">
        <v>1.3541647089708522</v>
      </c>
    </row>
    <row r="22" spans="2:19">
      <c r="J22" s="428">
        <v>4</v>
      </c>
      <c r="K22" s="429" t="s">
        <v>32</v>
      </c>
      <c r="L22" s="430">
        <v>4009.2708183102004</v>
      </c>
      <c r="M22" s="430">
        <v>4093.3705929109587</v>
      </c>
      <c r="N22" s="432">
        <v>1140.4220827284344</v>
      </c>
      <c r="O22" s="431">
        <v>2.0803053439228507</v>
      </c>
      <c r="P22" s="432">
        <v>4009.2708183102004</v>
      </c>
      <c r="Q22" s="432">
        <v>4026.7239803892344</v>
      </c>
      <c r="R22" s="432">
        <v>1344.3283928412711</v>
      </c>
      <c r="S22" s="431">
        <v>2.0953212603811173</v>
      </c>
    </row>
    <row r="23" spans="2:19">
      <c r="J23" s="428">
        <v>5</v>
      </c>
      <c r="K23" s="429" t="s">
        <v>33</v>
      </c>
      <c r="L23" s="430">
        <v>4581.5720509618395</v>
      </c>
      <c r="M23" s="430">
        <v>3938.9073268173975</v>
      </c>
      <c r="N23" s="432">
        <v>1132.6454933351802</v>
      </c>
      <c r="O23" s="431">
        <v>1.9092501263942745</v>
      </c>
      <c r="P23" s="432">
        <v>4581.5720509618395</v>
      </c>
      <c r="Q23" s="432">
        <v>3781.3356663731506</v>
      </c>
      <c r="R23" s="432">
        <v>996.8242669365136</v>
      </c>
      <c r="S23" s="431">
        <v>1.9538461199019179</v>
      </c>
    </row>
    <row r="24" spans="2:19">
      <c r="J24" s="428">
        <v>6</v>
      </c>
      <c r="K24" s="429" t="s">
        <v>34</v>
      </c>
      <c r="L24" s="430">
        <v>2091.7041941704142</v>
      </c>
      <c r="M24" s="430">
        <v>2770.2018533606429</v>
      </c>
      <c r="N24" s="432">
        <v>583.21496919559979</v>
      </c>
      <c r="O24" s="431">
        <v>1.3395559955725902</v>
      </c>
      <c r="P24" s="432">
        <v>2091.7041941704142</v>
      </c>
      <c r="Q24" s="432">
        <v>2573.7714801874267</v>
      </c>
      <c r="R24" s="432">
        <v>721.74165161904784</v>
      </c>
      <c r="S24" s="431">
        <v>1.3350232230293453</v>
      </c>
    </row>
    <row r="25" spans="2:19">
      <c r="J25" s="428">
        <v>7</v>
      </c>
      <c r="K25" s="429" t="s">
        <v>35</v>
      </c>
      <c r="L25" s="430">
        <v>4966.07</v>
      </c>
      <c r="M25" s="430">
        <v>4696.1085368684753</v>
      </c>
      <c r="N25" s="432">
        <v>1480.4311684446429</v>
      </c>
      <c r="O25" s="431">
        <v>2.2958698464114238</v>
      </c>
      <c r="P25" s="432">
        <v>4966.07</v>
      </c>
      <c r="Q25" s="432">
        <v>4586.1027738134071</v>
      </c>
      <c r="R25" s="432">
        <v>1472.1152379206324</v>
      </c>
      <c r="S25" s="431">
        <v>2.3384791878222524</v>
      </c>
    </row>
    <row r="26" spans="2:19">
      <c r="J26" s="428">
        <v>8</v>
      </c>
      <c r="K26" s="429" t="s">
        <v>36</v>
      </c>
      <c r="L26" s="430">
        <v>4414.4399999999987</v>
      </c>
      <c r="M26" s="430">
        <v>4291.7578634576057</v>
      </c>
      <c r="N26" s="432">
        <v>1168.8400356382192</v>
      </c>
      <c r="O26" s="431">
        <v>2.1696130652552292</v>
      </c>
      <c r="P26" s="432">
        <v>4414.4399999999987</v>
      </c>
      <c r="Q26" s="432">
        <v>4234.8102207486318</v>
      </c>
      <c r="R26" s="432">
        <v>1344.5159925555545</v>
      </c>
      <c r="S26" s="431">
        <v>2.2112221394124476</v>
      </c>
    </row>
    <row r="27" spans="2:19">
      <c r="J27" s="428">
        <v>9</v>
      </c>
      <c r="K27" s="429" t="s">
        <v>37</v>
      </c>
      <c r="L27" s="430">
        <v>5583.1585552636798</v>
      </c>
      <c r="M27" s="430">
        <v>6078.5463519124251</v>
      </c>
      <c r="N27" s="432">
        <v>1468.7401659099739</v>
      </c>
      <c r="O27" s="431">
        <v>3.3249735909013634</v>
      </c>
      <c r="P27" s="432">
        <v>5583.1585552636798</v>
      </c>
      <c r="Q27" s="432">
        <v>6011.3276094824978</v>
      </c>
      <c r="R27" s="432">
        <v>1544.789045063495</v>
      </c>
      <c r="S27" s="431">
        <v>3.4150098537342251</v>
      </c>
    </row>
    <row r="28" spans="2:19">
      <c r="J28" s="428">
        <v>10</v>
      </c>
      <c r="K28" s="429" t="s">
        <v>22</v>
      </c>
      <c r="L28" s="430">
        <v>1920.477178295806</v>
      </c>
      <c r="M28" s="430">
        <v>1813.7925499479172</v>
      </c>
      <c r="N28" s="432">
        <v>522.32172868439807</v>
      </c>
      <c r="O28" s="431">
        <v>0.88988612173055892</v>
      </c>
      <c r="P28" s="432">
        <v>1920.477178295806</v>
      </c>
      <c r="Q28" s="432">
        <v>1757.5673777150535</v>
      </c>
      <c r="R28" s="432">
        <v>488.8816699365052</v>
      </c>
      <c r="S28" s="431">
        <v>0.9113803547538295</v>
      </c>
    </row>
    <row r="29" spans="2:19">
      <c r="J29" s="428">
        <v>11</v>
      </c>
      <c r="K29" s="429" t="s">
        <v>38</v>
      </c>
      <c r="L29" s="430">
        <v>3609.4278042195037</v>
      </c>
      <c r="M29" s="430">
        <v>3638.3356672957416</v>
      </c>
      <c r="N29" s="432">
        <v>811.34096220218885</v>
      </c>
      <c r="O29" s="431">
        <v>2.0637381266295489</v>
      </c>
      <c r="P29" s="432">
        <v>3609.4278042195037</v>
      </c>
      <c r="Q29" s="432">
        <v>3481.9506567409389</v>
      </c>
      <c r="R29" s="432">
        <v>789.68738222222601</v>
      </c>
      <c r="S29" s="431">
        <v>2.1093440594585835</v>
      </c>
    </row>
    <row r="30" spans="2:19">
      <c r="J30" s="428">
        <v>12</v>
      </c>
      <c r="K30" s="429" t="s">
        <v>39</v>
      </c>
      <c r="L30" s="430">
        <v>4660.64727004006</v>
      </c>
      <c r="M30" s="430">
        <v>4725.4780194844752</v>
      </c>
      <c r="N30" s="432">
        <v>1966.926794549039</v>
      </c>
      <c r="O30" s="431">
        <v>1.9923286052757248</v>
      </c>
      <c r="P30" s="432">
        <v>4660.64727004006</v>
      </c>
      <c r="Q30" s="432">
        <v>4689.97193296766</v>
      </c>
      <c r="R30" s="432">
        <v>2092.5294215873073</v>
      </c>
      <c r="S30" s="431">
        <v>2.0448941713640543</v>
      </c>
    </row>
    <row r="31" spans="2:19">
      <c r="J31" s="428">
        <v>13</v>
      </c>
      <c r="K31" s="429" t="s">
        <v>40</v>
      </c>
      <c r="L31" s="430">
        <v>5995.215789686692</v>
      </c>
      <c r="M31" s="430">
        <v>5443.0950868558321</v>
      </c>
      <c r="N31" s="432">
        <v>1517.131587936608</v>
      </c>
      <c r="O31" s="431">
        <v>2.7758745386425248</v>
      </c>
      <c r="P31" s="432">
        <v>5995.215789686692</v>
      </c>
      <c r="Q31" s="432">
        <v>5292.8526882448823</v>
      </c>
      <c r="R31" s="432">
        <v>1811.6527423174593</v>
      </c>
      <c r="S31" s="431">
        <v>2.860567650549382</v>
      </c>
    </row>
    <row r="32" spans="2:19">
      <c r="J32" s="428">
        <v>14</v>
      </c>
      <c r="K32" s="429" t="s">
        <v>41</v>
      </c>
      <c r="L32" s="430">
        <v>2517.6433468133928</v>
      </c>
      <c r="M32" s="430">
        <v>2392.1254541689582</v>
      </c>
      <c r="N32" s="432">
        <v>497.18836747589319</v>
      </c>
      <c r="O32" s="431">
        <v>1.3885366394637182</v>
      </c>
      <c r="P32" s="432">
        <v>2517.6433468133928</v>
      </c>
      <c r="Q32" s="432">
        <v>2332.0851019973675</v>
      </c>
      <c r="R32" s="432">
        <v>497.69041779365216</v>
      </c>
      <c r="S32" s="431">
        <v>1.3976038316913992</v>
      </c>
    </row>
    <row r="33" spans="10:19">
      <c r="J33" s="498" t="s">
        <v>153</v>
      </c>
      <c r="K33" s="499"/>
      <c r="L33" s="430">
        <f t="shared" ref="L33:S33" si="0">SUM(L19:L32)</f>
        <v>51170.530326784086</v>
      </c>
      <c r="M33" s="430">
        <f t="shared" si="0"/>
        <v>50832.350711999999</v>
      </c>
      <c r="N33" s="432">
        <f t="shared" si="0"/>
        <v>13607.973680634923</v>
      </c>
      <c r="O33" s="433">
        <f t="shared" si="0"/>
        <v>26.157537641420948</v>
      </c>
      <c r="P33" s="435">
        <f t="shared" si="0"/>
        <v>50913.109526784094</v>
      </c>
      <c r="Q33" s="432">
        <f t="shared" si="0"/>
        <v>49323.02088706378</v>
      </c>
      <c r="R33" s="432">
        <f t="shared" si="0"/>
        <v>14188.26410863809</v>
      </c>
      <c r="S33" s="433">
        <f t="shared" si="0"/>
        <v>26.557919220367801</v>
      </c>
    </row>
  </sheetData>
  <sortState ref="B5:F34">
    <sortCondition ref="B5:B34"/>
  </sortState>
  <mergeCells count="3">
    <mergeCell ref="J33:K33"/>
    <mergeCell ref="L17:O17"/>
    <mergeCell ref="P17:S17"/>
  </mergeCells>
  <pageMargins left="0.7" right="0.7" top="0.75" bottom="0.75" header="0.3" footer="0.3"/>
  <pageSetup paperSize="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50"/>
  <sheetViews>
    <sheetView workbookViewId="0">
      <selection activeCell="B2" sqref="B2"/>
    </sheetView>
  </sheetViews>
  <sheetFormatPr defaultRowHeight="15"/>
  <cols>
    <col min="3" max="3" width="35.85546875" bestFit="1" customWidth="1"/>
    <col min="8" max="8" width="13.140625" bestFit="1" customWidth="1"/>
    <col min="9" max="9" width="11.42578125" bestFit="1" customWidth="1"/>
    <col min="12" max="12" width="16.85546875" bestFit="1" customWidth="1"/>
  </cols>
  <sheetData>
    <row r="2" spans="2:9">
      <c r="B2" s="1" t="s">
        <v>351</v>
      </c>
    </row>
    <row r="4" spans="2:9" ht="51">
      <c r="B4" s="309"/>
      <c r="C4" s="310"/>
      <c r="D4" s="308" t="s">
        <v>174</v>
      </c>
      <c r="E4" s="308" t="s">
        <v>175</v>
      </c>
      <c r="F4" s="308" t="s">
        <v>176</v>
      </c>
      <c r="G4" s="308" t="s">
        <v>90</v>
      </c>
      <c r="H4" s="308" t="s">
        <v>182</v>
      </c>
      <c r="I4" s="308" t="s">
        <v>183</v>
      </c>
    </row>
    <row r="5" spans="2:9" ht="25.5">
      <c r="B5" s="311" t="s">
        <v>0</v>
      </c>
      <c r="C5" s="311" t="s">
        <v>1</v>
      </c>
      <c r="D5" s="308" t="s">
        <v>184</v>
      </c>
      <c r="E5" s="308" t="s">
        <v>184</v>
      </c>
      <c r="F5" s="308" t="s">
        <v>184</v>
      </c>
      <c r="G5" s="308" t="s">
        <v>184</v>
      </c>
      <c r="H5" s="308" t="s">
        <v>184</v>
      </c>
      <c r="I5" s="308" t="s">
        <v>184</v>
      </c>
    </row>
    <row r="6" spans="2:9">
      <c r="B6" s="313">
        <v>1</v>
      </c>
      <c r="C6" s="314" t="s">
        <v>2</v>
      </c>
      <c r="D6" s="312">
        <v>4.3417927463244972</v>
      </c>
      <c r="E6" s="312">
        <v>14.93516771263922</v>
      </c>
      <c r="F6" s="312">
        <v>6.265587627485151</v>
      </c>
      <c r="G6" s="312">
        <v>0.44495022174178561</v>
      </c>
      <c r="H6" s="312">
        <v>21.506947994398885</v>
      </c>
      <c r="I6" s="312">
        <v>11.191088163018703</v>
      </c>
    </row>
    <row r="7" spans="2:9">
      <c r="B7" s="313">
        <v>2</v>
      </c>
      <c r="C7" s="314" t="s">
        <v>3</v>
      </c>
      <c r="D7" s="312">
        <v>5.442182169709926</v>
      </c>
      <c r="E7" s="312">
        <v>8.785165468453437</v>
      </c>
      <c r="F7" s="312">
        <v>6.2655876274851536</v>
      </c>
      <c r="G7" s="312">
        <v>0.44495022174178561</v>
      </c>
      <c r="H7" s="312">
        <v>18.30233584685427</v>
      </c>
      <c r="I7" s="312">
        <v>9.3460874897629704</v>
      </c>
    </row>
    <row r="8" spans="2:9">
      <c r="B8" s="313">
        <v>3</v>
      </c>
      <c r="C8" s="314" t="s">
        <v>4</v>
      </c>
      <c r="D8" s="312">
        <v>4.1561854613238669</v>
      </c>
      <c r="E8" s="312">
        <v>12.764735624004375</v>
      </c>
      <c r="F8" s="312">
        <v>6.2655876274851536</v>
      </c>
      <c r="G8" s="312">
        <v>0.44495022174178561</v>
      </c>
      <c r="H8" s="312">
        <v>19.802038247353867</v>
      </c>
      <c r="I8" s="312">
        <v>10.539958536428253</v>
      </c>
    </row>
    <row r="9" spans="2:9">
      <c r="B9" s="313">
        <v>4</v>
      </c>
      <c r="C9" s="314" t="s">
        <v>5</v>
      </c>
      <c r="D9" s="312">
        <v>0.18377808681498317</v>
      </c>
      <c r="E9" s="312">
        <v>12.764735624004375</v>
      </c>
      <c r="F9" s="312">
        <v>7.4966919052148979</v>
      </c>
      <c r="G9" s="312">
        <v>0.44495022174178561</v>
      </c>
      <c r="H9" s="312">
        <v>17.060735150574729</v>
      </c>
      <c r="I9" s="312">
        <v>11.771062814157997</v>
      </c>
    </row>
    <row r="10" spans="2:9">
      <c r="B10" s="313">
        <v>5</v>
      </c>
      <c r="C10" s="314" t="s">
        <v>6</v>
      </c>
      <c r="D10" s="312">
        <v>3.8935121993995221</v>
      </c>
      <c r="E10" s="312">
        <v>11.413347360748359</v>
      </c>
      <c r="F10" s="312">
        <v>5.9725661103633509</v>
      </c>
      <c r="G10" s="312">
        <v>0.44495022174178561</v>
      </c>
      <c r="H10" s="312">
        <v>18.300371684028509</v>
      </c>
      <c r="I10" s="312">
        <v>9.8415205403296451</v>
      </c>
    </row>
    <row r="11" spans="2:9">
      <c r="B11" s="313">
        <v>6</v>
      </c>
      <c r="C11" s="314" t="s">
        <v>7</v>
      </c>
      <c r="D11" s="312">
        <v>5.6748555788012514</v>
      </c>
      <c r="E11" s="312">
        <v>11.062179495754741</v>
      </c>
      <c r="F11" s="312">
        <v>5.8149514375182632</v>
      </c>
      <c r="G11" s="312">
        <v>0.44495022174178561</v>
      </c>
      <c r="H11" s="312">
        <v>19.678282885089615</v>
      </c>
      <c r="I11" s="312">
        <v>9.5785555079864722</v>
      </c>
    </row>
    <row r="12" spans="2:9">
      <c r="B12" s="313">
        <v>7</v>
      </c>
      <c r="C12" s="314" t="s">
        <v>8</v>
      </c>
      <c r="D12" s="312">
        <v>5.1505223953560453</v>
      </c>
      <c r="E12" s="312">
        <v>8.6501940008366027</v>
      </c>
      <c r="F12" s="312">
        <v>10.022828736308446</v>
      </c>
      <c r="G12" s="312">
        <v>0.44495022174178561</v>
      </c>
      <c r="H12" s="312">
        <v>21.673437153991898</v>
      </c>
      <c r="I12" s="312">
        <v>13.062837158301212</v>
      </c>
    </row>
    <row r="13" spans="2:9">
      <c r="B13" s="313">
        <v>8</v>
      </c>
      <c r="C13" s="314" t="s">
        <v>9</v>
      </c>
      <c r="D13" s="312">
        <v>4.7307987983462718</v>
      </c>
      <c r="E13" s="312">
        <v>8.6501940008366027</v>
      </c>
      <c r="F13" s="312">
        <v>4.6229792171717987</v>
      </c>
      <c r="G13" s="312">
        <v>0.44495022174178561</v>
      </c>
      <c r="H13" s="312">
        <v>15.853864037845478</v>
      </c>
      <c r="I13" s="312">
        <v>7.662987639164565</v>
      </c>
    </row>
    <row r="14" spans="2:9">
      <c r="B14" s="313">
        <v>9</v>
      </c>
      <c r="C14" s="314" t="s">
        <v>10</v>
      </c>
      <c r="D14" s="312">
        <v>4.7338415749805494</v>
      </c>
      <c r="E14" s="312">
        <v>7.5289351994510687</v>
      </c>
      <c r="F14" s="312">
        <v>4.3714523447708125</v>
      </c>
      <c r="G14" s="312">
        <v>0.44495022174178561</v>
      </c>
      <c r="H14" s="312">
        <v>14.820498781108894</v>
      </c>
      <c r="I14" s="312">
        <v>7.0750831263479181</v>
      </c>
    </row>
    <row r="15" spans="2:9">
      <c r="B15" s="313">
        <v>10</v>
      </c>
      <c r="C15" s="314" t="s">
        <v>177</v>
      </c>
      <c r="D15" s="312">
        <v>3.5146064203667633</v>
      </c>
      <c r="E15" s="312">
        <v>8.6568900377233398</v>
      </c>
      <c r="F15" s="312">
        <v>4.3714523447708142</v>
      </c>
      <c r="G15" s="312">
        <v>0.44495022174178561</v>
      </c>
      <c r="H15" s="312">
        <v>14.390832013285701</v>
      </c>
      <c r="I15" s="312">
        <v>7.4134695778296011</v>
      </c>
    </row>
    <row r="16" spans="2:9">
      <c r="B16" s="313">
        <v>11</v>
      </c>
      <c r="C16" s="314" t="s">
        <v>12</v>
      </c>
      <c r="D16" s="312">
        <v>3.5410858654024793</v>
      </c>
      <c r="E16" s="312">
        <v>8.6568900377233398</v>
      </c>
      <c r="F16" s="312">
        <v>0.30113045687838108</v>
      </c>
      <c r="G16" s="312">
        <v>0.44495022174178561</v>
      </c>
      <c r="H16" s="312">
        <v>10.346989570428983</v>
      </c>
      <c r="I16" s="312">
        <v>3.3431476899371688</v>
      </c>
    </row>
    <row r="17" spans="2:9">
      <c r="B17" s="313">
        <v>12</v>
      </c>
      <c r="C17" s="314" t="s">
        <v>13</v>
      </c>
      <c r="D17" s="312">
        <v>2.3698515949737593</v>
      </c>
      <c r="E17" s="312">
        <v>5.0315762748622204</v>
      </c>
      <c r="F17" s="312">
        <v>3.0927504898554088</v>
      </c>
      <c r="G17" s="312">
        <v>0.44495022174178561</v>
      </c>
      <c r="H17" s="312">
        <v>9.4296556989745088</v>
      </c>
      <c r="I17" s="312">
        <v>5.0471735940558604</v>
      </c>
    </row>
    <row r="18" spans="2:9">
      <c r="B18" s="313">
        <v>13</v>
      </c>
      <c r="C18" s="314" t="s">
        <v>14</v>
      </c>
      <c r="D18" s="312">
        <v>4.2294583545377487</v>
      </c>
      <c r="E18" s="312">
        <v>2.3382842089268294</v>
      </c>
      <c r="F18" s="312">
        <v>1.5046536372206092</v>
      </c>
      <c r="G18" s="312">
        <v>0.44495022174178561</v>
      </c>
      <c r="H18" s="312">
        <v>7.8158611597489234</v>
      </c>
      <c r="I18" s="312">
        <v>2.6510891216404437</v>
      </c>
    </row>
    <row r="19" spans="2:9">
      <c r="B19" s="313">
        <v>14</v>
      </c>
      <c r="C19" s="314" t="s">
        <v>178</v>
      </c>
      <c r="D19" s="312">
        <v>2.3683442468227525</v>
      </c>
      <c r="E19" s="312">
        <v>2.3382842089268294</v>
      </c>
      <c r="F19" s="312">
        <v>1.9357418692513937</v>
      </c>
      <c r="G19" s="312">
        <v>0.44495022174178561</v>
      </c>
      <c r="H19" s="312">
        <v>6.3858352840647115</v>
      </c>
      <c r="I19" s="312">
        <v>3.0821773536712285</v>
      </c>
    </row>
    <row r="20" spans="2:9">
      <c r="B20" s="313">
        <v>15</v>
      </c>
      <c r="C20" s="314" t="s">
        <v>179</v>
      </c>
      <c r="D20" s="312">
        <v>4.4756114769634623</v>
      </c>
      <c r="E20" s="312">
        <v>0.4039515274378348</v>
      </c>
      <c r="F20" s="421">
        <v>0</v>
      </c>
      <c r="G20" s="312">
        <v>0.44495022174178561</v>
      </c>
      <c r="H20" s="312">
        <v>5.2033277679117322</v>
      </c>
      <c r="I20" s="312">
        <v>0.56613567997313607</v>
      </c>
    </row>
    <row r="21" spans="2:9">
      <c r="B21" s="313">
        <v>16</v>
      </c>
      <c r="C21" s="314" t="s">
        <v>17</v>
      </c>
      <c r="D21" s="312">
        <v>3.1411245085771604</v>
      </c>
      <c r="E21" s="312">
        <v>0.16094056734856912</v>
      </c>
      <c r="F21" s="421">
        <v>0</v>
      </c>
      <c r="G21" s="312">
        <v>0.44495022174178561</v>
      </c>
      <c r="H21" s="312">
        <v>3.6987331274629445</v>
      </c>
      <c r="I21" s="312">
        <v>0.49323239194635637</v>
      </c>
    </row>
    <row r="22" spans="2:9">
      <c r="B22" s="313">
        <v>17</v>
      </c>
      <c r="C22" s="314" t="s">
        <v>180</v>
      </c>
      <c r="D22" s="312">
        <v>1.1508138016634395</v>
      </c>
      <c r="E22" s="312">
        <v>2.1588678251347911E-2</v>
      </c>
      <c r="F22" s="421">
        <v>-1.2559059847000792E-16</v>
      </c>
      <c r="G22" s="312">
        <v>0.44495022174178561</v>
      </c>
      <c r="H22" s="312">
        <v>1.6108760981811683</v>
      </c>
      <c r="I22" s="312">
        <v>0.45142682521718985</v>
      </c>
    </row>
    <row r="23" spans="2:9">
      <c r="B23" s="313">
        <v>18</v>
      </c>
      <c r="C23" s="314" t="s">
        <v>19</v>
      </c>
      <c r="D23" s="312">
        <v>0.51649314666128165</v>
      </c>
      <c r="E23" s="312">
        <v>0.37498288403854396</v>
      </c>
      <c r="F23" s="421">
        <v>0</v>
      </c>
      <c r="G23" s="312">
        <v>0.44495022174178561</v>
      </c>
      <c r="H23" s="312">
        <v>1.2239313872300479</v>
      </c>
      <c r="I23" s="312">
        <v>0.55744508695334882</v>
      </c>
    </row>
    <row r="24" spans="2:9">
      <c r="B24" s="313">
        <v>19</v>
      </c>
      <c r="C24" s="314" t="s">
        <v>20</v>
      </c>
      <c r="D24" s="312">
        <v>4.6190967546097976</v>
      </c>
      <c r="E24" s="312">
        <v>1.5327148593149962</v>
      </c>
      <c r="F24" s="421">
        <v>0</v>
      </c>
      <c r="G24" s="312">
        <v>0.44495022174178561</v>
      </c>
      <c r="H24" s="312">
        <v>6.1369473778720804</v>
      </c>
      <c r="I24" s="312">
        <v>0.90476467953628448</v>
      </c>
    </row>
    <row r="25" spans="2:9">
      <c r="B25" s="313">
        <v>20</v>
      </c>
      <c r="C25" s="314" t="s">
        <v>21</v>
      </c>
      <c r="D25" s="312">
        <v>7.4766654081448554</v>
      </c>
      <c r="E25" s="312">
        <v>-3.2937772262596798</v>
      </c>
      <c r="F25" s="421">
        <v>0</v>
      </c>
      <c r="G25" s="312">
        <v>0.44495022174178561</v>
      </c>
      <c r="H25" s="312">
        <v>5.6159715715048648</v>
      </c>
      <c r="I25" s="312">
        <v>-0.54318294613611839</v>
      </c>
    </row>
    <row r="26" spans="2:9">
      <c r="B26" s="313">
        <v>21</v>
      </c>
      <c r="C26" s="314" t="s">
        <v>181</v>
      </c>
      <c r="D26" s="312">
        <v>4.8766437699700438</v>
      </c>
      <c r="E26" s="312">
        <v>-3.3160867197915493</v>
      </c>
      <c r="F26" s="421">
        <v>0</v>
      </c>
      <c r="G26" s="312">
        <v>0.44495022174178561</v>
      </c>
      <c r="H26" s="312">
        <v>3.0003332878577451</v>
      </c>
      <c r="I26" s="312">
        <v>-0.54987579419567911</v>
      </c>
    </row>
    <row r="27" spans="2:9">
      <c r="B27" s="313">
        <v>22</v>
      </c>
      <c r="C27" s="314" t="s">
        <v>23</v>
      </c>
      <c r="D27" s="312">
        <v>1.7276362152340903</v>
      </c>
      <c r="E27" s="312">
        <v>2.6736475996030924</v>
      </c>
      <c r="F27" s="421">
        <v>-5.8995796630279553</v>
      </c>
      <c r="G27" s="312">
        <v>0.44495022174178561</v>
      </c>
      <c r="H27" s="312">
        <v>-1.8554399063299145</v>
      </c>
      <c r="I27" s="312">
        <v>-4.6525351614052424</v>
      </c>
    </row>
    <row r="28" spans="2:9">
      <c r="B28" s="313">
        <v>23</v>
      </c>
      <c r="C28" s="314" t="s">
        <v>24</v>
      </c>
      <c r="D28" s="312">
        <v>-3.7541873908359431</v>
      </c>
      <c r="E28" s="312">
        <v>2.6736475996030924</v>
      </c>
      <c r="F28" s="421">
        <v>-5.0975954704045385</v>
      </c>
      <c r="G28" s="312">
        <v>0.44495022174178561</v>
      </c>
      <c r="H28" s="312">
        <v>-6.5352793197765315</v>
      </c>
      <c r="I28" s="312">
        <v>-3.8505509687818251</v>
      </c>
    </row>
    <row r="29" spans="2:9">
      <c r="B29" s="313">
        <v>24</v>
      </c>
      <c r="C29" s="314" t="s">
        <v>25</v>
      </c>
      <c r="D29" s="312">
        <v>-4.6682416362974308</v>
      </c>
      <c r="E29" s="312">
        <v>2.6736475996030924</v>
      </c>
      <c r="F29" s="421">
        <v>0</v>
      </c>
      <c r="G29" s="312">
        <v>0.44495022174178561</v>
      </c>
      <c r="H29" s="312">
        <v>-2.3517380948334803</v>
      </c>
      <c r="I29" s="312">
        <v>1.2470445016227134</v>
      </c>
    </row>
    <row r="30" spans="2:9">
      <c r="B30" s="313">
        <v>25</v>
      </c>
      <c r="C30" s="314" t="s">
        <v>26</v>
      </c>
      <c r="D30" s="312">
        <v>-2.2047315256854794</v>
      </c>
      <c r="E30" s="312">
        <v>-1.9093120436284563</v>
      </c>
      <c r="F30" s="421">
        <v>0</v>
      </c>
      <c r="G30" s="312">
        <v>0.44495022174178561</v>
      </c>
      <c r="H30" s="312">
        <v>-3.0962997344836132</v>
      </c>
      <c r="I30" s="312">
        <v>-0.12784339134675121</v>
      </c>
    </row>
    <row r="31" spans="2:9">
      <c r="B31" s="313">
        <v>26</v>
      </c>
      <c r="C31" s="314" t="s">
        <v>27</v>
      </c>
      <c r="D31" s="312">
        <v>-2.3585100100240455</v>
      </c>
      <c r="E31" s="312">
        <v>-3.1384790679551395</v>
      </c>
      <c r="F31" s="421">
        <v>0</v>
      </c>
      <c r="G31" s="312">
        <v>0.44495022174178561</v>
      </c>
      <c r="H31" s="312">
        <v>-4.110495135850857</v>
      </c>
      <c r="I31" s="312">
        <v>-0.49659349864475616</v>
      </c>
    </row>
    <row r="32" spans="2:9">
      <c r="B32" s="313">
        <v>27</v>
      </c>
      <c r="C32" s="314" t="s">
        <v>28</v>
      </c>
      <c r="D32" s="312">
        <v>-1.9186551263045515</v>
      </c>
      <c r="E32" s="312">
        <v>-5.3063223288611816</v>
      </c>
      <c r="F32" s="421">
        <v>0</v>
      </c>
      <c r="G32" s="312">
        <v>0.44495022174178561</v>
      </c>
      <c r="H32" s="312">
        <v>-5.1881305347655928</v>
      </c>
      <c r="I32" s="312">
        <v>-1.1469464769165689</v>
      </c>
    </row>
    <row r="34" spans="11:14">
      <c r="K34" s="1" t="s">
        <v>277</v>
      </c>
    </row>
    <row r="35" spans="11:14" ht="15.75" thickBot="1"/>
    <row r="36" spans="11:14" ht="52.5" thickBot="1">
      <c r="K36" s="129" t="s">
        <v>0</v>
      </c>
      <c r="L36" s="130" t="s">
        <v>1</v>
      </c>
      <c r="M36" s="131" t="s">
        <v>44</v>
      </c>
      <c r="N36" s="132" t="s">
        <v>45</v>
      </c>
    </row>
    <row r="37" spans="11:14">
      <c r="K37" s="127">
        <v>1</v>
      </c>
      <c r="L37" s="128" t="s">
        <v>29</v>
      </c>
      <c r="M37" s="373">
        <v>32.960794374667486</v>
      </c>
      <c r="N37" s="374">
        <v>4.1667540421004921</v>
      </c>
    </row>
    <row r="38" spans="11:14">
      <c r="K38" s="124">
        <v>2</v>
      </c>
      <c r="L38" s="123" t="s">
        <v>30</v>
      </c>
      <c r="M38" s="375">
        <v>34.059079457566426</v>
      </c>
      <c r="N38" s="376">
        <v>4.9439650737552636</v>
      </c>
    </row>
    <row r="39" spans="11:14">
      <c r="K39" s="124">
        <v>3</v>
      </c>
      <c r="L39" s="123" t="s">
        <v>31</v>
      </c>
      <c r="M39" s="375">
        <v>40.215847481029606</v>
      </c>
      <c r="N39" s="376">
        <v>5.7554731466386198</v>
      </c>
    </row>
    <row r="40" spans="11:14">
      <c r="K40" s="124">
        <v>4</v>
      </c>
      <c r="L40" s="123" t="s">
        <v>32</v>
      </c>
      <c r="M40" s="375">
        <v>43.915328603776587</v>
      </c>
      <c r="N40" s="376">
        <v>5.6219676619452086</v>
      </c>
    </row>
    <row r="41" spans="11:14">
      <c r="K41" s="124">
        <v>5</v>
      </c>
      <c r="L41" s="123" t="s">
        <v>33</v>
      </c>
      <c r="M41" s="375">
        <v>44.752276898221041</v>
      </c>
      <c r="N41" s="376">
        <v>6.3778423441093137</v>
      </c>
    </row>
    <row r="42" spans="11:14">
      <c r="K42" s="124">
        <v>6</v>
      </c>
      <c r="L42" s="123" t="s">
        <v>34</v>
      </c>
      <c r="M42" s="375">
        <v>44.255182492225359</v>
      </c>
      <c r="N42" s="376">
        <v>6.1393627189762263</v>
      </c>
    </row>
    <row r="43" spans="11:14">
      <c r="K43" s="124">
        <v>7</v>
      </c>
      <c r="L43" s="123" t="s">
        <v>35</v>
      </c>
      <c r="M43" s="375">
        <v>47.777428699204265</v>
      </c>
      <c r="N43" s="376">
        <v>6.3621826630358056</v>
      </c>
    </row>
    <row r="44" spans="11:14">
      <c r="K44" s="124">
        <v>8</v>
      </c>
      <c r="L44" s="123" t="s">
        <v>36</v>
      </c>
      <c r="M44" s="375">
        <v>48.431928884050315</v>
      </c>
      <c r="N44" s="376">
        <v>6.3305500618324801</v>
      </c>
    </row>
    <row r="45" spans="11:14">
      <c r="K45" s="124">
        <v>9</v>
      </c>
      <c r="L45" s="123" t="s">
        <v>37</v>
      </c>
      <c r="M45" s="375">
        <v>50.178978648800864</v>
      </c>
      <c r="N45" s="376">
        <v>6.5629779373242636</v>
      </c>
    </row>
    <row r="46" spans="11:14">
      <c r="K46" s="124">
        <v>10</v>
      </c>
      <c r="L46" s="123" t="s">
        <v>22</v>
      </c>
      <c r="M46" s="375">
        <v>46.400622675148099</v>
      </c>
      <c r="N46" s="376">
        <v>6.4591919842167602</v>
      </c>
    </row>
    <row r="47" spans="11:14">
      <c r="K47" s="124">
        <v>11</v>
      </c>
      <c r="L47" s="123" t="s">
        <v>38</v>
      </c>
      <c r="M47" s="375">
        <v>52.849002203047426</v>
      </c>
      <c r="N47" s="376">
        <v>6.7453873676134064</v>
      </c>
    </row>
    <row r="48" spans="11:14">
      <c r="K48" s="124">
        <v>12</v>
      </c>
      <c r="L48" s="123" t="s">
        <v>39</v>
      </c>
      <c r="M48" s="375">
        <v>55.430968057546409</v>
      </c>
      <c r="N48" s="376">
        <v>7.0408901788592768</v>
      </c>
    </row>
    <row r="49" spans="11:14">
      <c r="K49" s="124">
        <v>13</v>
      </c>
      <c r="L49" s="123" t="s">
        <v>40</v>
      </c>
      <c r="M49" s="375">
        <v>53.641624568101356</v>
      </c>
      <c r="N49" s="376">
        <v>6.5279777777697383</v>
      </c>
    </row>
    <row r="50" spans="11:14" ht="15.75" thickBot="1">
      <c r="K50" s="125">
        <v>14</v>
      </c>
      <c r="L50" s="126" t="s">
        <v>41</v>
      </c>
      <c r="M50" s="377">
        <v>53.051379933478017</v>
      </c>
      <c r="N50" s="378">
        <v>6.96314414234749</v>
      </c>
    </row>
  </sheetData>
  <conditionalFormatting sqref="D6:I32">
    <cfRule type="cellIs" dxfId="0" priority="1" operator="equal">
      <formula>0</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B2:G12"/>
  <sheetViews>
    <sheetView workbookViewId="0">
      <selection activeCell="B2" sqref="B2"/>
    </sheetView>
  </sheetViews>
  <sheetFormatPr defaultRowHeight="15"/>
  <cols>
    <col min="2" max="2" width="34.85546875" bestFit="1" customWidth="1"/>
    <col min="3" max="3" width="11.140625" bestFit="1" customWidth="1"/>
    <col min="4" max="4" width="12.140625" bestFit="1" customWidth="1"/>
    <col min="5" max="5" width="7.5703125" bestFit="1" customWidth="1"/>
  </cols>
  <sheetData>
    <row r="2" spans="2:7" ht="45">
      <c r="B2" s="145" t="s">
        <v>90</v>
      </c>
      <c r="C2" s="146" t="s">
        <v>185</v>
      </c>
      <c r="D2" s="146" t="s">
        <v>251</v>
      </c>
      <c r="E2" s="146" t="s">
        <v>188</v>
      </c>
    </row>
    <row r="3" spans="2:7">
      <c r="B3" s="143" t="s">
        <v>363</v>
      </c>
      <c r="C3" s="144">
        <v>1.4999636383160979</v>
      </c>
      <c r="D3" s="200">
        <v>0.21252877019536176</v>
      </c>
      <c r="E3" s="200">
        <f>D3-C3</f>
        <v>-1.2874348681207362</v>
      </c>
      <c r="F3" s="161"/>
    </row>
    <row r="4" spans="2:7">
      <c r="B4" s="143" t="s">
        <v>364</v>
      </c>
      <c r="C4" s="144">
        <v>44.885696578851523</v>
      </c>
      <c r="D4" s="200">
        <v>47.766520102942067</v>
      </c>
      <c r="E4" s="200">
        <f>D4-C4</f>
        <v>2.8808235240905447</v>
      </c>
      <c r="F4" s="161"/>
    </row>
    <row r="6" spans="2:7" ht="45">
      <c r="B6" s="145" t="s">
        <v>91</v>
      </c>
      <c r="C6" s="146" t="s">
        <v>185</v>
      </c>
      <c r="D6" s="146" t="s">
        <v>251</v>
      </c>
      <c r="E6" s="146" t="s">
        <v>188</v>
      </c>
    </row>
    <row r="7" spans="2:7">
      <c r="B7" s="143" t="s">
        <v>361</v>
      </c>
      <c r="C7" s="144">
        <v>7.4026113468455348</v>
      </c>
      <c r="D7" s="144">
        <v>6.7921138001695134</v>
      </c>
      <c r="E7" s="144">
        <f>D7-C7</f>
        <v>-0.61049754667602141</v>
      </c>
      <c r="F7" s="161"/>
      <c r="G7" t="s">
        <v>365</v>
      </c>
    </row>
    <row r="8" spans="2:7">
      <c r="B8" s="143" t="s">
        <v>360</v>
      </c>
      <c r="C8" s="144">
        <v>45.310964069074842</v>
      </c>
      <c r="D8" s="144">
        <v>48.173379225239877</v>
      </c>
      <c r="E8" s="144">
        <f t="shared" ref="E8:E9" si="0">D8-C8</f>
        <v>2.8624151561650351</v>
      </c>
      <c r="F8" s="161"/>
    </row>
    <row r="9" spans="2:7">
      <c r="B9" s="143" t="s">
        <v>362</v>
      </c>
      <c r="C9" s="144">
        <v>6.27916151224351</v>
      </c>
      <c r="D9" s="144">
        <v>6.2917273807158596</v>
      </c>
      <c r="E9" s="144">
        <f t="shared" si="0"/>
        <v>1.2565868472349528E-2</v>
      </c>
      <c r="F9" s="161"/>
    </row>
    <row r="12" spans="2:7">
      <c r="E12" s="440"/>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2:AK125"/>
  <sheetViews>
    <sheetView zoomScaleNormal="100" workbookViewId="0">
      <selection activeCell="B2" sqref="B2"/>
    </sheetView>
  </sheetViews>
  <sheetFormatPr defaultRowHeight="15"/>
  <cols>
    <col min="3" max="3" width="43.85546875" bestFit="1" customWidth="1"/>
    <col min="4" max="4" width="11.140625" bestFit="1" customWidth="1"/>
    <col min="5" max="7" width="11.140625" customWidth="1"/>
    <col min="8" max="8" width="13.140625" bestFit="1" customWidth="1"/>
    <col min="9" max="9" width="11.85546875" bestFit="1" customWidth="1"/>
    <col min="10" max="10" width="11.140625" customWidth="1"/>
    <col min="11" max="12" width="13.5703125" customWidth="1"/>
    <col min="17" max="17" width="26.7109375" customWidth="1"/>
    <col min="18" max="18" width="9.7109375" bestFit="1" customWidth="1"/>
    <col min="19" max="19" width="26.7109375" customWidth="1"/>
    <col min="20" max="20" width="9.28515625" bestFit="1" customWidth="1"/>
    <col min="21" max="21" width="26.7109375" customWidth="1"/>
    <col min="22" max="22" width="9.7109375" bestFit="1" customWidth="1"/>
    <col min="24" max="24" width="18.5703125" bestFit="1" customWidth="1"/>
    <col min="25" max="25" width="13.140625" customWidth="1"/>
    <col min="26" max="26" width="13.5703125" customWidth="1"/>
    <col min="27" max="27" width="12.7109375" customWidth="1"/>
    <col min="29" max="29" width="7.28515625" bestFit="1" customWidth="1"/>
    <col min="30" max="30" width="20.7109375" customWidth="1"/>
    <col min="31" max="31" width="14.28515625" customWidth="1"/>
    <col min="32" max="32" width="15.5703125" customWidth="1"/>
  </cols>
  <sheetData>
    <row r="2" spans="2:12">
      <c r="B2" s="1" t="s">
        <v>87</v>
      </c>
      <c r="C2" s="2"/>
    </row>
    <row r="4" spans="2:12" ht="38.25">
      <c r="B4" s="309"/>
      <c r="C4" s="310"/>
      <c r="D4" s="308" t="s">
        <v>174</v>
      </c>
      <c r="E4" s="308" t="s">
        <v>175</v>
      </c>
      <c r="F4" s="308" t="s">
        <v>176</v>
      </c>
      <c r="G4" s="308" t="s">
        <v>90</v>
      </c>
      <c r="H4" s="308" t="s">
        <v>182</v>
      </c>
      <c r="I4" s="308" t="s">
        <v>183</v>
      </c>
      <c r="J4" s="307"/>
    </row>
    <row r="5" spans="2:12" ht="25.5">
      <c r="B5" s="311" t="s">
        <v>0</v>
      </c>
      <c r="C5" s="311" t="s">
        <v>1</v>
      </c>
      <c r="D5" s="308" t="s">
        <v>184</v>
      </c>
      <c r="E5" s="308" t="s">
        <v>184</v>
      </c>
      <c r="F5" s="308" t="s">
        <v>184</v>
      </c>
      <c r="G5" s="308" t="s">
        <v>184</v>
      </c>
      <c r="H5" s="308" t="s">
        <v>184</v>
      </c>
      <c r="I5" s="308" t="s">
        <v>184</v>
      </c>
      <c r="J5" s="203"/>
      <c r="K5" s="140"/>
      <c r="L5" s="141"/>
    </row>
    <row r="6" spans="2:12">
      <c r="B6" s="313">
        <v>1</v>
      </c>
      <c r="C6" s="314" t="s">
        <v>2</v>
      </c>
      <c r="D6" s="312">
        <v>-2.6244750501488214</v>
      </c>
      <c r="E6" s="312">
        <v>10.017920619424283</v>
      </c>
      <c r="F6" s="312">
        <v>6.7288972382521397</v>
      </c>
      <c r="G6" s="312">
        <v>0.21252877019536176</v>
      </c>
      <c r="H6" s="312">
        <v>11.329495391895678</v>
      </c>
      <c r="I6" s="312">
        <v>9.9468021942747864</v>
      </c>
      <c r="J6" s="203"/>
      <c r="K6" s="140"/>
      <c r="L6" s="141"/>
    </row>
    <row r="7" spans="2:12">
      <c r="B7" s="313">
        <v>2</v>
      </c>
      <c r="C7" s="314" t="s">
        <v>3</v>
      </c>
      <c r="D7" s="312">
        <v>-1.5494545226205925</v>
      </c>
      <c r="E7" s="312">
        <v>3.8104111480253566</v>
      </c>
      <c r="F7" s="312">
        <v>6.728897238252137</v>
      </c>
      <c r="G7" s="312">
        <v>0.21252877019536176</v>
      </c>
      <c r="H7" s="312">
        <v>8.0592592894446575</v>
      </c>
      <c r="I7" s="312">
        <v>8.084549352855106</v>
      </c>
      <c r="J7" s="203"/>
      <c r="K7" s="140"/>
      <c r="L7" s="141"/>
    </row>
    <row r="8" spans="2:12">
      <c r="B8" s="313">
        <v>3</v>
      </c>
      <c r="C8" s="314" t="s">
        <v>4</v>
      </c>
      <c r="D8" s="312">
        <v>-2.7939177554205306</v>
      </c>
      <c r="E8" s="312">
        <v>7.8684772792739626</v>
      </c>
      <c r="F8" s="312">
        <v>6.7288972382521388</v>
      </c>
      <c r="G8" s="312">
        <v>0.21252877019536176</v>
      </c>
      <c r="H8" s="312">
        <v>9.6554423485187435</v>
      </c>
      <c r="I8" s="312">
        <v>9.3019691922296897</v>
      </c>
      <c r="J8" s="203"/>
      <c r="K8" s="140"/>
      <c r="L8" s="141"/>
    </row>
    <row r="9" spans="2:12">
      <c r="B9" s="313">
        <v>4</v>
      </c>
      <c r="C9" s="314" t="s">
        <v>5</v>
      </c>
      <c r="D9" s="312">
        <v>-6.7658262272454275</v>
      </c>
      <c r="E9" s="312">
        <v>7.8684772792739626</v>
      </c>
      <c r="F9" s="312">
        <v>7.9666797630674502</v>
      </c>
      <c r="G9" s="312">
        <v>0.21252877019536176</v>
      </c>
      <c r="H9" s="312">
        <v>6.9213164015091575</v>
      </c>
      <c r="I9" s="312">
        <v>10.539751717045002</v>
      </c>
      <c r="J9" s="203"/>
      <c r="K9" s="140"/>
      <c r="L9" s="141"/>
    </row>
    <row r="10" spans="2:12">
      <c r="B10" s="313">
        <v>5</v>
      </c>
      <c r="C10" s="314" t="s">
        <v>6</v>
      </c>
      <c r="D10" s="312">
        <v>-2.8898300751698782</v>
      </c>
      <c r="E10" s="312">
        <v>6.5306614501110252</v>
      </c>
      <c r="F10" s="312">
        <v>6.4388186320147387</v>
      </c>
      <c r="G10" s="312">
        <v>0.21252877019536176</v>
      </c>
      <c r="H10" s="312">
        <v>8.3329803421179403</v>
      </c>
      <c r="I10" s="312">
        <v>8.6105458372434089</v>
      </c>
      <c r="J10" s="203"/>
      <c r="K10" s="140"/>
      <c r="L10" s="141"/>
    </row>
    <row r="11" spans="2:12">
      <c r="B11" s="313">
        <v>6</v>
      </c>
      <c r="C11" s="314" t="s">
        <v>7</v>
      </c>
      <c r="D11" s="312">
        <v>-0.42204767427926376</v>
      </c>
      <c r="E11" s="312">
        <v>6.3168716310903186</v>
      </c>
      <c r="F11" s="312">
        <v>6.3428633475436742</v>
      </c>
      <c r="G11" s="312">
        <v>0.21252877019536176</v>
      </c>
      <c r="H11" s="312">
        <v>10.555154585222995</v>
      </c>
      <c r="I11" s="312">
        <v>8.450453607066132</v>
      </c>
      <c r="J11" s="203"/>
      <c r="K11" s="140"/>
      <c r="L11" s="141"/>
    </row>
    <row r="12" spans="2:12">
      <c r="B12" s="313">
        <v>7</v>
      </c>
      <c r="C12" s="314" t="s">
        <v>8</v>
      </c>
      <c r="D12" s="312">
        <v>-1.2513809545288039</v>
      </c>
      <c r="E12" s="312">
        <v>4.0162252250477186</v>
      </c>
      <c r="F12" s="312">
        <v>10.584367934619086</v>
      </c>
      <c r="G12" s="312">
        <v>0.21252877019536176</v>
      </c>
      <c r="H12" s="312">
        <v>12.356873407819048</v>
      </c>
      <c r="I12" s="312">
        <v>12.001764272328764</v>
      </c>
      <c r="J12" s="203"/>
      <c r="K12" s="140"/>
      <c r="L12" s="141"/>
    </row>
    <row r="13" spans="2:12">
      <c r="B13" s="313">
        <v>8</v>
      </c>
      <c r="C13" s="314" t="s">
        <v>9</v>
      </c>
      <c r="D13" s="312">
        <v>-0.82915854718219717</v>
      </c>
      <c r="E13" s="312">
        <v>4.0162252250477186</v>
      </c>
      <c r="F13" s="312">
        <v>5.2059134734169286</v>
      </c>
      <c r="G13" s="312">
        <v>0.21252877019536176</v>
      </c>
      <c r="H13" s="312">
        <v>7.4006413539634961</v>
      </c>
      <c r="I13" s="312">
        <v>6.6233098111266058</v>
      </c>
      <c r="J13" s="203"/>
      <c r="K13" s="140"/>
      <c r="L13" s="141"/>
    </row>
    <row r="14" spans="2:12">
      <c r="B14" s="313">
        <v>9</v>
      </c>
      <c r="C14" s="314" t="s">
        <v>10</v>
      </c>
      <c r="D14" s="312">
        <v>-2.5525070615023959</v>
      </c>
      <c r="E14" s="312">
        <v>1.7062260562198792</v>
      </c>
      <c r="F14" s="312">
        <v>4.6877218967120937</v>
      </c>
      <c r="G14" s="312">
        <v>0.21252877019536176</v>
      </c>
      <c r="H14" s="312">
        <v>3.5421018447589745</v>
      </c>
      <c r="I14" s="312">
        <v>5.4121184837734191</v>
      </c>
      <c r="J14" s="203"/>
      <c r="K14" s="140"/>
      <c r="L14" s="141"/>
    </row>
    <row r="15" spans="2:12">
      <c r="B15" s="313">
        <v>10</v>
      </c>
      <c r="C15" s="314" t="s">
        <v>177</v>
      </c>
      <c r="D15" s="312">
        <v>-1.3457072578361877</v>
      </c>
      <c r="E15" s="312">
        <v>3.8638191331580751</v>
      </c>
      <c r="F15" s="312">
        <v>5.0228868574598629</v>
      </c>
      <c r="G15" s="312">
        <v>0.21252877019536176</v>
      </c>
      <c r="H15" s="312">
        <v>6.5943817630296886</v>
      </c>
      <c r="I15" s="312">
        <v>6.3945613676026474</v>
      </c>
      <c r="J15" s="203"/>
      <c r="K15" s="140"/>
      <c r="L15" s="141"/>
    </row>
    <row r="16" spans="2:12">
      <c r="B16" s="313">
        <v>11</v>
      </c>
      <c r="C16" s="314" t="s">
        <v>12</v>
      </c>
      <c r="D16" s="312">
        <v>0.34209326402217327</v>
      </c>
      <c r="E16" s="312">
        <v>3.8638191331580751</v>
      </c>
      <c r="F16" s="312">
        <v>2.2581123825590046</v>
      </c>
      <c r="G16" s="312">
        <v>0.21252877019536176</v>
      </c>
      <c r="H16" s="312">
        <v>5.5174078099871915</v>
      </c>
      <c r="I16" s="312">
        <v>3.6297868927017891</v>
      </c>
      <c r="J16" s="203"/>
      <c r="K16" s="140"/>
      <c r="L16" s="141"/>
    </row>
    <row r="17" spans="2:12">
      <c r="B17" s="313">
        <v>12</v>
      </c>
      <c r="C17" s="314" t="s">
        <v>13</v>
      </c>
      <c r="D17" s="312">
        <v>-1.3379899482637654</v>
      </c>
      <c r="E17" s="312">
        <v>2.2209336873803136</v>
      </c>
      <c r="F17" s="312">
        <v>2.4073635714370041</v>
      </c>
      <c r="G17" s="312">
        <v>0.21252877019536176</v>
      </c>
      <c r="H17" s="312">
        <v>2.8365559745348197</v>
      </c>
      <c r="I17" s="312">
        <v>3.28617244784646</v>
      </c>
      <c r="J17" s="203"/>
      <c r="K17" s="140"/>
      <c r="L17" s="141"/>
    </row>
    <row r="18" spans="2:12">
      <c r="B18" s="313">
        <v>13</v>
      </c>
      <c r="C18" s="314" t="s">
        <v>14</v>
      </c>
      <c r="D18" s="312">
        <v>0.75629135178502394</v>
      </c>
      <c r="E18" s="312">
        <v>2.1120743601139469</v>
      </c>
      <c r="F18" s="312">
        <v>-0.67498795566783099</v>
      </c>
      <c r="G18" s="312">
        <v>0.21252877019536176</v>
      </c>
      <c r="H18" s="312">
        <v>1.7722842183923175</v>
      </c>
      <c r="I18" s="312">
        <v>0.17116312256171484</v>
      </c>
      <c r="J18" s="203"/>
      <c r="K18" s="140"/>
      <c r="L18" s="141"/>
    </row>
    <row r="19" spans="2:12">
      <c r="B19" s="313">
        <v>14</v>
      </c>
      <c r="C19" s="314" t="s">
        <v>178</v>
      </c>
      <c r="D19" s="312">
        <v>1.7291590236554146</v>
      </c>
      <c r="E19" s="312">
        <v>2.1120743601139469</v>
      </c>
      <c r="F19" s="312">
        <v>2.2135252230125979</v>
      </c>
      <c r="G19" s="312">
        <v>0.21252877019536176</v>
      </c>
      <c r="H19" s="312">
        <v>5.6336650689431371</v>
      </c>
      <c r="I19" s="312">
        <v>3.0596763012421437</v>
      </c>
      <c r="J19" s="203"/>
      <c r="K19" s="140"/>
      <c r="L19" s="141"/>
    </row>
    <row r="20" spans="2:12">
      <c r="B20" s="313">
        <v>15</v>
      </c>
      <c r="C20" s="314" t="s">
        <v>179</v>
      </c>
      <c r="D20" s="312">
        <v>4.4370967387443674</v>
      </c>
      <c r="E20" s="312">
        <v>1.3743605011112494</v>
      </c>
      <c r="F20" s="312">
        <v>0</v>
      </c>
      <c r="G20" s="312">
        <v>0.21252877019536176</v>
      </c>
      <c r="H20" s="312">
        <v>5.6116778597176031</v>
      </c>
      <c r="I20" s="312">
        <v>0.62483692052873652</v>
      </c>
      <c r="J20" s="203"/>
      <c r="K20" s="140"/>
      <c r="L20" s="141"/>
    </row>
    <row r="21" spans="2:12">
      <c r="B21" s="313">
        <v>16</v>
      </c>
      <c r="C21" s="314" t="s">
        <v>17</v>
      </c>
      <c r="D21" s="312">
        <v>3.9218623041398684</v>
      </c>
      <c r="E21" s="312">
        <v>0.4913424628486962</v>
      </c>
      <c r="F21" s="312">
        <v>0</v>
      </c>
      <c r="G21" s="312">
        <v>0.21252877019536176</v>
      </c>
      <c r="H21" s="312">
        <v>4.478330798329317</v>
      </c>
      <c r="I21" s="312">
        <v>0.35993150904997062</v>
      </c>
      <c r="J21" s="203"/>
      <c r="K21" s="140"/>
      <c r="L21" s="141"/>
    </row>
    <row r="22" spans="2:12">
      <c r="B22" s="313">
        <v>17</v>
      </c>
      <c r="C22" s="314" t="s">
        <v>180</v>
      </c>
      <c r="D22" s="312">
        <v>2.2691167989034193</v>
      </c>
      <c r="E22" s="312">
        <v>0.40805847391319022</v>
      </c>
      <c r="F22" s="312">
        <v>0</v>
      </c>
      <c r="G22" s="312">
        <v>0.21252877019536176</v>
      </c>
      <c r="H22" s="312">
        <v>2.7672865008380141</v>
      </c>
      <c r="I22" s="312">
        <v>0.33494631236931882</v>
      </c>
      <c r="J22" s="203"/>
      <c r="K22" s="140"/>
      <c r="L22" s="141"/>
    </row>
    <row r="23" spans="2:12">
      <c r="B23" s="313">
        <v>18</v>
      </c>
      <c r="C23" s="314" t="s">
        <v>19</v>
      </c>
      <c r="D23" s="312">
        <v>1.4163377227215035</v>
      </c>
      <c r="E23" s="312">
        <v>0.72491574752549537</v>
      </c>
      <c r="F23" s="312">
        <v>0</v>
      </c>
      <c r="G23" s="312">
        <v>0.21252877019536176</v>
      </c>
      <c r="H23" s="312">
        <v>2.1363075161847123</v>
      </c>
      <c r="I23" s="312">
        <v>0.43000349445301034</v>
      </c>
      <c r="J23" s="203"/>
      <c r="K23" s="140"/>
      <c r="L23" s="141"/>
    </row>
    <row r="24" spans="2:12">
      <c r="B24" s="313">
        <v>19</v>
      </c>
      <c r="C24" s="314" t="s">
        <v>20</v>
      </c>
      <c r="D24" s="312">
        <v>4.6776564294451344</v>
      </c>
      <c r="E24" s="312">
        <v>1.9164725888942786</v>
      </c>
      <c r="F24" s="312">
        <v>0</v>
      </c>
      <c r="G24" s="312">
        <v>0.21252877019536176</v>
      </c>
      <c r="H24" s="312">
        <v>6.2317160118664914</v>
      </c>
      <c r="I24" s="312">
        <v>0.78747054686364537</v>
      </c>
      <c r="J24" s="203"/>
      <c r="K24" s="140"/>
      <c r="L24" s="141"/>
    </row>
    <row r="25" spans="2:12">
      <c r="B25" s="313">
        <v>20</v>
      </c>
      <c r="C25" s="314" t="s">
        <v>21</v>
      </c>
      <c r="D25" s="312">
        <v>8.9037505659644314</v>
      </c>
      <c r="E25" s="312">
        <v>-2.401896959772297</v>
      </c>
      <c r="F25" s="312">
        <v>0</v>
      </c>
      <c r="G25" s="312">
        <v>0.21252877019536176</v>
      </c>
      <c r="H25" s="312">
        <v>7.4349514643191847</v>
      </c>
      <c r="I25" s="312">
        <v>-0.5080403177363273</v>
      </c>
      <c r="J25" s="203"/>
      <c r="K25" s="140"/>
      <c r="L25" s="141"/>
    </row>
    <row r="26" spans="2:12">
      <c r="B26" s="313">
        <v>21</v>
      </c>
      <c r="C26" s="314" t="s">
        <v>181</v>
      </c>
      <c r="D26" s="312">
        <v>6.263165906506222</v>
      </c>
      <c r="E26" s="312">
        <v>-2.4697714383145848</v>
      </c>
      <c r="F26" s="312">
        <v>0</v>
      </c>
      <c r="G26" s="312">
        <v>0.21252877019536176</v>
      </c>
      <c r="H26" s="312">
        <v>4.7468546698813743</v>
      </c>
      <c r="I26" s="312">
        <v>-0.5284026612990137</v>
      </c>
      <c r="J26" s="203"/>
      <c r="K26" s="140"/>
      <c r="L26" s="141"/>
    </row>
    <row r="27" spans="2:12">
      <c r="B27" s="313">
        <v>22</v>
      </c>
      <c r="C27" s="314" t="s">
        <v>23</v>
      </c>
      <c r="D27" s="312">
        <v>3.0806290190615195</v>
      </c>
      <c r="E27" s="312">
        <v>3.1305748875065338</v>
      </c>
      <c r="F27" s="312">
        <v>-5.5505992244429372</v>
      </c>
      <c r="G27" s="312">
        <v>0.21252877019536176</v>
      </c>
      <c r="H27" s="312">
        <v>-6.6039013931482371E-2</v>
      </c>
      <c r="I27" s="312">
        <v>-4.3988979879956158</v>
      </c>
      <c r="J27" s="203"/>
      <c r="K27" s="140"/>
      <c r="L27" s="141"/>
    </row>
    <row r="28" spans="2:12">
      <c r="B28" s="313">
        <v>23</v>
      </c>
      <c r="C28" s="314" t="s">
        <v>24</v>
      </c>
      <c r="D28" s="312">
        <v>-2.6385269666026252</v>
      </c>
      <c r="E28" s="312">
        <v>3.1305748875065338</v>
      </c>
      <c r="F28" s="312">
        <v>-5.0872104578420814</v>
      </c>
      <c r="G28" s="312">
        <v>0.21252877019536176</v>
      </c>
      <c r="H28" s="312">
        <v>-5.3218062329947715</v>
      </c>
      <c r="I28" s="312">
        <v>-3.93550922139476</v>
      </c>
      <c r="J28" s="203"/>
      <c r="K28" s="140"/>
      <c r="L28" s="141"/>
    </row>
    <row r="29" spans="2:12">
      <c r="B29" s="313">
        <v>24</v>
      </c>
      <c r="C29" s="314" t="s">
        <v>25</v>
      </c>
      <c r="D29" s="312">
        <v>-3.5467695962677079</v>
      </c>
      <c r="E29" s="312">
        <v>3.1305748875065338</v>
      </c>
      <c r="F29" s="312">
        <v>0</v>
      </c>
      <c r="G29" s="312">
        <v>0.21252877019536176</v>
      </c>
      <c r="H29" s="312">
        <v>-1.1428384048177727</v>
      </c>
      <c r="I29" s="312">
        <v>1.1517012364473218</v>
      </c>
      <c r="J29" s="203"/>
      <c r="K29" s="140"/>
      <c r="L29" s="141"/>
    </row>
    <row r="30" spans="2:12">
      <c r="B30" s="313">
        <v>25</v>
      </c>
      <c r="C30" s="314" t="s">
        <v>26</v>
      </c>
      <c r="D30" s="312">
        <v>-1.0738466349862328</v>
      </c>
      <c r="E30" s="312">
        <v>-1.3875306303048205</v>
      </c>
      <c r="F30" s="312">
        <v>0</v>
      </c>
      <c r="G30" s="312">
        <v>0.21252877019536176</v>
      </c>
      <c r="H30" s="312">
        <v>-1.8325893060042453</v>
      </c>
      <c r="I30" s="312">
        <v>-0.2037304188960844</v>
      </c>
      <c r="J30" s="203"/>
      <c r="K30" s="140"/>
      <c r="L30" s="141"/>
    </row>
    <row r="31" spans="2:12">
      <c r="B31" s="313">
        <v>26</v>
      </c>
      <c r="C31" s="314" t="s">
        <v>27</v>
      </c>
      <c r="D31" s="312">
        <v>-1.1243431971379725</v>
      </c>
      <c r="E31" s="312">
        <v>-2.4663787550709309</v>
      </c>
      <c r="F31" s="312">
        <v>0</v>
      </c>
      <c r="G31" s="312">
        <v>0.21252877019536176</v>
      </c>
      <c r="H31" s="312">
        <v>-2.6382795554922627</v>
      </c>
      <c r="I31" s="312">
        <v>-0.52738485632591747</v>
      </c>
      <c r="J31" s="203"/>
      <c r="K31" s="140"/>
      <c r="L31" s="141"/>
    </row>
    <row r="32" spans="2:12" ht="15.75" customHeight="1">
      <c r="B32" s="313">
        <v>27</v>
      </c>
      <c r="C32" s="314" t="s">
        <v>28</v>
      </c>
      <c r="D32" s="312">
        <v>0.15049860718625813</v>
      </c>
      <c r="E32" s="312">
        <v>-3.7786810921703702</v>
      </c>
      <c r="F32" s="312">
        <v>0</v>
      </c>
      <c r="G32" s="312">
        <v>0.21252877019536176</v>
      </c>
      <c r="H32" s="312">
        <v>-2.2820493871376391</v>
      </c>
      <c r="I32" s="312">
        <v>-0.92107555745574921</v>
      </c>
      <c r="J32" s="203"/>
    </row>
    <row r="33" spans="2:22" ht="15.75" customHeight="1">
      <c r="B33" s="202"/>
      <c r="C33" s="202"/>
      <c r="D33" s="203"/>
      <c r="E33" s="203"/>
      <c r="F33" s="203"/>
      <c r="G33" s="203"/>
      <c r="H33" s="203"/>
      <c r="I33" s="203"/>
      <c r="J33" s="203"/>
    </row>
    <row r="34" spans="2:22">
      <c r="K34" s="1" t="s">
        <v>84</v>
      </c>
    </row>
    <row r="36" spans="2:22">
      <c r="K36" s="462" t="s">
        <v>48</v>
      </c>
      <c r="L36" s="462" t="s">
        <v>49</v>
      </c>
      <c r="M36" s="462" t="s">
        <v>50</v>
      </c>
      <c r="N36" s="462"/>
      <c r="O36" s="462"/>
    </row>
    <row r="37" spans="2:22">
      <c r="K37" s="462"/>
      <c r="L37" s="462"/>
      <c r="M37" s="315" t="s">
        <v>51</v>
      </c>
      <c r="N37" s="315" t="s">
        <v>52</v>
      </c>
      <c r="O37" s="315" t="s">
        <v>53</v>
      </c>
    </row>
    <row r="38" spans="2:22">
      <c r="K38" s="316" t="s">
        <v>54</v>
      </c>
      <c r="L38" s="316" t="s">
        <v>55</v>
      </c>
      <c r="M38" s="364">
        <v>0.18190000000000001</v>
      </c>
      <c r="N38" s="364">
        <v>0.104058</v>
      </c>
      <c r="O38" s="364">
        <v>7.4976000000000001E-2</v>
      </c>
      <c r="T38" s="140"/>
      <c r="U38" s="140"/>
      <c r="V38" s="140"/>
    </row>
    <row r="39" spans="2:22">
      <c r="K39" s="316" t="s">
        <v>54</v>
      </c>
      <c r="L39" s="316" t="s">
        <v>56</v>
      </c>
      <c r="M39" s="364">
        <v>0.40071099999999998</v>
      </c>
      <c r="N39" s="364">
        <v>0.247922</v>
      </c>
      <c r="O39" s="364">
        <v>0.18031</v>
      </c>
      <c r="T39" s="140"/>
      <c r="U39" s="140"/>
      <c r="V39" s="140"/>
    </row>
    <row r="40" spans="2:22">
      <c r="K40" s="316" t="s">
        <v>57</v>
      </c>
      <c r="L40" s="316" t="s">
        <v>55</v>
      </c>
      <c r="M40" s="364"/>
      <c r="N40" s="364">
        <v>0.32626899999999998</v>
      </c>
      <c r="O40" s="364">
        <v>0.235959</v>
      </c>
      <c r="T40" s="140"/>
      <c r="U40" s="140"/>
      <c r="V40" s="140"/>
    </row>
    <row r="41" spans="2:22">
      <c r="K41" s="316" t="s">
        <v>57</v>
      </c>
      <c r="L41" s="316" t="s">
        <v>56</v>
      </c>
      <c r="M41" s="364"/>
      <c r="N41" s="364">
        <v>0.53564999999999996</v>
      </c>
      <c r="O41" s="364">
        <v>0.39097999999999999</v>
      </c>
      <c r="T41" s="140"/>
      <c r="U41" s="140"/>
      <c r="V41" s="140"/>
    </row>
    <row r="43" spans="2:22">
      <c r="Q43" s="1" t="s">
        <v>85</v>
      </c>
      <c r="R43" s="1"/>
    </row>
    <row r="44" spans="2:22" ht="15.75" thickBot="1"/>
    <row r="45" spans="2:22" ht="20.25" customHeight="1" thickBot="1">
      <c r="Q45" s="317" t="s">
        <v>58</v>
      </c>
      <c r="R45" s="318" t="s">
        <v>59</v>
      </c>
      <c r="S45" s="319" t="s">
        <v>58</v>
      </c>
      <c r="T45" s="318" t="s">
        <v>59</v>
      </c>
      <c r="U45" s="319" t="s">
        <v>58</v>
      </c>
      <c r="V45" s="318" t="s">
        <v>59</v>
      </c>
    </row>
    <row r="46" spans="2:22">
      <c r="M46" s="160"/>
      <c r="N46" s="160"/>
      <c r="O46" s="160"/>
      <c r="Q46" s="383" t="s">
        <v>279</v>
      </c>
      <c r="R46" s="384">
        <v>3.8870867801503057</v>
      </c>
      <c r="S46" s="385" t="s">
        <v>300</v>
      </c>
      <c r="T46" s="384">
        <v>2.5797027413138989</v>
      </c>
      <c r="U46" s="389" t="s">
        <v>344</v>
      </c>
      <c r="V46" s="384">
        <v>1.0486709715793157</v>
      </c>
    </row>
    <row r="47" spans="2:22">
      <c r="M47" s="160"/>
      <c r="N47" s="160"/>
      <c r="O47" s="160"/>
      <c r="Q47" s="386" t="s">
        <v>285</v>
      </c>
      <c r="R47" s="387">
        <v>2.1058389012581147</v>
      </c>
      <c r="S47" s="388" t="s">
        <v>301</v>
      </c>
      <c r="T47" s="387">
        <v>3.8645748271477043</v>
      </c>
      <c r="U47" s="388" t="s">
        <v>325</v>
      </c>
      <c r="V47" s="387">
        <v>0.95351084341006809</v>
      </c>
    </row>
    <row r="48" spans="2:22">
      <c r="M48" s="160"/>
      <c r="N48" s="160"/>
      <c r="O48" s="160"/>
      <c r="Q48" s="386" t="s">
        <v>280</v>
      </c>
      <c r="R48" s="387">
        <v>0.59254337483764463</v>
      </c>
      <c r="S48" s="388" t="s">
        <v>278</v>
      </c>
      <c r="T48" s="387">
        <v>0.46439706866311597</v>
      </c>
      <c r="U48" s="388" t="s">
        <v>326</v>
      </c>
      <c r="V48" s="387">
        <v>0.17892706379553425</v>
      </c>
    </row>
    <row r="49" spans="13:22">
      <c r="M49" s="160"/>
      <c r="N49" s="160"/>
      <c r="O49" s="160"/>
      <c r="Q49" s="386" t="s">
        <v>346</v>
      </c>
      <c r="R49" s="387">
        <v>1.4191165826131606</v>
      </c>
      <c r="S49" s="388" t="s">
        <v>302</v>
      </c>
      <c r="T49" s="387">
        <v>2.1780249002280425</v>
      </c>
      <c r="U49" s="388" t="s">
        <v>327</v>
      </c>
      <c r="V49" s="387">
        <v>0.59569826109478019</v>
      </c>
    </row>
    <row r="50" spans="13:22">
      <c r="M50" s="160"/>
      <c r="N50" s="160"/>
      <c r="O50" s="160"/>
      <c r="Q50" s="386" t="s">
        <v>281</v>
      </c>
      <c r="R50" s="387">
        <v>0.85158588164224081</v>
      </c>
      <c r="S50" s="388" t="s">
        <v>336</v>
      </c>
      <c r="T50" s="387">
        <v>-0.33781933516743617</v>
      </c>
      <c r="U50" s="388" t="s">
        <v>328</v>
      </c>
      <c r="V50" s="387">
        <v>0.33154101562444854</v>
      </c>
    </row>
    <row r="51" spans="13:22">
      <c r="M51" s="160"/>
      <c r="N51" s="160"/>
      <c r="O51" s="160"/>
      <c r="Q51" s="386" t="s">
        <v>282</v>
      </c>
      <c r="R51" s="387">
        <v>3.2192776175504747</v>
      </c>
      <c r="S51" s="388" t="s">
        <v>305</v>
      </c>
      <c r="T51" s="387">
        <v>3.2796041817783528</v>
      </c>
      <c r="U51" s="388" t="s">
        <v>329</v>
      </c>
      <c r="V51" s="387">
        <v>1.0292533367937351</v>
      </c>
    </row>
    <row r="52" spans="13:22">
      <c r="M52" s="160"/>
      <c r="N52" s="160"/>
      <c r="O52" s="160"/>
      <c r="Q52" s="386" t="s">
        <v>283</v>
      </c>
      <c r="R52" s="387">
        <v>0.65512594717881323</v>
      </c>
      <c r="S52" s="388" t="s">
        <v>303</v>
      </c>
      <c r="T52" s="387">
        <v>5.3784584965134847</v>
      </c>
      <c r="U52" s="388" t="s">
        <v>332</v>
      </c>
      <c r="V52" s="387">
        <v>6.7785569827966158E-2</v>
      </c>
    </row>
    <row r="53" spans="13:22">
      <c r="M53" s="160"/>
      <c r="N53" s="160"/>
      <c r="O53" s="160"/>
      <c r="Q53" s="386" t="s">
        <v>284</v>
      </c>
      <c r="R53" s="387">
        <v>-4.443998093398223</v>
      </c>
      <c r="S53" s="388" t="s">
        <v>306</v>
      </c>
      <c r="T53" s="387">
        <v>6.2016642434853582</v>
      </c>
      <c r="U53" s="388" t="s">
        <v>331</v>
      </c>
      <c r="V53" s="387">
        <v>0.86162327416347018</v>
      </c>
    </row>
    <row r="54" spans="13:22">
      <c r="M54" s="160"/>
      <c r="N54" s="160"/>
      <c r="O54" s="160"/>
      <c r="Q54" s="386" t="s">
        <v>286</v>
      </c>
      <c r="R54" s="387">
        <v>1.1102790358818067</v>
      </c>
      <c r="S54" s="388" t="s">
        <v>307</v>
      </c>
      <c r="T54" s="387">
        <v>4.7552385568419018</v>
      </c>
      <c r="U54" s="388" t="s">
        <v>330</v>
      </c>
      <c r="V54" s="387">
        <v>0.79325692014787208</v>
      </c>
    </row>
    <row r="55" spans="13:22">
      <c r="M55" s="160"/>
      <c r="N55" s="160"/>
      <c r="O55" s="160"/>
      <c r="Q55" s="386" t="s">
        <v>288</v>
      </c>
      <c r="R55" s="387">
        <v>0.90589015797370653</v>
      </c>
      <c r="S55" s="388" t="s">
        <v>309</v>
      </c>
      <c r="T55" s="387">
        <v>0.16638775235727513</v>
      </c>
      <c r="U55" s="388" t="s">
        <v>333</v>
      </c>
      <c r="V55" s="387">
        <v>4.4219305116923157E-16</v>
      </c>
    </row>
    <row r="56" spans="13:22">
      <c r="M56" s="160"/>
      <c r="N56" s="160"/>
      <c r="O56" s="160"/>
      <c r="Q56" s="386" t="s">
        <v>287</v>
      </c>
      <c r="R56" s="387">
        <v>1.9892460937466909</v>
      </c>
      <c r="S56" s="388" t="s">
        <v>308</v>
      </c>
      <c r="T56" s="387">
        <v>2.1703270233305836</v>
      </c>
      <c r="U56" s="388" t="s">
        <v>334</v>
      </c>
      <c r="V56" s="387">
        <v>1.7959064365184818</v>
      </c>
    </row>
    <row r="57" spans="13:22">
      <c r="M57" s="160"/>
      <c r="N57" s="160"/>
      <c r="O57" s="160"/>
      <c r="Q57" s="386" t="s">
        <v>289</v>
      </c>
      <c r="R57" s="387">
        <v>0.10067682932483014</v>
      </c>
      <c r="S57" s="388" t="s">
        <v>311</v>
      </c>
      <c r="T57" s="387">
        <v>0.229596904082425</v>
      </c>
      <c r="U57" s="388" t="s">
        <v>335</v>
      </c>
      <c r="V57" s="387">
        <v>-1.1127258167423391</v>
      </c>
    </row>
    <row r="58" spans="13:22">
      <c r="M58" s="160"/>
      <c r="N58" s="160"/>
      <c r="O58" s="160"/>
      <c r="Q58" s="386" t="s">
        <v>304</v>
      </c>
      <c r="R58" s="387">
        <v>1.0790052928743661</v>
      </c>
      <c r="S58" s="388" t="s">
        <v>312</v>
      </c>
      <c r="T58" s="387">
        <v>0.29009838867139265</v>
      </c>
      <c r="U58" s="388" t="s">
        <v>337</v>
      </c>
      <c r="V58" s="387">
        <v>-2.1606752638405204</v>
      </c>
    </row>
    <row r="59" spans="13:22">
      <c r="M59" s="160"/>
      <c r="N59" s="160"/>
      <c r="O59" s="160"/>
      <c r="Q59" s="386" t="s">
        <v>310</v>
      </c>
      <c r="R59" s="387">
        <v>3.9850768219502717</v>
      </c>
      <c r="S59" s="388" t="s">
        <v>313</v>
      </c>
      <c r="T59" s="387">
        <v>0.69229694849268752</v>
      </c>
      <c r="U59" s="388" t="s">
        <v>338</v>
      </c>
      <c r="V59" s="387">
        <v>3.5326810617267483</v>
      </c>
    </row>
    <row r="60" spans="13:22">
      <c r="M60" s="160"/>
      <c r="N60" s="160"/>
      <c r="O60" s="160"/>
      <c r="Q60" s="386" t="s">
        <v>290</v>
      </c>
      <c r="R60" s="387">
        <v>-1.5418482444346704E-3</v>
      </c>
      <c r="S60" s="388" t="s">
        <v>314</v>
      </c>
      <c r="T60" s="387">
        <v>1.6664992850243323</v>
      </c>
      <c r="U60" s="389" t="s">
        <v>339</v>
      </c>
      <c r="V60" s="387">
        <v>0.11412275170694552</v>
      </c>
    </row>
    <row r="61" spans="13:22">
      <c r="M61" s="160"/>
      <c r="N61" s="160"/>
      <c r="O61" s="160"/>
      <c r="Q61" s="386" t="s">
        <v>291</v>
      </c>
      <c r="R61" s="387">
        <v>9.935743242256169E-2</v>
      </c>
      <c r="S61" s="388" t="s">
        <v>315</v>
      </c>
      <c r="T61" s="387">
        <v>1.197550106952773</v>
      </c>
      <c r="U61" s="389" t="s">
        <v>340</v>
      </c>
      <c r="V61" s="387">
        <v>1.599553439347396E-2</v>
      </c>
    </row>
    <row r="62" spans="13:22">
      <c r="M62" s="160"/>
      <c r="N62" s="160"/>
      <c r="O62" s="160"/>
      <c r="Q62" s="386" t="s">
        <v>292</v>
      </c>
      <c r="R62" s="387">
        <v>0.11490206297899444</v>
      </c>
      <c r="S62" s="388" t="s">
        <v>317</v>
      </c>
      <c r="T62" s="387">
        <v>1.1774914453456202</v>
      </c>
      <c r="U62" s="389" t="s">
        <v>341</v>
      </c>
      <c r="V62" s="387">
        <v>0.30185066809189304</v>
      </c>
    </row>
    <row r="63" spans="13:22">
      <c r="M63" s="160"/>
      <c r="N63" s="160"/>
      <c r="O63" s="160"/>
      <c r="Q63" s="386" t="s">
        <v>293</v>
      </c>
      <c r="R63" s="387">
        <v>5.9802881603260902E-2</v>
      </c>
      <c r="S63" s="388" t="s">
        <v>318</v>
      </c>
      <c r="T63" s="387">
        <v>1.7177330008647191</v>
      </c>
      <c r="U63" s="389" t="s">
        <v>342</v>
      </c>
      <c r="V63" s="387">
        <v>0.37458704011702837</v>
      </c>
    </row>
    <row r="64" spans="13:22">
      <c r="M64" s="16"/>
      <c r="N64" s="160"/>
      <c r="O64" s="160"/>
      <c r="Q64" s="386" t="s">
        <v>294</v>
      </c>
      <c r="R64" s="387">
        <v>2.296486840219877</v>
      </c>
      <c r="S64" s="388" t="s">
        <v>319</v>
      </c>
      <c r="T64" s="387">
        <v>2.5076920107693295</v>
      </c>
      <c r="U64" s="389" t="s">
        <v>343</v>
      </c>
      <c r="V64" s="387">
        <v>0.24778655107735592</v>
      </c>
    </row>
    <row r="65" spans="12:27">
      <c r="M65" s="16"/>
      <c r="N65" s="160"/>
      <c r="O65" s="160"/>
      <c r="Q65" s="386" t="s">
        <v>295</v>
      </c>
      <c r="R65" s="387">
        <v>2.4905315626604336</v>
      </c>
      <c r="S65" s="388" t="s">
        <v>320</v>
      </c>
      <c r="T65" s="387">
        <v>4.8089994697942986</v>
      </c>
      <c r="U65" s="389" t="s">
        <v>345</v>
      </c>
      <c r="V65" s="387">
        <v>5.1355210267805829</v>
      </c>
    </row>
    <row r="66" spans="12:27">
      <c r="L66" s="142"/>
      <c r="M66" s="16"/>
      <c r="N66" s="160"/>
      <c r="O66" s="160"/>
      <c r="Q66" s="386" t="s">
        <v>296</v>
      </c>
      <c r="R66" s="387">
        <v>4.8955856983154404E-2</v>
      </c>
      <c r="S66" s="388" t="s">
        <v>321</v>
      </c>
      <c r="T66" s="387">
        <v>0.54263182213038719</v>
      </c>
      <c r="U66" s="389" t="s">
        <v>316</v>
      </c>
      <c r="V66" s="387">
        <v>9.4968382581781015</v>
      </c>
      <c r="Y66" s="1"/>
    </row>
    <row r="67" spans="12:27">
      <c r="L67" s="142"/>
      <c r="M67" s="16"/>
      <c r="N67" s="160"/>
      <c r="O67" s="160"/>
      <c r="Q67" s="386" t="s">
        <v>297</v>
      </c>
      <c r="R67" s="387">
        <v>1.6106036448805094</v>
      </c>
      <c r="S67" s="388" t="s">
        <v>322</v>
      </c>
      <c r="T67" s="387">
        <v>0.17739017796397011</v>
      </c>
      <c r="U67" s="389" t="s">
        <v>347</v>
      </c>
      <c r="V67" s="387">
        <v>9.6152353957317818E-2</v>
      </c>
      <c r="Y67" s="1"/>
    </row>
    <row r="68" spans="12:27">
      <c r="L68" s="142"/>
      <c r="M68" s="16"/>
      <c r="N68" s="160"/>
      <c r="O68" s="160"/>
      <c r="Q68" s="386" t="s">
        <v>298</v>
      </c>
      <c r="R68" s="387">
        <v>0.30201292164077564</v>
      </c>
      <c r="S68" s="388" t="s">
        <v>323</v>
      </c>
      <c r="T68" s="387">
        <v>0.1364247011722188</v>
      </c>
      <c r="U68" s="389" t="s">
        <v>348</v>
      </c>
      <c r="V68" s="387">
        <v>0.26730354400134354</v>
      </c>
      <c r="Y68" s="1"/>
    </row>
    <row r="69" spans="12:27" ht="15.75" thickBot="1">
      <c r="L69" s="142"/>
      <c r="M69" s="16"/>
      <c r="N69" s="160"/>
      <c r="O69" s="160"/>
      <c r="Q69" s="390" t="s">
        <v>299</v>
      </c>
      <c r="R69" s="391">
        <v>1.5702538425388954</v>
      </c>
      <c r="S69" s="392" t="s">
        <v>324</v>
      </c>
      <c r="T69" s="391">
        <v>1.2853971378001572</v>
      </c>
      <c r="U69" s="393"/>
      <c r="V69" s="391"/>
      <c r="Y69" s="1"/>
    </row>
    <row r="70" spans="12:27">
      <c r="L70" s="142"/>
      <c r="M70" s="16"/>
      <c r="N70" s="160"/>
      <c r="O70" s="160"/>
      <c r="Q70" s="204"/>
      <c r="R70" s="205"/>
      <c r="S70" s="204"/>
      <c r="T70" s="205"/>
      <c r="U70" s="206"/>
      <c r="V70" s="205"/>
      <c r="Y70" s="1"/>
    </row>
    <row r="71" spans="12:27">
      <c r="L71" s="142"/>
      <c r="M71" s="16"/>
      <c r="N71" s="160"/>
      <c r="O71" s="160"/>
      <c r="Q71" s="160"/>
      <c r="R71" s="160"/>
      <c r="S71" s="160"/>
      <c r="X71" s="1" t="s">
        <v>88</v>
      </c>
    </row>
    <row r="72" spans="12:27" ht="15.75" thickBot="1">
      <c r="L72" s="142"/>
      <c r="M72" s="16"/>
      <c r="N72" s="160"/>
      <c r="O72" s="160"/>
      <c r="Q72" s="160"/>
      <c r="R72" s="160"/>
      <c r="S72" s="160"/>
    </row>
    <row r="73" spans="12:27" ht="15.75" thickBot="1">
      <c r="L73" s="142"/>
      <c r="M73" s="16"/>
      <c r="N73" s="160"/>
      <c r="O73" s="160"/>
      <c r="Q73" s="160"/>
      <c r="R73" s="160"/>
      <c r="S73" s="160"/>
      <c r="X73" s="458" t="s">
        <v>60</v>
      </c>
      <c r="Y73" s="460" t="s">
        <v>61</v>
      </c>
      <c r="Z73" s="460"/>
      <c r="AA73" s="461"/>
    </row>
    <row r="74" spans="12:27" ht="15.75" thickBot="1">
      <c r="L74" s="142"/>
      <c r="M74" s="16"/>
      <c r="N74" s="160"/>
      <c r="O74" s="160"/>
      <c r="X74" s="459"/>
      <c r="Y74" s="321" t="s">
        <v>62</v>
      </c>
      <c r="Z74" s="289" t="s">
        <v>63</v>
      </c>
      <c r="AA74" s="320" t="s">
        <v>64</v>
      </c>
    </row>
    <row r="75" spans="12:27">
      <c r="L75" s="142"/>
      <c r="M75" s="16"/>
      <c r="N75" s="160"/>
      <c r="O75" s="160"/>
      <c r="X75" s="322" t="s">
        <v>66</v>
      </c>
      <c r="Y75" s="365">
        <v>7.3299989999999999</v>
      </c>
      <c r="Z75" s="366">
        <v>38.350546000000001</v>
      </c>
      <c r="AA75" s="367">
        <v>0.95229699999999995</v>
      </c>
    </row>
    <row r="76" spans="12:27">
      <c r="L76" s="142"/>
      <c r="M76" s="16"/>
      <c r="N76" s="160"/>
      <c r="O76" s="160"/>
      <c r="X76" s="323" t="s">
        <v>71</v>
      </c>
      <c r="Y76" s="122">
        <v>13.742886</v>
      </c>
      <c r="Z76" s="368">
        <v>31.579799000000001</v>
      </c>
      <c r="AA76" s="369">
        <v>0</v>
      </c>
    </row>
    <row r="77" spans="12:27" ht="16.5" customHeight="1">
      <c r="L77" s="142"/>
      <c r="M77" s="16"/>
      <c r="N77" s="160"/>
      <c r="O77" s="160"/>
      <c r="X77" s="323" t="s">
        <v>140</v>
      </c>
      <c r="Y77" s="122">
        <v>15.863702</v>
      </c>
      <c r="Z77" s="368">
        <v>14.564121</v>
      </c>
      <c r="AA77" s="369">
        <v>2.722118</v>
      </c>
    </row>
    <row r="78" spans="12:27">
      <c r="L78" s="142"/>
      <c r="M78" s="16"/>
      <c r="N78" s="160"/>
      <c r="O78" s="160"/>
      <c r="X78" s="323" t="s">
        <v>263</v>
      </c>
      <c r="Y78" s="122">
        <v>16.736636000000001</v>
      </c>
      <c r="Z78" s="368">
        <v>16.487653999999999</v>
      </c>
      <c r="AA78" s="369">
        <v>0</v>
      </c>
    </row>
    <row r="79" spans="12:27">
      <c r="L79" s="142"/>
      <c r="M79" s="16"/>
      <c r="N79" s="160"/>
      <c r="O79" s="160"/>
      <c r="X79" s="323" t="s">
        <v>104</v>
      </c>
      <c r="Y79" s="122">
        <v>13.698551999999999</v>
      </c>
      <c r="Z79" s="368">
        <v>54.920155999999999</v>
      </c>
      <c r="AA79" s="369">
        <v>0</v>
      </c>
    </row>
    <row r="80" spans="12:27">
      <c r="L80" s="142"/>
      <c r="M80" s="16"/>
      <c r="N80" s="160"/>
      <c r="O80" s="160"/>
      <c r="X80" s="323" t="s">
        <v>72</v>
      </c>
      <c r="Y80" s="122">
        <v>9.3249639999999996</v>
      </c>
      <c r="Z80" s="368">
        <v>31.760308999999999</v>
      </c>
      <c r="AA80" s="369">
        <v>0</v>
      </c>
    </row>
    <row r="81" spans="12:37">
      <c r="L81" s="142"/>
      <c r="M81" s="16"/>
      <c r="N81" s="160"/>
      <c r="O81" s="160"/>
      <c r="X81" s="323" t="s">
        <v>67</v>
      </c>
      <c r="Y81" s="122">
        <v>22.660419000000001</v>
      </c>
      <c r="Z81" s="368">
        <v>42.214238999999999</v>
      </c>
      <c r="AA81" s="369">
        <v>0.33641199999999999</v>
      </c>
    </row>
    <row r="82" spans="12:37">
      <c r="L82" s="142"/>
      <c r="M82" s="16"/>
      <c r="N82" s="160"/>
      <c r="O82" s="160"/>
      <c r="X82" s="323" t="s">
        <v>92</v>
      </c>
      <c r="Y82" s="122">
        <f>+Y83</f>
        <v>-0.41918699999999998</v>
      </c>
      <c r="Z82" s="368">
        <f>+Z83</f>
        <v>27.767564</v>
      </c>
      <c r="AA82" s="369">
        <f>+AA83</f>
        <v>8.6064469999999993</v>
      </c>
    </row>
    <row r="83" spans="12:37">
      <c r="L83" s="142"/>
      <c r="M83" s="16"/>
      <c r="N83" s="160"/>
      <c r="O83" s="160"/>
      <c r="X83" s="323" t="s">
        <v>65</v>
      </c>
      <c r="Y83" s="122">
        <v>-0.41918699999999998</v>
      </c>
      <c r="Z83" s="368">
        <v>27.767564</v>
      </c>
      <c r="AA83" s="369">
        <v>8.6064469999999993</v>
      </c>
    </row>
    <row r="84" spans="12:37">
      <c r="L84" s="142"/>
      <c r="M84" s="16"/>
      <c r="N84" s="160"/>
      <c r="O84" s="160"/>
      <c r="X84" s="323" t="s">
        <v>70</v>
      </c>
      <c r="Y84" s="122">
        <v>21.893892999999998</v>
      </c>
      <c r="Z84" s="368">
        <v>25.676407000000001</v>
      </c>
      <c r="AA84" s="369">
        <v>0.55812899999999999</v>
      </c>
    </row>
    <row r="85" spans="12:37">
      <c r="L85" s="142"/>
      <c r="M85" s="16"/>
      <c r="N85" s="160"/>
      <c r="O85" s="160"/>
      <c r="X85" s="323" t="s">
        <v>68</v>
      </c>
      <c r="Y85" s="122">
        <v>19.557016000000001</v>
      </c>
      <c r="Z85" s="368">
        <v>38.947747</v>
      </c>
      <c r="AA85" s="369">
        <v>0</v>
      </c>
      <c r="AD85" s="1"/>
    </row>
    <row r="86" spans="12:37" ht="15.75" thickBot="1">
      <c r="L86" s="142"/>
      <c r="M86" s="16"/>
      <c r="N86" s="160"/>
      <c r="O86" s="160"/>
      <c r="X86" s="324" t="s">
        <v>69</v>
      </c>
      <c r="Y86" s="370">
        <v>19.414783</v>
      </c>
      <c r="Z86" s="371">
        <v>39.290878999999997</v>
      </c>
      <c r="AA86" s="372">
        <v>0</v>
      </c>
      <c r="AD86" s="1"/>
    </row>
    <row r="87" spans="12:37">
      <c r="L87" s="142"/>
      <c r="M87" s="16"/>
      <c r="N87" s="160"/>
      <c r="O87" s="160"/>
      <c r="X87" s="121"/>
      <c r="Y87" s="207"/>
      <c r="Z87" s="207"/>
      <c r="AA87" s="207"/>
      <c r="AD87" s="1"/>
    </row>
    <row r="88" spans="12:37">
      <c r="L88" s="142"/>
      <c r="M88" s="16"/>
      <c r="N88" s="160"/>
      <c r="O88" s="160"/>
      <c r="X88" s="121"/>
      <c r="Y88" s="122"/>
      <c r="Z88" s="122"/>
      <c r="AA88" s="122"/>
      <c r="AC88" s="1" t="s">
        <v>86</v>
      </c>
      <c r="AD88" s="1"/>
    </row>
    <row r="89" spans="12:37" ht="15.75" thickBot="1">
      <c r="L89" s="142"/>
      <c r="M89" s="16"/>
      <c r="N89" s="160"/>
      <c r="O89" s="160"/>
    </row>
    <row r="90" spans="12:37" ht="27" thickBot="1">
      <c r="L90" s="142"/>
      <c r="M90" s="16"/>
      <c r="N90" s="160"/>
      <c r="O90" s="160"/>
      <c r="Y90" s="3"/>
      <c r="Z90" s="3"/>
      <c r="AA90" s="3"/>
      <c r="AC90" s="129" t="s">
        <v>0</v>
      </c>
      <c r="AD90" s="130" t="s">
        <v>1</v>
      </c>
      <c r="AE90" s="131" t="s">
        <v>44</v>
      </c>
      <c r="AF90" s="132" t="s">
        <v>45</v>
      </c>
    </row>
    <row r="91" spans="12:37">
      <c r="L91" s="142"/>
      <c r="M91" s="16"/>
      <c r="N91" s="160"/>
      <c r="O91" s="160"/>
      <c r="AC91" s="127">
        <v>1</v>
      </c>
      <c r="AD91" s="128" t="s">
        <v>29</v>
      </c>
      <c r="AE91" s="373">
        <v>44.510558647202657</v>
      </c>
      <c r="AF91" s="374">
        <v>5.6268228262703586</v>
      </c>
      <c r="AJ91" s="3"/>
      <c r="AK91" s="3"/>
    </row>
    <row r="92" spans="12:37">
      <c r="L92" s="142"/>
      <c r="M92" s="16"/>
      <c r="N92" s="16"/>
      <c r="O92" s="160"/>
      <c r="AC92" s="124">
        <v>2</v>
      </c>
      <c r="AD92" s="123" t="s">
        <v>30</v>
      </c>
      <c r="AE92" s="375">
        <v>43.98925066026073</v>
      </c>
      <c r="AF92" s="376">
        <v>6.3854138851859057</v>
      </c>
      <c r="AJ92" s="3"/>
      <c r="AK92" s="3"/>
    </row>
    <row r="93" spans="12:37">
      <c r="L93" s="142"/>
      <c r="M93" s="16"/>
      <c r="N93" s="16"/>
      <c r="O93" s="160"/>
      <c r="AC93" s="124">
        <v>3</v>
      </c>
      <c r="AD93" s="123" t="s">
        <v>31</v>
      </c>
      <c r="AE93" s="375">
        <v>45.584416587900343</v>
      </c>
      <c r="AF93" s="376">
        <v>6.5237935294191534</v>
      </c>
      <c r="AJ93" s="3"/>
      <c r="AK93" s="3"/>
    </row>
    <row r="94" spans="12:37">
      <c r="L94" s="142"/>
      <c r="M94" s="16"/>
      <c r="N94" s="16"/>
      <c r="O94" s="160"/>
      <c r="AC94" s="124">
        <v>4</v>
      </c>
      <c r="AD94" s="123" t="s">
        <v>32</v>
      </c>
      <c r="AE94" s="375">
        <v>44.312500211235879</v>
      </c>
      <c r="AF94" s="376">
        <v>5.6728129135776175</v>
      </c>
      <c r="AJ94" s="3"/>
      <c r="AK94" s="3"/>
    </row>
    <row r="95" spans="12:37">
      <c r="L95" s="142"/>
      <c r="M95" s="16"/>
      <c r="N95" s="16"/>
      <c r="O95" s="160"/>
      <c r="AC95" s="124">
        <v>5</v>
      </c>
      <c r="AD95" s="123" t="s">
        <v>33</v>
      </c>
      <c r="AE95" s="375">
        <v>43.796500433399423</v>
      </c>
      <c r="AF95" s="376">
        <v>6.2416304677235388</v>
      </c>
      <c r="AJ95" s="3"/>
      <c r="AK95" s="3"/>
    </row>
    <row r="96" spans="12:37">
      <c r="L96" s="142"/>
      <c r="M96" s="16"/>
      <c r="N96" s="16"/>
      <c r="O96" s="160"/>
      <c r="AC96" s="124">
        <v>6</v>
      </c>
      <c r="AD96" s="123" t="s">
        <v>34</v>
      </c>
      <c r="AE96" s="375">
        <v>43.729592557871882</v>
      </c>
      <c r="AF96" s="376">
        <v>6.0664495127318325</v>
      </c>
      <c r="AJ96" s="3"/>
      <c r="AK96" s="3"/>
    </row>
    <row r="97" spans="12:37">
      <c r="L97" s="142"/>
      <c r="M97" s="16"/>
      <c r="N97" s="16"/>
      <c r="O97" s="160"/>
      <c r="AC97" s="124">
        <v>7</v>
      </c>
      <c r="AD97" s="123" t="s">
        <v>35</v>
      </c>
      <c r="AE97" s="375">
        <v>46.566120644366897</v>
      </c>
      <c r="AF97" s="376">
        <v>6.2008813264862672</v>
      </c>
      <c r="AJ97" s="3"/>
      <c r="AK97" s="3"/>
    </row>
    <row r="98" spans="12:37">
      <c r="L98" s="142"/>
      <c r="M98" s="16"/>
      <c r="N98" s="16"/>
      <c r="O98" s="160"/>
      <c r="AC98" s="124">
        <v>8</v>
      </c>
      <c r="AD98" s="123" t="s">
        <v>36</v>
      </c>
      <c r="AE98" s="375">
        <v>47.411356723680179</v>
      </c>
      <c r="AF98" s="376">
        <v>6.1971508084514459</v>
      </c>
      <c r="AJ98" s="3"/>
      <c r="AK98" s="3"/>
    </row>
    <row r="99" spans="12:37">
      <c r="L99" s="142"/>
      <c r="M99" s="16"/>
      <c r="N99" s="16"/>
      <c r="O99" s="160"/>
      <c r="AC99" s="124">
        <v>9</v>
      </c>
      <c r="AD99" s="123" t="s">
        <v>37</v>
      </c>
      <c r="AE99" s="375">
        <v>48.536300692220436</v>
      </c>
      <c r="AF99" s="376">
        <v>6.3481298181024526</v>
      </c>
      <c r="AJ99" s="3"/>
      <c r="AK99" s="3"/>
    </row>
    <row r="100" spans="12:37">
      <c r="L100" s="142"/>
      <c r="M100" s="16"/>
      <c r="N100" s="16"/>
      <c r="O100" s="160"/>
      <c r="AC100" s="124">
        <v>10</v>
      </c>
      <c r="AD100" s="123" t="s">
        <v>22</v>
      </c>
      <c r="AE100" s="375">
        <v>44.034533962033819</v>
      </c>
      <c r="AF100" s="376">
        <v>6.1298209463173263</v>
      </c>
      <c r="AJ100" s="3"/>
      <c r="AK100" s="3"/>
    </row>
    <row r="101" spans="12:37">
      <c r="L101" s="142"/>
      <c r="M101" s="16"/>
      <c r="N101" s="16"/>
      <c r="O101" s="160"/>
      <c r="AC101" s="124">
        <v>11</v>
      </c>
      <c r="AD101" s="123" t="s">
        <v>38</v>
      </c>
      <c r="AE101" s="375">
        <v>51.115316443204691</v>
      </c>
      <c r="AF101" s="376">
        <v>6.5241082225706259</v>
      </c>
      <c r="AJ101" s="3"/>
      <c r="AK101" s="3"/>
    </row>
    <row r="102" spans="12:37">
      <c r="L102" s="142"/>
      <c r="M102" s="16"/>
      <c r="N102" s="16"/>
      <c r="O102" s="160"/>
      <c r="AC102" s="124">
        <v>12</v>
      </c>
      <c r="AD102" s="123" t="s">
        <v>39</v>
      </c>
      <c r="AE102" s="375">
        <v>53.75232769631387</v>
      </c>
      <c r="AF102" s="376">
        <v>6.8276678079100845</v>
      </c>
      <c r="AJ102" s="3"/>
      <c r="AK102" s="3"/>
    </row>
    <row r="103" spans="12:37">
      <c r="L103" s="142"/>
      <c r="M103" s="16"/>
      <c r="N103" s="16"/>
      <c r="O103" s="160"/>
      <c r="AC103" s="124">
        <v>13</v>
      </c>
      <c r="AD103" s="123" t="s">
        <v>40</v>
      </c>
      <c r="AE103" s="375">
        <v>51.865964130647491</v>
      </c>
      <c r="AF103" s="376">
        <v>6.3118867855618568</v>
      </c>
      <c r="AJ103" s="3"/>
      <c r="AK103" s="3"/>
    </row>
    <row r="104" spans="12:37" ht="15.75" thickBot="1">
      <c r="L104" s="142"/>
      <c r="M104" s="16"/>
      <c r="N104" s="16"/>
      <c r="O104" s="160"/>
      <c r="AC104" s="125">
        <v>14</v>
      </c>
      <c r="AD104" s="126" t="s">
        <v>41</v>
      </c>
      <c r="AE104" s="377">
        <v>50.376350727348679</v>
      </c>
      <c r="AF104" s="378">
        <v>6.612038969011298</v>
      </c>
      <c r="AJ104" s="3"/>
      <c r="AK104" s="3"/>
    </row>
    <row r="105" spans="12:37">
      <c r="L105" s="142"/>
      <c r="M105" s="16"/>
      <c r="N105" s="16"/>
      <c r="O105" s="160"/>
    </row>
    <row r="106" spans="12:37">
      <c r="L106" s="142"/>
      <c r="M106" s="16"/>
      <c r="N106" s="16"/>
      <c r="O106" s="160"/>
    </row>
    <row r="107" spans="12:37">
      <c r="L107" s="142"/>
      <c r="M107" s="16"/>
      <c r="N107" s="16"/>
      <c r="O107" s="160"/>
    </row>
    <row r="108" spans="12:37">
      <c r="L108" s="142"/>
      <c r="M108" s="16"/>
      <c r="N108" s="16"/>
      <c r="O108" s="160"/>
    </row>
    <row r="109" spans="12:37">
      <c r="L109" s="142"/>
      <c r="M109" s="16"/>
      <c r="N109" s="16"/>
      <c r="O109" s="160"/>
    </row>
    <row r="110" spans="12:37">
      <c r="L110" s="142"/>
      <c r="M110" s="16"/>
      <c r="N110" s="16"/>
      <c r="O110" s="160"/>
    </row>
    <row r="111" spans="12:37">
      <c r="M111" s="16"/>
      <c r="N111" s="16"/>
      <c r="O111" s="160"/>
    </row>
    <row r="112" spans="12:37">
      <c r="M112" s="16"/>
      <c r="N112" s="16"/>
      <c r="O112" s="160"/>
    </row>
    <row r="113" spans="13:15">
      <c r="M113" s="16"/>
      <c r="N113" s="16"/>
      <c r="O113" s="16"/>
    </row>
    <row r="114" spans="13:15">
      <c r="M114" s="16"/>
      <c r="N114" s="16"/>
      <c r="O114" s="16"/>
    </row>
    <row r="115" spans="13:15">
      <c r="M115" s="16"/>
      <c r="N115" s="16"/>
      <c r="O115" s="16"/>
    </row>
    <row r="116" spans="13:15">
      <c r="M116" s="16"/>
      <c r="N116" s="16"/>
      <c r="O116" s="16"/>
    </row>
    <row r="117" spans="13:15">
      <c r="M117" s="16"/>
      <c r="N117" s="16"/>
      <c r="O117" s="16"/>
    </row>
    <row r="118" spans="13:15">
      <c r="M118" s="16"/>
      <c r="N118" s="16"/>
      <c r="O118" s="16"/>
    </row>
    <row r="119" spans="13:15">
      <c r="M119" s="16"/>
      <c r="N119" s="16"/>
      <c r="O119" s="16"/>
    </row>
    <row r="120" spans="13:15">
      <c r="M120" s="16"/>
      <c r="N120" s="16"/>
      <c r="O120" s="16"/>
    </row>
    <row r="121" spans="13:15">
      <c r="M121" s="16"/>
      <c r="N121" s="16"/>
      <c r="O121" s="16"/>
    </row>
    <row r="122" spans="13:15">
      <c r="M122" s="16"/>
      <c r="N122" s="16"/>
      <c r="O122" s="16"/>
    </row>
    <row r="123" spans="13:15">
      <c r="M123" s="16"/>
      <c r="N123" s="16"/>
      <c r="O123" s="16"/>
    </row>
    <row r="124" spans="13:15">
      <c r="M124" s="16"/>
      <c r="N124" s="16"/>
      <c r="O124" s="16"/>
    </row>
    <row r="125" spans="13:15">
      <c r="M125" s="16"/>
      <c r="N125" s="16"/>
      <c r="O125" s="16"/>
    </row>
  </sheetData>
  <sortState ref="X75:X86">
    <sortCondition ref="X75:X86"/>
  </sortState>
  <mergeCells count="5">
    <mergeCell ref="X73:X74"/>
    <mergeCell ref="Y73:AA73"/>
    <mergeCell ref="K36:K37"/>
    <mergeCell ref="L36:L37"/>
    <mergeCell ref="M36:O36"/>
  </mergeCells>
  <conditionalFormatting sqref="D6:I32">
    <cfRule type="cellIs" dxfId="20" priority="1" operator="equal">
      <formula>0</formula>
    </cfRule>
  </conditionalFormatting>
  <pageMargins left="0.7" right="0.7" top="0.75" bottom="0.75" header="0.3" footer="0.3"/>
  <pageSetup paperSize="9" scale="24"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2:BB111"/>
  <sheetViews>
    <sheetView tabSelected="1" topLeftCell="AJ61" zoomScaleNormal="100" workbookViewId="0">
      <selection activeCell="AQ72" sqref="AQ72"/>
    </sheetView>
  </sheetViews>
  <sheetFormatPr defaultRowHeight="15"/>
  <cols>
    <col min="2" max="2" width="18.7109375" customWidth="1"/>
    <col min="4" max="4" width="11.7109375" bestFit="1" customWidth="1"/>
    <col min="5" max="5" width="11.7109375" customWidth="1"/>
    <col min="8" max="8" width="30.85546875" bestFit="1" customWidth="1"/>
    <col min="15" max="15" width="16.85546875" bestFit="1" customWidth="1"/>
    <col min="28" max="28" width="32.85546875" customWidth="1"/>
    <col min="29" max="29" width="7.7109375" bestFit="1" customWidth="1"/>
    <col min="32" max="32" width="22.140625" bestFit="1" customWidth="1"/>
    <col min="33" max="33" width="20.5703125" customWidth="1"/>
    <col min="34" max="34" width="17.7109375" customWidth="1"/>
    <col min="36" max="36" width="17.42578125" customWidth="1"/>
    <col min="37" max="37" width="17.28515625" customWidth="1"/>
    <col min="38" max="38" width="16" customWidth="1"/>
    <col min="40" max="40" width="11.42578125" customWidth="1"/>
    <col min="41" max="41" width="35.7109375" bestFit="1" customWidth="1"/>
    <col min="42" max="42" width="13.28515625" customWidth="1"/>
    <col min="43" max="43" width="13.85546875" bestFit="1" customWidth="1"/>
    <col min="44" max="44" width="10.140625" customWidth="1"/>
    <col min="45" max="45" width="12" bestFit="1" customWidth="1"/>
    <col min="46" max="46" width="57.140625" bestFit="1" customWidth="1"/>
    <col min="47" max="47" width="11.85546875" customWidth="1"/>
    <col min="48" max="49" width="12.28515625" customWidth="1"/>
    <col min="50" max="50" width="28.42578125" bestFit="1" customWidth="1"/>
    <col min="51" max="53" width="15.7109375" customWidth="1"/>
    <col min="55" max="55" width="23.140625" bestFit="1" customWidth="1"/>
    <col min="56" max="56" width="18.28515625" bestFit="1" customWidth="1"/>
    <col min="57" max="57" width="16.28515625" bestFit="1" customWidth="1"/>
    <col min="58" max="58" width="11.42578125" bestFit="1" customWidth="1"/>
    <col min="59" max="59" width="17.28515625" customWidth="1"/>
    <col min="60" max="61" width="16.7109375" bestFit="1" customWidth="1"/>
  </cols>
  <sheetData>
    <row r="2" spans="2:41">
      <c r="B2" s="1" t="s">
        <v>89</v>
      </c>
      <c r="C2" s="1"/>
    </row>
    <row r="4" spans="2:41" ht="38.25">
      <c r="B4" s="282" t="s">
        <v>83</v>
      </c>
      <c r="C4" s="282" t="s">
        <v>43</v>
      </c>
      <c r="D4" s="398" t="s">
        <v>212</v>
      </c>
      <c r="E4" s="398" t="s">
        <v>261</v>
      </c>
      <c r="F4" s="398" t="s">
        <v>251</v>
      </c>
      <c r="G4" s="264"/>
    </row>
    <row r="5" spans="2:41">
      <c r="B5" s="316" t="s">
        <v>73</v>
      </c>
      <c r="C5" s="399">
        <v>78.739710000000017</v>
      </c>
      <c r="D5" s="401">
        <v>88.513710000000003</v>
      </c>
      <c r="E5" s="401">
        <v>81.734210000000004</v>
      </c>
      <c r="F5" s="399">
        <v>79.656160000000014</v>
      </c>
      <c r="G5" s="265"/>
    </row>
    <row r="6" spans="2:41">
      <c r="B6" s="400" t="s">
        <v>74</v>
      </c>
      <c r="C6" s="399">
        <v>78.739710000000017</v>
      </c>
      <c r="D6" s="399">
        <v>82.911710000000028</v>
      </c>
      <c r="E6" s="399">
        <v>79.07041000000001</v>
      </c>
      <c r="F6" s="399">
        <v>71.767660000000006</v>
      </c>
      <c r="G6" s="161"/>
    </row>
    <row r="7" spans="2:41">
      <c r="B7" s="120"/>
      <c r="C7" s="119"/>
      <c r="D7" s="119"/>
      <c r="E7" s="119"/>
      <c r="F7" s="119"/>
    </row>
    <row r="8" spans="2:41">
      <c r="B8" s="16"/>
      <c r="C8" s="16"/>
      <c r="D8" s="16"/>
      <c r="E8" s="16"/>
      <c r="F8" s="16"/>
      <c r="H8" s="1" t="s">
        <v>204</v>
      </c>
    </row>
    <row r="9" spans="2:41">
      <c r="B9" s="16"/>
      <c r="C9" s="16"/>
      <c r="D9" s="16"/>
      <c r="E9" s="16"/>
      <c r="F9" s="16"/>
      <c r="H9" s="32"/>
      <c r="I9" s="32"/>
      <c r="J9" s="32"/>
      <c r="K9" s="32"/>
      <c r="L9" s="32"/>
    </row>
    <row r="10" spans="2:41" ht="38.25">
      <c r="B10" s="16"/>
      <c r="C10" s="396"/>
      <c r="D10" s="395"/>
      <c r="E10" s="395"/>
      <c r="F10" s="16"/>
      <c r="H10" s="464" t="s">
        <v>93</v>
      </c>
      <c r="I10" s="147" t="s">
        <v>94</v>
      </c>
      <c r="J10" s="466" t="s">
        <v>249</v>
      </c>
      <c r="K10" s="467"/>
      <c r="L10" s="468"/>
      <c r="M10" s="149"/>
      <c r="N10" s="149"/>
      <c r="O10" s="149"/>
      <c r="P10" s="149"/>
      <c r="Q10" s="149"/>
      <c r="R10" s="149"/>
      <c r="S10" s="149"/>
      <c r="T10" s="149"/>
      <c r="U10" s="149"/>
      <c r="V10" s="149"/>
      <c r="W10" s="149"/>
      <c r="X10" s="149"/>
      <c r="Y10" s="149"/>
      <c r="Z10" s="149"/>
      <c r="AA10" s="149"/>
      <c r="AB10" s="149"/>
      <c r="AC10" s="149"/>
      <c r="AD10" s="149"/>
      <c r="AE10" s="149"/>
      <c r="AF10" s="149"/>
      <c r="AG10" s="149"/>
      <c r="AH10" s="149"/>
      <c r="AI10" s="149"/>
      <c r="AJ10" s="149"/>
      <c r="AK10" s="149"/>
      <c r="AL10" s="149"/>
      <c r="AM10" s="149"/>
      <c r="AN10" s="11"/>
      <c r="AO10" s="11"/>
    </row>
    <row r="11" spans="2:41" ht="39">
      <c r="H11" s="465"/>
      <c r="I11" s="224" t="s">
        <v>109</v>
      </c>
      <c r="J11" s="225" t="s">
        <v>148</v>
      </c>
      <c r="K11" s="407" t="s">
        <v>200</v>
      </c>
      <c r="L11" s="226" t="s">
        <v>250</v>
      </c>
      <c r="M11" s="12"/>
      <c r="N11" s="12"/>
      <c r="O11" s="12"/>
      <c r="P11" s="12"/>
      <c r="Q11" s="12"/>
      <c r="R11" s="12"/>
      <c r="S11" s="12"/>
      <c r="T11" s="12"/>
      <c r="U11" s="12"/>
      <c r="V11" s="12"/>
      <c r="W11" s="12"/>
      <c r="X11" s="12"/>
      <c r="Y11" s="12"/>
      <c r="Z11" s="12"/>
      <c r="AA11" s="12"/>
      <c r="AB11" s="12"/>
      <c r="AC11" s="12"/>
      <c r="AD11" s="12"/>
      <c r="AE11" s="12"/>
      <c r="AF11" s="12"/>
      <c r="AG11" s="12"/>
      <c r="AH11" s="12"/>
      <c r="AI11" s="12"/>
      <c r="AJ11" s="12"/>
      <c r="AK11" s="12"/>
      <c r="AL11" s="12"/>
      <c r="AM11" s="12"/>
      <c r="AN11" s="12"/>
      <c r="AO11" s="12"/>
    </row>
    <row r="12" spans="2:41">
      <c r="H12" s="180" t="s">
        <v>95</v>
      </c>
      <c r="I12" s="181"/>
      <c r="J12" s="182"/>
      <c r="K12" s="182"/>
      <c r="L12" s="183"/>
      <c r="M12" s="13"/>
      <c r="N12" s="13"/>
      <c r="O12" s="13"/>
      <c r="P12" s="13"/>
      <c r="Q12" s="13"/>
      <c r="R12" s="13"/>
      <c r="S12" s="13"/>
      <c r="T12" s="13"/>
      <c r="U12" s="13"/>
      <c r="V12" s="13"/>
      <c r="W12" s="13"/>
      <c r="X12" s="13"/>
      <c r="Y12" s="13"/>
      <c r="Z12" s="13"/>
      <c r="AA12" s="13"/>
      <c r="AB12" s="13"/>
      <c r="AC12" s="13"/>
      <c r="AD12" s="13"/>
      <c r="AE12" s="13"/>
      <c r="AF12" s="13"/>
      <c r="AG12" s="13"/>
      <c r="AH12" s="13"/>
      <c r="AI12" s="13"/>
      <c r="AJ12" s="13"/>
      <c r="AK12" s="13"/>
      <c r="AL12" s="13"/>
      <c r="AM12" s="13"/>
      <c r="AN12" s="13"/>
      <c r="AO12" s="13"/>
    </row>
    <row r="13" spans="2:41">
      <c r="H13" s="184" t="s">
        <v>96</v>
      </c>
      <c r="I13" s="185">
        <v>1780.6535646768998</v>
      </c>
      <c r="J13" s="186">
        <v>1953.7604258292843</v>
      </c>
      <c r="K13" s="186">
        <v>1936.9506342828049</v>
      </c>
      <c r="L13" s="234">
        <v>1938.8147384962429</v>
      </c>
      <c r="M13" s="150"/>
      <c r="N13" s="150"/>
      <c r="O13" s="150"/>
      <c r="P13" s="150"/>
      <c r="Q13" s="150"/>
      <c r="R13" s="150"/>
      <c r="S13" s="150"/>
      <c r="T13" s="150"/>
      <c r="U13" s="150"/>
      <c r="V13" s="150"/>
      <c r="W13" s="150"/>
      <c r="X13" s="150"/>
      <c r="Y13" s="150"/>
      <c r="Z13" s="150"/>
      <c r="AA13" s="150"/>
      <c r="AB13" s="150"/>
      <c r="AC13" s="150"/>
      <c r="AD13" s="150"/>
      <c r="AE13" s="150"/>
      <c r="AF13" s="150"/>
      <c r="AG13" s="150"/>
      <c r="AH13" s="150"/>
      <c r="AI13" s="150"/>
      <c r="AJ13" s="150"/>
      <c r="AK13" s="150"/>
      <c r="AL13" s="150"/>
      <c r="AM13" s="150"/>
      <c r="AN13" s="14"/>
      <c r="AO13" s="14"/>
    </row>
    <row r="14" spans="2:41">
      <c r="H14" s="184" t="s">
        <v>97</v>
      </c>
      <c r="I14" s="185">
        <v>44.955204119999998</v>
      </c>
      <c r="J14" s="186">
        <v>48.288275289298603</v>
      </c>
      <c r="K14" s="186">
        <v>44.955204119999998</v>
      </c>
      <c r="L14" s="234">
        <v>44.955204119999998</v>
      </c>
      <c r="M14" s="150"/>
      <c r="N14" s="150"/>
      <c r="O14" s="150"/>
      <c r="P14" s="150"/>
      <c r="Q14" s="150"/>
      <c r="R14" s="150"/>
      <c r="S14" s="150"/>
      <c r="T14" s="150"/>
      <c r="U14" s="150"/>
      <c r="V14" s="150"/>
      <c r="W14" s="150"/>
      <c r="X14" s="150"/>
      <c r="Y14" s="150"/>
      <c r="Z14" s="150"/>
      <c r="AA14" s="150"/>
      <c r="AB14" s="150"/>
      <c r="AC14" s="150"/>
      <c r="AD14" s="150"/>
      <c r="AE14" s="150"/>
      <c r="AF14" s="150"/>
      <c r="AG14" s="150"/>
      <c r="AH14" s="150"/>
      <c r="AI14" s="150"/>
      <c r="AJ14" s="150"/>
      <c r="AK14" s="150"/>
      <c r="AL14" s="150"/>
      <c r="AM14" s="150"/>
      <c r="AN14" s="14"/>
      <c r="AO14" s="14"/>
    </row>
    <row r="15" spans="2:41">
      <c r="H15" s="31" t="s">
        <v>98</v>
      </c>
      <c r="I15" s="227">
        <v>1735.6983605568998</v>
      </c>
      <c r="J15" s="228">
        <v>1905.4721505399857</v>
      </c>
      <c r="K15" s="425">
        <v>1891.995430162805</v>
      </c>
      <c r="L15" s="229">
        <f t="shared" ref="L15" si="0">L13-L14</f>
        <v>1893.8595343762429</v>
      </c>
      <c r="M15" s="133"/>
      <c r="N15" s="133"/>
      <c r="O15" s="133"/>
      <c r="P15" s="133"/>
      <c r="Q15" s="133"/>
      <c r="R15" s="133"/>
      <c r="S15" s="133"/>
      <c r="T15" s="133"/>
      <c r="U15" s="133"/>
      <c r="V15" s="133"/>
      <c r="W15" s="133"/>
      <c r="X15" s="133"/>
      <c r="Y15" s="133"/>
      <c r="Z15" s="133"/>
      <c r="AA15" s="133"/>
      <c r="AB15" s="133"/>
      <c r="AC15" s="133"/>
      <c r="AD15" s="133"/>
      <c r="AE15" s="133"/>
      <c r="AF15" s="133"/>
      <c r="AG15" s="133"/>
      <c r="AH15" s="133"/>
      <c r="AI15" s="133"/>
      <c r="AJ15" s="133"/>
      <c r="AK15" s="133"/>
      <c r="AL15" s="133"/>
      <c r="AM15" s="133"/>
      <c r="AN15" s="15"/>
      <c r="AO15" s="15"/>
    </row>
    <row r="16" spans="2:41">
      <c r="H16" s="187"/>
      <c r="I16" s="188"/>
      <c r="J16" s="189"/>
      <c r="K16" s="426"/>
      <c r="L16" s="190"/>
      <c r="M16" s="151"/>
      <c r="N16" s="151"/>
      <c r="O16" s="151"/>
      <c r="P16" s="151"/>
      <c r="Q16" s="151"/>
      <c r="R16" s="151"/>
      <c r="S16" s="151"/>
      <c r="T16" s="151"/>
      <c r="U16" s="151"/>
      <c r="V16" s="151"/>
      <c r="W16" s="151"/>
      <c r="X16" s="151"/>
      <c r="Y16" s="151"/>
      <c r="Z16" s="151"/>
      <c r="AA16" s="151"/>
      <c r="AB16" s="151"/>
      <c r="AC16" s="151"/>
      <c r="AD16" s="151"/>
      <c r="AE16" s="151"/>
      <c r="AF16" s="151"/>
      <c r="AG16" s="151"/>
      <c r="AH16" s="151"/>
      <c r="AI16" s="151"/>
      <c r="AJ16" s="151"/>
      <c r="AK16" s="151"/>
      <c r="AL16" s="151"/>
      <c r="AM16" s="151"/>
      <c r="AN16" s="15"/>
      <c r="AO16" s="15"/>
    </row>
    <row r="17" spans="8:41">
      <c r="H17" s="191" t="s">
        <v>99</v>
      </c>
      <c r="I17" s="188"/>
      <c r="J17" s="189"/>
      <c r="K17" s="426"/>
      <c r="L17" s="190"/>
      <c r="M17" s="151"/>
      <c r="N17" s="151"/>
      <c r="O17" s="151"/>
      <c r="P17" s="151"/>
      <c r="Q17" s="151"/>
      <c r="R17" s="151"/>
      <c r="S17" s="151"/>
      <c r="T17" s="151"/>
      <c r="U17" s="151"/>
      <c r="V17" s="151"/>
      <c r="W17" s="151"/>
      <c r="X17" s="151"/>
      <c r="Y17" s="151"/>
      <c r="Z17" s="151"/>
      <c r="AA17" s="151"/>
      <c r="AB17" s="151"/>
      <c r="AC17" s="151"/>
      <c r="AD17" s="151"/>
      <c r="AE17" s="151"/>
      <c r="AF17" s="151"/>
      <c r="AG17" s="151"/>
      <c r="AH17" s="151"/>
      <c r="AI17" s="151"/>
      <c r="AJ17" s="151"/>
      <c r="AK17" s="151"/>
      <c r="AL17" s="151"/>
      <c r="AM17" s="151"/>
      <c r="AN17" s="15"/>
      <c r="AO17" s="15"/>
    </row>
    <row r="18" spans="8:41">
      <c r="H18" s="184" t="s">
        <v>96</v>
      </c>
      <c r="I18" s="185">
        <v>306.4100000000002</v>
      </c>
      <c r="J18" s="186">
        <v>320.9904821866225</v>
      </c>
      <c r="K18" s="186">
        <v>303.13415680510991</v>
      </c>
      <c r="L18" s="234">
        <v>302.34974175310651</v>
      </c>
      <c r="M18" s="150"/>
      <c r="N18" s="150"/>
      <c r="O18" s="150"/>
      <c r="P18" s="150"/>
      <c r="Q18" s="150"/>
      <c r="R18" s="150"/>
      <c r="S18" s="150"/>
      <c r="T18" s="150"/>
      <c r="U18" s="150"/>
      <c r="V18" s="150"/>
      <c r="W18" s="150"/>
      <c r="X18" s="150"/>
      <c r="Y18" s="150"/>
      <c r="Z18" s="150"/>
      <c r="AA18" s="150"/>
      <c r="AB18" s="150"/>
      <c r="AC18" s="150"/>
      <c r="AD18" s="150"/>
      <c r="AE18" s="150"/>
      <c r="AF18" s="150"/>
      <c r="AG18" s="150"/>
      <c r="AH18" s="150"/>
      <c r="AI18" s="150"/>
      <c r="AJ18" s="150"/>
      <c r="AK18" s="150"/>
      <c r="AL18" s="150"/>
      <c r="AM18" s="150"/>
      <c r="AN18" s="14"/>
      <c r="AO18" s="14"/>
    </row>
    <row r="19" spans="8:41">
      <c r="H19" s="184" t="s">
        <v>97</v>
      </c>
      <c r="I19" s="185">
        <v>10.745443267875203</v>
      </c>
      <c r="J19" s="186">
        <v>10.486774629236379</v>
      </c>
      <c r="K19" s="186">
        <v>8.9236943495972767</v>
      </c>
      <c r="L19" s="234">
        <v>8.9006026589706657</v>
      </c>
      <c r="M19" s="150"/>
      <c r="N19" s="150"/>
      <c r="O19" s="150"/>
      <c r="P19" s="150"/>
      <c r="Q19" s="150"/>
      <c r="R19" s="150"/>
      <c r="S19" s="150"/>
      <c r="T19" s="150"/>
      <c r="U19" s="150"/>
      <c r="V19" s="150"/>
      <c r="W19" s="150"/>
      <c r="X19" s="150"/>
      <c r="Y19" s="150"/>
      <c r="Z19" s="150"/>
      <c r="AA19" s="150"/>
      <c r="AB19" s="150"/>
      <c r="AC19" s="150"/>
      <c r="AD19" s="150"/>
      <c r="AE19" s="150"/>
      <c r="AF19" s="150"/>
      <c r="AG19" s="150"/>
      <c r="AH19" s="150"/>
      <c r="AI19" s="150"/>
      <c r="AJ19" s="150"/>
      <c r="AK19" s="150"/>
      <c r="AL19" s="150"/>
      <c r="AM19" s="150"/>
      <c r="AN19" s="14"/>
      <c r="AO19" s="14"/>
    </row>
    <row r="20" spans="8:41">
      <c r="H20" s="31" t="s">
        <v>98</v>
      </c>
      <c r="I20" s="227">
        <v>295.66455673212499</v>
      </c>
      <c r="J20" s="228">
        <v>310.50370755738612</v>
      </c>
      <c r="K20" s="425">
        <v>294.21046245551264</v>
      </c>
      <c r="L20" s="229">
        <f t="shared" ref="L20" si="1">L18-L19</f>
        <v>293.44913909413583</v>
      </c>
      <c r="M20" s="133"/>
      <c r="N20" s="133"/>
      <c r="O20" s="133"/>
      <c r="P20" s="133"/>
      <c r="Q20" s="133"/>
      <c r="R20" s="133"/>
      <c r="S20" s="133"/>
      <c r="T20" s="133"/>
      <c r="U20" s="133"/>
      <c r="V20" s="133"/>
      <c r="W20" s="133"/>
      <c r="X20" s="133"/>
      <c r="Y20" s="133"/>
      <c r="Z20" s="133"/>
      <c r="AA20" s="133"/>
      <c r="AB20" s="133"/>
      <c r="AC20" s="133"/>
      <c r="AD20" s="133"/>
      <c r="AE20" s="133"/>
      <c r="AF20" s="133"/>
      <c r="AG20" s="133"/>
      <c r="AH20" s="133"/>
      <c r="AI20" s="133"/>
      <c r="AJ20" s="133"/>
      <c r="AK20" s="133"/>
      <c r="AL20" s="133"/>
      <c r="AM20" s="133"/>
      <c r="AN20" s="15"/>
      <c r="AO20" s="15"/>
    </row>
    <row r="21" spans="8:41">
      <c r="H21" s="187"/>
      <c r="I21" s="188"/>
      <c r="J21" s="189"/>
      <c r="K21" s="426"/>
      <c r="L21" s="190"/>
      <c r="M21" s="151"/>
      <c r="N21" s="151"/>
      <c r="O21" s="151"/>
      <c r="P21" s="151"/>
      <c r="Q21" s="151"/>
      <c r="R21" s="151"/>
      <c r="S21" s="151"/>
      <c r="T21" s="151"/>
      <c r="U21" s="151"/>
      <c r="V21" s="151"/>
      <c r="W21" s="151"/>
      <c r="X21" s="151"/>
      <c r="Y21" s="151"/>
      <c r="Z21" s="151"/>
      <c r="AA21" s="151"/>
      <c r="AB21" s="151"/>
      <c r="AC21" s="151"/>
      <c r="AD21" s="151"/>
      <c r="AE21" s="151"/>
      <c r="AF21" s="151"/>
      <c r="AG21" s="151"/>
      <c r="AH21" s="151"/>
      <c r="AI21" s="151"/>
      <c r="AJ21" s="151"/>
      <c r="AK21" s="151"/>
      <c r="AL21" s="151"/>
      <c r="AM21" s="151"/>
      <c r="AN21" s="15"/>
      <c r="AO21" s="15"/>
    </row>
    <row r="22" spans="8:41">
      <c r="H22" s="191" t="s">
        <v>100</v>
      </c>
      <c r="I22" s="188"/>
      <c r="J22" s="189"/>
      <c r="K22" s="426"/>
      <c r="L22" s="190"/>
      <c r="M22" s="151"/>
      <c r="N22" s="151"/>
      <c r="O22" s="151"/>
      <c r="P22" s="151"/>
      <c r="Q22" s="151"/>
      <c r="R22" s="151"/>
      <c r="S22" s="151"/>
      <c r="T22" s="151"/>
      <c r="U22" s="151"/>
      <c r="V22" s="151"/>
      <c r="W22" s="151"/>
      <c r="X22" s="151"/>
      <c r="Y22" s="151"/>
      <c r="Z22" s="151"/>
      <c r="AA22" s="151"/>
      <c r="AB22" s="151"/>
      <c r="AC22" s="151"/>
      <c r="AD22" s="151"/>
      <c r="AE22" s="151"/>
      <c r="AF22" s="151"/>
      <c r="AG22" s="151"/>
      <c r="AH22" s="151"/>
      <c r="AI22" s="151"/>
      <c r="AJ22" s="151"/>
      <c r="AK22" s="151"/>
      <c r="AL22" s="151"/>
      <c r="AM22" s="151"/>
      <c r="AN22" s="15"/>
      <c r="AO22" s="15"/>
    </row>
    <row r="23" spans="8:41">
      <c r="H23" s="184" t="s">
        <v>96</v>
      </c>
      <c r="I23" s="185">
        <v>341.67982277211905</v>
      </c>
      <c r="J23" s="186">
        <v>343.0413076142334</v>
      </c>
      <c r="K23" s="186">
        <v>333.61289659801014</v>
      </c>
      <c r="L23" s="234">
        <v>328.97540990257153</v>
      </c>
      <c r="M23" s="150"/>
      <c r="N23" s="150"/>
      <c r="O23" s="150"/>
      <c r="P23" s="150"/>
      <c r="Q23" s="150"/>
      <c r="R23" s="150"/>
      <c r="S23" s="150"/>
      <c r="T23" s="150"/>
      <c r="U23" s="150"/>
      <c r="V23" s="150"/>
      <c r="W23" s="150"/>
      <c r="X23" s="150"/>
      <c r="Y23" s="150"/>
      <c r="Z23" s="150"/>
      <c r="AA23" s="150"/>
      <c r="AB23" s="150"/>
      <c r="AC23" s="150"/>
      <c r="AD23" s="150"/>
      <c r="AE23" s="150"/>
      <c r="AF23" s="150"/>
      <c r="AG23" s="150"/>
      <c r="AH23" s="150"/>
      <c r="AI23" s="150"/>
      <c r="AJ23" s="150"/>
      <c r="AK23" s="150"/>
      <c r="AL23" s="150"/>
      <c r="AM23" s="150"/>
      <c r="AN23" s="14"/>
      <c r="AO23" s="14"/>
    </row>
    <row r="24" spans="8:41">
      <c r="H24" s="184" t="s">
        <v>97</v>
      </c>
      <c r="I24" s="185">
        <v>3.4725205989060441</v>
      </c>
      <c r="J24" s="186">
        <v>3.5649603299854107</v>
      </c>
      <c r="K24" s="186">
        <v>3.5132189673319116</v>
      </c>
      <c r="L24" s="234">
        <v>3.5041278709407813</v>
      </c>
      <c r="M24" s="150"/>
      <c r="N24" s="150"/>
      <c r="O24" s="150"/>
      <c r="P24" s="150"/>
      <c r="Q24" s="150"/>
      <c r="R24" s="150"/>
      <c r="S24" s="150"/>
      <c r="T24" s="150"/>
      <c r="U24" s="150"/>
      <c r="V24" s="150"/>
      <c r="W24" s="150"/>
      <c r="X24" s="150"/>
      <c r="Y24" s="150"/>
      <c r="Z24" s="150"/>
      <c r="AA24" s="150"/>
      <c r="AB24" s="150"/>
      <c r="AC24" s="150"/>
      <c r="AD24" s="150"/>
      <c r="AE24" s="150"/>
      <c r="AF24" s="150"/>
      <c r="AG24" s="150"/>
      <c r="AH24" s="150"/>
      <c r="AI24" s="150"/>
      <c r="AJ24" s="150"/>
      <c r="AK24" s="150"/>
      <c r="AL24" s="150"/>
      <c r="AM24" s="150"/>
      <c r="AN24" s="14"/>
      <c r="AO24" s="14"/>
    </row>
    <row r="25" spans="8:41">
      <c r="H25" s="31" t="s">
        <v>98</v>
      </c>
      <c r="I25" s="227">
        <v>338.20730217321301</v>
      </c>
      <c r="J25" s="228">
        <v>339.47634728424799</v>
      </c>
      <c r="K25" s="228">
        <v>330.09967763067823</v>
      </c>
      <c r="L25" s="230">
        <f t="shared" ref="L25" si="2">L23-L24</f>
        <v>325.47128203163072</v>
      </c>
      <c r="M25" s="15"/>
      <c r="N25" s="15"/>
      <c r="O25" s="15"/>
      <c r="P25" s="15"/>
      <c r="Q25" s="15"/>
      <c r="R25" s="15"/>
      <c r="S25" s="15"/>
      <c r="T25" s="15"/>
      <c r="U25" s="15"/>
      <c r="V25" s="15"/>
      <c r="W25" s="15"/>
      <c r="X25" s="15"/>
      <c r="Y25" s="15"/>
      <c r="Z25" s="15"/>
      <c r="AA25" s="15"/>
      <c r="AB25" s="15"/>
      <c r="AC25" s="15"/>
      <c r="AD25" s="15"/>
      <c r="AE25" s="15"/>
      <c r="AF25" s="15"/>
      <c r="AG25" s="15"/>
      <c r="AH25" s="15"/>
      <c r="AI25" s="15"/>
      <c r="AJ25" s="15"/>
      <c r="AK25" s="15"/>
      <c r="AL25" s="15"/>
      <c r="AM25" s="15"/>
      <c r="AN25" s="15"/>
      <c r="AO25" s="15"/>
    </row>
    <row r="26" spans="8:41">
      <c r="H26" s="187"/>
      <c r="I26" s="188"/>
      <c r="J26" s="189"/>
      <c r="K26" s="426"/>
      <c r="L26" s="190"/>
      <c r="M26" s="151"/>
      <c r="N26" s="151"/>
      <c r="O26" s="151"/>
      <c r="P26" s="151"/>
      <c r="Q26" s="151"/>
      <c r="R26" s="151"/>
      <c r="S26" s="151"/>
      <c r="T26" s="151"/>
      <c r="U26" s="151"/>
      <c r="V26" s="151"/>
      <c r="W26" s="151"/>
      <c r="X26" s="151"/>
      <c r="Y26" s="151"/>
      <c r="Z26" s="151"/>
      <c r="AA26" s="151"/>
      <c r="AB26" s="151"/>
      <c r="AC26" s="151"/>
      <c r="AD26" s="151"/>
      <c r="AE26" s="151"/>
      <c r="AF26" s="151"/>
      <c r="AG26" s="151"/>
      <c r="AH26" s="151"/>
      <c r="AI26" s="151"/>
      <c r="AJ26" s="151"/>
      <c r="AK26" s="151"/>
      <c r="AL26" s="151"/>
      <c r="AM26" s="151"/>
      <c r="AN26" s="15"/>
      <c r="AO26" s="15"/>
    </row>
    <row r="27" spans="8:41">
      <c r="H27" s="192" t="s">
        <v>101</v>
      </c>
      <c r="I27" s="193">
        <v>248.35699921993759</v>
      </c>
      <c r="J27" s="194">
        <v>269.08470435494382</v>
      </c>
      <c r="K27" s="194">
        <v>265.58435505723759</v>
      </c>
      <c r="L27" s="195">
        <v>259.33031199343702</v>
      </c>
      <c r="M27" s="133"/>
      <c r="N27" s="133"/>
      <c r="O27" s="133"/>
      <c r="P27" s="133"/>
      <c r="Q27" s="133"/>
      <c r="R27" s="133"/>
      <c r="S27" s="133"/>
      <c r="T27" s="133"/>
      <c r="U27" s="133"/>
      <c r="V27" s="133"/>
      <c r="W27" s="133"/>
      <c r="X27" s="133"/>
      <c r="Y27" s="133"/>
      <c r="Z27" s="133"/>
      <c r="AA27" s="133"/>
      <c r="AB27" s="133"/>
      <c r="AC27" s="133"/>
      <c r="AD27" s="133"/>
      <c r="AE27" s="133"/>
      <c r="AF27" s="133"/>
      <c r="AG27" s="133"/>
      <c r="AH27" s="133"/>
      <c r="AI27" s="133"/>
      <c r="AJ27" s="133"/>
      <c r="AK27" s="133"/>
      <c r="AL27" s="133"/>
      <c r="AM27" s="133"/>
      <c r="AN27" s="14"/>
      <c r="AO27" s="14"/>
    </row>
    <row r="28" spans="8:41">
      <c r="H28" s="192" t="s">
        <v>102</v>
      </c>
      <c r="I28" s="193">
        <v>18.760655919999998</v>
      </c>
      <c r="J28" s="194">
        <v>48.443896982562954</v>
      </c>
      <c r="K28" s="194">
        <v>40.5</v>
      </c>
      <c r="L28" s="195">
        <v>40.5</v>
      </c>
      <c r="M28" s="15"/>
      <c r="N28" s="15"/>
      <c r="O28" s="15"/>
      <c r="P28" s="15"/>
      <c r="Q28" s="15"/>
      <c r="R28" s="15"/>
      <c r="S28" s="15"/>
      <c r="T28" s="15"/>
      <c r="U28" s="15"/>
      <c r="V28" s="15"/>
      <c r="W28" s="15"/>
      <c r="X28" s="15"/>
      <c r="Y28" s="15"/>
      <c r="Z28" s="15"/>
      <c r="AA28" s="15"/>
      <c r="AB28" s="15"/>
      <c r="AC28" s="15"/>
      <c r="AD28" s="15"/>
      <c r="AE28" s="15"/>
      <c r="AF28" s="15"/>
      <c r="AG28" s="15"/>
      <c r="AH28" s="15"/>
      <c r="AI28" s="15"/>
      <c r="AJ28" s="15"/>
      <c r="AK28" s="15"/>
      <c r="AL28" s="15"/>
      <c r="AM28" s="15"/>
      <c r="AN28" s="14"/>
      <c r="AO28" s="14"/>
    </row>
    <row r="29" spans="8:41">
      <c r="H29" s="148" t="s">
        <v>103</v>
      </c>
      <c r="I29" s="231">
        <v>2636.6878746021753</v>
      </c>
      <c r="J29" s="232">
        <v>2872.9808067191261</v>
      </c>
      <c r="K29" s="427">
        <v>2822.3899253062336</v>
      </c>
      <c r="L29" s="233">
        <f>L15+L20+L25+L27+L28</f>
        <v>2812.6102674954468</v>
      </c>
      <c r="M29" s="133"/>
      <c r="N29" s="133"/>
      <c r="O29" s="133"/>
      <c r="P29" s="133"/>
      <c r="Q29" s="133"/>
      <c r="R29" s="133"/>
      <c r="S29" s="133"/>
      <c r="T29" s="133"/>
      <c r="U29" s="133"/>
      <c r="V29" s="133"/>
      <c r="W29" s="133"/>
      <c r="X29" s="133"/>
      <c r="Y29" s="133"/>
      <c r="Z29" s="133"/>
      <c r="AA29" s="133"/>
      <c r="AB29" s="133"/>
      <c r="AC29" s="133"/>
      <c r="AD29" s="133"/>
      <c r="AE29" s="133"/>
      <c r="AF29" s="133"/>
      <c r="AG29" s="133"/>
      <c r="AH29" s="133"/>
      <c r="AI29" s="133"/>
      <c r="AJ29" s="133"/>
      <c r="AK29" s="133"/>
      <c r="AL29" s="133"/>
      <c r="AM29" s="133"/>
      <c r="AN29" s="15"/>
      <c r="AO29" s="15"/>
    </row>
    <row r="30" spans="8:41">
      <c r="H30" s="10"/>
      <c r="I30" s="15"/>
      <c r="J30" s="15"/>
      <c r="K30" s="133"/>
      <c r="L30" s="133"/>
      <c r="M30" s="133"/>
      <c r="N30" s="133"/>
      <c r="O30" s="133"/>
      <c r="P30" s="133"/>
      <c r="Q30" s="133"/>
      <c r="R30" s="133"/>
      <c r="S30" s="133"/>
      <c r="T30" s="133"/>
      <c r="U30" s="133"/>
      <c r="V30" s="133"/>
      <c r="W30" s="133"/>
      <c r="X30" s="133"/>
      <c r="Y30" s="133"/>
      <c r="Z30" s="133"/>
      <c r="AA30" s="133"/>
      <c r="AB30" s="133"/>
      <c r="AC30" s="133"/>
      <c r="AD30" s="133"/>
      <c r="AE30" s="133"/>
      <c r="AF30" s="133"/>
      <c r="AG30" s="133"/>
      <c r="AH30" s="133"/>
      <c r="AI30" s="133"/>
      <c r="AJ30" s="133"/>
      <c r="AK30" s="133"/>
      <c r="AL30" s="133"/>
      <c r="AM30" s="133"/>
      <c r="AN30" s="15"/>
      <c r="AO30" s="15"/>
    </row>
    <row r="31" spans="8:41">
      <c r="H31" s="10"/>
      <c r="I31" s="15"/>
      <c r="J31" s="15"/>
      <c r="K31" s="133"/>
      <c r="L31" s="133"/>
      <c r="M31" s="133"/>
      <c r="O31" s="133"/>
      <c r="P31" s="133"/>
      <c r="Q31" s="133"/>
      <c r="R31" s="133"/>
      <c r="S31" s="133"/>
      <c r="T31" s="133"/>
      <c r="U31" s="133"/>
      <c r="V31" s="133"/>
      <c r="W31" s="133"/>
      <c r="X31" s="133"/>
      <c r="Y31" s="133"/>
      <c r="Z31" s="133"/>
      <c r="AA31" s="133"/>
      <c r="AB31" s="133"/>
      <c r="AC31" s="133"/>
      <c r="AD31" s="133"/>
      <c r="AE31" s="133"/>
      <c r="AF31" s="133"/>
      <c r="AG31" s="133"/>
      <c r="AH31" s="133"/>
      <c r="AI31" s="133"/>
      <c r="AJ31" s="133"/>
      <c r="AK31" s="133"/>
      <c r="AL31" s="133"/>
      <c r="AM31" s="133"/>
      <c r="AN31" s="15"/>
      <c r="AO31" s="15"/>
    </row>
    <row r="32" spans="8:41">
      <c r="H32" s="10"/>
      <c r="I32" s="15"/>
      <c r="J32" s="15"/>
      <c r="K32" s="133"/>
      <c r="L32" s="133"/>
      <c r="M32" s="133"/>
      <c r="N32" s="133" t="s">
        <v>350</v>
      </c>
      <c r="O32" s="133"/>
      <c r="P32" s="133"/>
      <c r="Q32" s="133"/>
      <c r="R32" s="133"/>
      <c r="S32" s="133" t="s">
        <v>349</v>
      </c>
      <c r="T32" s="133"/>
      <c r="U32" s="133"/>
      <c r="V32" s="133"/>
      <c r="W32" s="133"/>
      <c r="X32" s="133"/>
      <c r="Y32" s="133"/>
      <c r="Z32" s="133"/>
      <c r="AA32" s="133"/>
      <c r="AB32" s="133"/>
      <c r="AC32" s="133"/>
      <c r="AD32" s="133"/>
      <c r="AE32" s="133"/>
      <c r="AF32" s="133"/>
      <c r="AG32" s="133"/>
      <c r="AH32" s="133"/>
      <c r="AI32" s="133"/>
      <c r="AJ32" s="133"/>
      <c r="AK32" s="133"/>
      <c r="AL32" s="133"/>
      <c r="AM32" s="133"/>
      <c r="AN32" s="15"/>
      <c r="AO32" s="15"/>
    </row>
    <row r="33" spans="8:41">
      <c r="H33" s="10"/>
      <c r="I33" s="15"/>
      <c r="J33" s="15"/>
      <c r="K33" s="133"/>
      <c r="L33" s="133"/>
      <c r="M33" s="133"/>
      <c r="N33" s="133"/>
      <c r="O33" s="133"/>
      <c r="P33" s="133"/>
      <c r="Q33" s="133"/>
      <c r="R33" s="133"/>
      <c r="S33" s="133"/>
      <c r="T33" s="133"/>
      <c r="U33" s="133"/>
      <c r="V33" s="133"/>
      <c r="W33" s="133"/>
      <c r="X33" s="133"/>
      <c r="Y33" s="133"/>
      <c r="Z33" s="133"/>
      <c r="AA33" s="133"/>
      <c r="AB33" s="133"/>
      <c r="AC33" s="133"/>
      <c r="AD33" s="133"/>
      <c r="AE33" s="133"/>
      <c r="AF33" s="133"/>
      <c r="AG33" s="133"/>
      <c r="AH33" s="133"/>
      <c r="AI33" s="133"/>
      <c r="AJ33" s="133"/>
      <c r="AK33" s="133"/>
      <c r="AL33" s="133"/>
      <c r="AM33" s="133"/>
      <c r="AN33" s="15"/>
      <c r="AO33" s="15"/>
    </row>
    <row r="34" spans="8:41">
      <c r="H34" s="10"/>
      <c r="I34" s="15"/>
      <c r="J34" s="15"/>
      <c r="K34" s="133"/>
      <c r="L34" s="133"/>
      <c r="M34" s="133"/>
      <c r="N34" s="406" t="s">
        <v>0</v>
      </c>
      <c r="O34" s="406" t="s">
        <v>1</v>
      </c>
      <c r="P34" s="406" t="s">
        <v>43</v>
      </c>
      <c r="Q34" s="406" t="s">
        <v>110</v>
      </c>
      <c r="R34" s="133"/>
      <c r="S34" s="133"/>
      <c r="T34" s="133"/>
      <c r="U34" s="133"/>
      <c r="V34" s="133"/>
      <c r="W34" s="133"/>
      <c r="X34" s="133"/>
      <c r="Y34" s="133"/>
      <c r="Z34" s="133"/>
      <c r="AA34" s="133"/>
      <c r="AB34" s="133"/>
      <c r="AC34" s="133"/>
      <c r="AD34" s="133"/>
      <c r="AE34" s="133"/>
      <c r="AF34" s="133"/>
      <c r="AG34" s="133"/>
      <c r="AH34" s="133"/>
      <c r="AI34" s="133"/>
      <c r="AJ34" s="133"/>
      <c r="AK34" s="133"/>
      <c r="AL34" s="133"/>
      <c r="AM34" s="133"/>
      <c r="AN34" s="15"/>
      <c r="AO34" s="15"/>
    </row>
    <row r="35" spans="8:41">
      <c r="H35" s="10"/>
      <c r="I35" s="15"/>
      <c r="J35" s="15"/>
      <c r="K35" s="133"/>
      <c r="L35" s="133"/>
      <c r="M35" s="133"/>
      <c r="N35" s="409">
        <v>1</v>
      </c>
      <c r="O35" s="408" t="s">
        <v>29</v>
      </c>
      <c r="P35" s="410">
        <v>1.1253196217641215</v>
      </c>
      <c r="Q35" s="410">
        <v>0.97613853225639413</v>
      </c>
      <c r="R35" s="438"/>
      <c r="S35" s="133"/>
      <c r="T35" s="133"/>
      <c r="U35" s="133"/>
      <c r="V35" s="133"/>
      <c r="W35" s="133"/>
      <c r="X35" s="133"/>
      <c r="Y35" s="133"/>
      <c r="Z35" s="133"/>
      <c r="AA35" s="133"/>
      <c r="AB35" s="133"/>
      <c r="AC35" s="133"/>
      <c r="AD35" s="133"/>
      <c r="AE35" s="133"/>
      <c r="AF35" s="133"/>
      <c r="AG35" s="133"/>
      <c r="AH35" s="133"/>
      <c r="AI35" s="133"/>
      <c r="AJ35" s="133"/>
      <c r="AK35" s="133"/>
      <c r="AL35" s="133"/>
      <c r="AM35" s="133"/>
      <c r="AN35" s="15"/>
      <c r="AO35" s="15"/>
    </row>
    <row r="36" spans="8:41">
      <c r="H36" s="10"/>
      <c r="I36" s="15"/>
      <c r="J36" s="15"/>
      <c r="K36" s="133"/>
      <c r="L36" s="133"/>
      <c r="M36" s="133"/>
      <c r="N36" s="409">
        <v>2</v>
      </c>
      <c r="O36" s="408" t="s">
        <v>30</v>
      </c>
      <c r="P36" s="410">
        <v>3.6834065277981884</v>
      </c>
      <c r="Q36" s="410">
        <v>3.4202661810505859</v>
      </c>
      <c r="R36" s="438"/>
      <c r="S36" s="133"/>
      <c r="T36" s="133"/>
      <c r="U36" s="133"/>
      <c r="V36" s="133"/>
      <c r="W36" s="133"/>
      <c r="X36" s="133"/>
      <c r="Y36" s="133"/>
      <c r="Z36" s="133"/>
      <c r="AA36" s="133"/>
      <c r="AB36" s="133"/>
      <c r="AC36" s="133"/>
      <c r="AD36" s="133"/>
      <c r="AE36" s="133"/>
      <c r="AF36" s="133"/>
      <c r="AG36" s="133"/>
      <c r="AH36" s="133"/>
      <c r="AI36" s="133"/>
      <c r="AJ36" s="133"/>
      <c r="AK36" s="133"/>
      <c r="AL36" s="133"/>
      <c r="AM36" s="133"/>
      <c r="AN36" s="15"/>
      <c r="AO36" s="15"/>
    </row>
    <row r="37" spans="8:41">
      <c r="H37" s="10"/>
      <c r="I37" s="15"/>
      <c r="J37" s="15"/>
      <c r="K37" s="133"/>
      <c r="L37" s="133"/>
      <c r="M37" s="133"/>
      <c r="N37" s="409">
        <v>3</v>
      </c>
      <c r="O37" s="408" t="s">
        <v>31</v>
      </c>
      <c r="P37" s="410">
        <v>2.3551920966629627</v>
      </c>
      <c r="Q37" s="410">
        <v>2.1581166850965499</v>
      </c>
      <c r="R37" s="438"/>
      <c r="S37" s="133"/>
      <c r="T37" s="133"/>
      <c r="U37" s="133"/>
      <c r="V37" s="133"/>
      <c r="W37" s="133"/>
      <c r="X37" s="133"/>
      <c r="Y37" s="133"/>
      <c r="Z37" s="133"/>
      <c r="AA37" s="133"/>
      <c r="AB37" s="133"/>
      <c r="AC37" s="133"/>
      <c r="AD37" s="133"/>
      <c r="AE37" s="133"/>
      <c r="AF37" s="133"/>
      <c r="AG37" s="133"/>
      <c r="AH37" s="133"/>
      <c r="AI37" s="133"/>
      <c r="AJ37" s="133"/>
      <c r="AK37" s="133"/>
      <c r="AL37" s="133"/>
      <c r="AM37" s="133"/>
      <c r="AN37" s="15"/>
      <c r="AO37" s="15"/>
    </row>
    <row r="38" spans="8:41">
      <c r="H38" s="10"/>
      <c r="I38" s="15"/>
      <c r="J38" s="15"/>
      <c r="K38" s="133"/>
      <c r="L38" s="133"/>
      <c r="M38" s="133"/>
      <c r="N38" s="409">
        <v>4</v>
      </c>
      <c r="O38" s="408" t="s">
        <v>32</v>
      </c>
      <c r="P38" s="410">
        <v>4.221517868056968</v>
      </c>
      <c r="Q38" s="410">
        <v>4.0267239803892343</v>
      </c>
      <c r="R38" s="438"/>
      <c r="S38" s="133"/>
      <c r="T38" s="133"/>
      <c r="U38" s="133"/>
      <c r="V38" s="133"/>
      <c r="W38" s="133"/>
      <c r="X38" s="133"/>
      <c r="Y38" s="133"/>
      <c r="Z38" s="133"/>
      <c r="AA38" s="133"/>
      <c r="AB38" s="133"/>
      <c r="AC38" s="133"/>
      <c r="AD38" s="133"/>
      <c r="AE38" s="133"/>
      <c r="AF38" s="133"/>
      <c r="AG38" s="133"/>
      <c r="AH38" s="133"/>
      <c r="AI38" s="133"/>
      <c r="AJ38" s="133"/>
      <c r="AK38" s="133"/>
      <c r="AL38" s="133"/>
      <c r="AM38" s="133"/>
      <c r="AN38" s="15"/>
      <c r="AO38" s="15"/>
    </row>
    <row r="39" spans="8:41">
      <c r="H39" s="10"/>
      <c r="I39" s="15"/>
      <c r="J39" s="15"/>
      <c r="K39" s="133"/>
      <c r="L39" s="133"/>
      <c r="M39" s="133"/>
      <c r="N39" s="409">
        <v>5</v>
      </c>
      <c r="O39" s="408" t="s">
        <v>33</v>
      </c>
      <c r="P39" s="410">
        <v>4.0613961697740093</v>
      </c>
      <c r="Q39" s="410">
        <v>3.7813356663731508</v>
      </c>
      <c r="R39" s="438"/>
      <c r="S39" s="133"/>
      <c r="T39" s="133"/>
      <c r="U39" s="133"/>
      <c r="V39" s="133"/>
      <c r="W39" s="133"/>
      <c r="X39" s="133"/>
      <c r="Y39" s="133"/>
      <c r="Z39" s="133"/>
      <c r="AA39" s="133"/>
      <c r="AB39" s="133"/>
      <c r="AC39" s="133"/>
      <c r="AD39" s="133"/>
      <c r="AE39" s="133"/>
      <c r="AF39" s="133"/>
      <c r="AG39" s="133"/>
      <c r="AH39" s="133"/>
      <c r="AI39" s="133"/>
      <c r="AJ39" s="133"/>
      <c r="AK39" s="133"/>
      <c r="AL39" s="133"/>
      <c r="AM39" s="133"/>
      <c r="AN39" s="15"/>
      <c r="AO39" s="15"/>
    </row>
    <row r="40" spans="8:41">
      <c r="H40" s="10"/>
      <c r="I40" s="15"/>
      <c r="J40" s="15"/>
      <c r="K40" s="133"/>
      <c r="L40" s="133"/>
      <c r="M40" s="133"/>
      <c r="N40" s="409">
        <v>6</v>
      </c>
      <c r="O40" s="408" t="s">
        <v>34</v>
      </c>
      <c r="P40" s="410">
        <v>2.8548322125080245</v>
      </c>
      <c r="Q40" s="410">
        <v>2.5737714801874265</v>
      </c>
      <c r="R40" s="438"/>
      <c r="S40" s="133"/>
      <c r="T40" s="133"/>
      <c r="U40" s="133"/>
      <c r="V40" s="133"/>
      <c r="W40" s="133"/>
      <c r="X40" s="133"/>
      <c r="Y40" s="133"/>
      <c r="Z40" s="133"/>
      <c r="AA40" s="133"/>
      <c r="AB40" s="133"/>
      <c r="AC40" s="133"/>
      <c r="AD40" s="133"/>
      <c r="AE40" s="133"/>
      <c r="AF40" s="133"/>
      <c r="AG40" s="133"/>
      <c r="AH40" s="133"/>
      <c r="AI40" s="133"/>
      <c r="AJ40" s="133"/>
      <c r="AK40" s="133"/>
      <c r="AL40" s="133"/>
      <c r="AM40" s="133"/>
      <c r="AN40" s="15"/>
      <c r="AO40" s="15"/>
    </row>
    <row r="41" spans="8:41">
      <c r="H41" s="10"/>
      <c r="I41" s="15"/>
      <c r="J41" s="15"/>
      <c r="K41" s="133"/>
      <c r="L41" s="133"/>
      <c r="M41" s="133"/>
      <c r="N41" s="409">
        <v>7</v>
      </c>
      <c r="O41" s="408" t="s">
        <v>35</v>
      </c>
      <c r="P41" s="410">
        <v>4.8403262381103769</v>
      </c>
      <c r="Q41" s="410">
        <v>4.5861027738134075</v>
      </c>
      <c r="R41" s="438"/>
      <c r="S41" s="133"/>
      <c r="T41" s="133"/>
      <c r="U41" s="133"/>
      <c r="V41" s="133"/>
      <c r="W41" s="133"/>
      <c r="X41" s="133"/>
      <c r="Y41" s="133"/>
      <c r="Z41" s="133"/>
      <c r="AA41" s="133"/>
      <c r="AB41" s="133"/>
      <c r="AC41" s="133"/>
      <c r="AD41" s="133"/>
      <c r="AE41" s="133"/>
      <c r="AF41" s="133"/>
      <c r="AG41" s="133"/>
      <c r="AH41" s="133"/>
      <c r="AI41" s="133"/>
      <c r="AJ41" s="133"/>
      <c r="AK41" s="133"/>
      <c r="AL41" s="133"/>
      <c r="AM41" s="133"/>
      <c r="AN41" s="15"/>
      <c r="AO41" s="15"/>
    </row>
    <row r="42" spans="8:41">
      <c r="H42" s="10"/>
      <c r="I42" s="15"/>
      <c r="J42" s="15"/>
      <c r="K42" s="133"/>
      <c r="L42" s="133"/>
      <c r="M42" s="133"/>
      <c r="N42" s="409">
        <v>8</v>
      </c>
      <c r="O42" s="408" t="s">
        <v>36</v>
      </c>
      <c r="P42" s="410">
        <v>4.4241051552579371</v>
      </c>
      <c r="Q42" s="410">
        <v>4.2348102207486313</v>
      </c>
      <c r="R42" s="438"/>
      <c r="S42" s="133"/>
      <c r="T42" s="133"/>
      <c r="U42" s="133"/>
      <c r="V42" s="133"/>
      <c r="W42" s="133"/>
      <c r="X42" s="133"/>
      <c r="Y42" s="133"/>
      <c r="Z42" s="133"/>
      <c r="AA42" s="133"/>
      <c r="AB42" s="133"/>
      <c r="AC42" s="133"/>
      <c r="AD42" s="133"/>
      <c r="AE42" s="133"/>
      <c r="AF42" s="133"/>
      <c r="AG42" s="133"/>
      <c r="AH42" s="133"/>
      <c r="AI42" s="133"/>
      <c r="AJ42" s="133"/>
      <c r="AK42" s="133"/>
      <c r="AL42" s="133"/>
      <c r="AM42" s="133"/>
      <c r="AN42" s="15"/>
      <c r="AO42" s="15"/>
    </row>
    <row r="43" spans="8:41">
      <c r="H43" s="10"/>
      <c r="I43" s="15"/>
      <c r="J43" s="15"/>
      <c r="K43" s="133"/>
      <c r="L43" s="133"/>
      <c r="M43" s="133"/>
      <c r="N43" s="409">
        <v>9</v>
      </c>
      <c r="O43" s="408" t="s">
        <v>37</v>
      </c>
      <c r="P43" s="410">
        <v>6.2651819274811595</v>
      </c>
      <c r="Q43" s="410">
        <v>6.0113276094824979</v>
      </c>
      <c r="R43" s="438"/>
      <c r="S43" s="133"/>
      <c r="T43" s="133"/>
      <c r="U43" s="133"/>
      <c r="V43" s="133"/>
      <c r="W43" s="133"/>
      <c r="X43" s="133"/>
      <c r="Y43" s="133"/>
      <c r="Z43" s="133"/>
      <c r="AA43" s="133"/>
      <c r="AB43" s="133"/>
      <c r="AC43" s="133"/>
      <c r="AD43" s="133"/>
      <c r="AE43" s="133"/>
      <c r="AF43" s="133"/>
      <c r="AG43" s="133"/>
      <c r="AH43" s="133"/>
      <c r="AI43" s="133"/>
      <c r="AJ43" s="133"/>
      <c r="AK43" s="133"/>
      <c r="AL43" s="133"/>
      <c r="AM43" s="133"/>
      <c r="AN43" s="15"/>
      <c r="AO43" s="15"/>
    </row>
    <row r="44" spans="8:41">
      <c r="H44" s="10"/>
      <c r="I44" s="15"/>
      <c r="J44" s="15"/>
      <c r="K44" s="133"/>
      <c r="L44" s="133"/>
      <c r="M44" s="133"/>
      <c r="N44" s="409">
        <v>10</v>
      </c>
      <c r="O44" s="408" t="s">
        <v>22</v>
      </c>
      <c r="P44" s="410">
        <v>1.8709536808929623</v>
      </c>
      <c r="Q44" s="410">
        <v>1.7575673777150536</v>
      </c>
      <c r="R44" s="438"/>
      <c r="S44" s="133"/>
      <c r="T44" s="133"/>
      <c r="U44" s="133"/>
      <c r="V44" s="133"/>
      <c r="W44" s="133"/>
      <c r="X44" s="133"/>
      <c r="Y44" s="133"/>
      <c r="Z44" s="133"/>
      <c r="AA44" s="133"/>
      <c r="AB44" s="133"/>
      <c r="AC44" s="133"/>
      <c r="AD44" s="133"/>
      <c r="AE44" s="133"/>
      <c r="AF44" s="133"/>
      <c r="AG44" s="133"/>
      <c r="AH44" s="133"/>
      <c r="AI44" s="133"/>
      <c r="AJ44" s="133"/>
      <c r="AK44" s="133"/>
      <c r="AL44" s="133"/>
      <c r="AM44" s="133"/>
      <c r="AN44" s="15"/>
      <c r="AO44" s="15"/>
    </row>
    <row r="45" spans="8:41">
      <c r="H45" s="10"/>
      <c r="I45" s="15"/>
      <c r="J45" s="15"/>
      <c r="K45" s="133"/>
      <c r="L45" s="133"/>
      <c r="M45" s="133"/>
      <c r="N45" s="409">
        <v>11</v>
      </c>
      <c r="O45" s="408" t="s">
        <v>38</v>
      </c>
      <c r="P45" s="410">
        <v>3.7497540992682787</v>
      </c>
      <c r="Q45" s="410">
        <v>3.4819506567409388</v>
      </c>
      <c r="R45" s="438"/>
      <c r="S45" s="133"/>
      <c r="T45" s="133"/>
      <c r="U45" s="133"/>
      <c r="V45" s="133"/>
      <c r="W45" s="133"/>
      <c r="X45" s="133"/>
      <c r="Y45" s="133"/>
      <c r="Z45" s="133"/>
      <c r="AA45" s="133"/>
      <c r="AB45" s="133"/>
      <c r="AC45" s="133"/>
      <c r="AD45" s="133"/>
      <c r="AE45" s="133"/>
      <c r="AF45" s="133"/>
      <c r="AG45" s="133"/>
      <c r="AH45" s="133"/>
      <c r="AI45" s="133"/>
      <c r="AJ45" s="133"/>
      <c r="AK45" s="133"/>
      <c r="AL45" s="133"/>
      <c r="AM45" s="133"/>
      <c r="AN45" s="15"/>
      <c r="AO45" s="15"/>
    </row>
    <row r="46" spans="8:41">
      <c r="H46" s="10"/>
      <c r="I46" s="15"/>
      <c r="J46" s="15"/>
      <c r="K46" s="133"/>
      <c r="L46" s="133"/>
      <c r="M46" s="133"/>
      <c r="N46" s="409">
        <v>12</v>
      </c>
      <c r="O46" s="408" t="s">
        <v>39</v>
      </c>
      <c r="P46" s="410">
        <v>4.8715551926473166</v>
      </c>
      <c r="Q46" s="410">
        <v>4.6899719329676604</v>
      </c>
      <c r="R46" s="438"/>
      <c r="S46" s="133"/>
      <c r="T46" s="133"/>
      <c r="U46" s="133"/>
      <c r="V46" s="133"/>
      <c r="W46" s="133"/>
      <c r="X46" s="133"/>
      <c r="Y46" s="133"/>
      <c r="Z46" s="133"/>
      <c r="AA46" s="133"/>
      <c r="AB46" s="133"/>
      <c r="AC46" s="133"/>
      <c r="AD46" s="133"/>
      <c r="AE46" s="133"/>
      <c r="AF46" s="133"/>
      <c r="AG46" s="133"/>
      <c r="AH46" s="133"/>
      <c r="AI46" s="133"/>
      <c r="AJ46" s="133"/>
      <c r="AK46" s="133"/>
      <c r="AL46" s="133"/>
      <c r="AM46" s="133"/>
      <c r="AN46" s="15"/>
      <c r="AO46" s="15"/>
    </row>
    <row r="47" spans="8:41">
      <c r="H47" s="10"/>
      <c r="I47" s="15"/>
      <c r="J47" s="15"/>
      <c r="K47" s="133"/>
      <c r="L47" s="133"/>
      <c r="M47" s="133"/>
      <c r="N47" s="409">
        <v>13</v>
      </c>
      <c r="O47" s="408" t="s">
        <v>40</v>
      </c>
      <c r="P47" s="410">
        <v>5.6096778832368912</v>
      </c>
      <c r="Q47" s="410">
        <v>5.2928526882448823</v>
      </c>
      <c r="R47" s="438"/>
      <c r="S47" s="133"/>
      <c r="T47" s="133"/>
      <c r="U47" s="133"/>
      <c r="V47" s="133"/>
      <c r="W47" s="133"/>
      <c r="X47" s="133"/>
      <c r="Y47" s="133"/>
      <c r="Z47" s="133"/>
      <c r="AA47" s="133"/>
      <c r="AB47" s="133"/>
      <c r="AC47" s="133"/>
      <c r="AD47" s="133"/>
      <c r="AE47" s="133"/>
      <c r="AF47" s="133"/>
      <c r="AG47" s="133"/>
      <c r="AH47" s="133"/>
      <c r="AI47" s="133"/>
      <c r="AJ47" s="133"/>
      <c r="AK47" s="133"/>
      <c r="AL47" s="133"/>
      <c r="AM47" s="133"/>
      <c r="AN47" s="15"/>
      <c r="AO47" s="15"/>
    </row>
    <row r="48" spans="8:41">
      <c r="H48" s="10"/>
      <c r="I48" s="15"/>
      <c r="J48" s="15"/>
      <c r="K48" s="133"/>
      <c r="L48" s="133"/>
      <c r="M48" s="133"/>
      <c r="N48" s="409">
        <v>14</v>
      </c>
      <c r="O48" s="408" t="s">
        <v>41</v>
      </c>
      <c r="P48" s="410">
        <v>2.4667813265408065</v>
      </c>
      <c r="Q48" s="410">
        <v>2.3320851019973676</v>
      </c>
      <c r="R48" s="438"/>
      <c r="S48" s="133"/>
      <c r="T48" s="133"/>
      <c r="U48" s="133"/>
      <c r="V48" s="133"/>
      <c r="W48" s="133"/>
      <c r="X48" s="133"/>
      <c r="Y48" s="133"/>
      <c r="Z48" s="133"/>
      <c r="AA48" s="133"/>
      <c r="AB48" s="133"/>
      <c r="AC48" s="133"/>
      <c r="AD48" s="133"/>
      <c r="AE48" s="133"/>
      <c r="AF48" s="133"/>
      <c r="AG48" s="133"/>
      <c r="AH48" s="133"/>
      <c r="AI48" s="133"/>
      <c r="AJ48" s="133"/>
      <c r="AK48" s="133"/>
      <c r="AL48" s="133"/>
      <c r="AM48" s="133"/>
      <c r="AN48" s="15"/>
      <c r="AO48" s="15"/>
    </row>
    <row r="49" spans="8:41">
      <c r="H49" s="10"/>
      <c r="I49" s="15"/>
      <c r="J49" s="15"/>
      <c r="K49" s="133"/>
      <c r="L49" s="133"/>
      <c r="M49" s="133"/>
      <c r="N49" s="410"/>
      <c r="O49" s="408" t="s">
        <v>153</v>
      </c>
      <c r="P49" s="410">
        <f>SUM(P35:P48)</f>
        <v>52.4</v>
      </c>
      <c r="Q49" s="410">
        <f>SUM(Q35:Q48)</f>
        <v>49.323020887063784</v>
      </c>
      <c r="R49" s="133"/>
      <c r="S49" s="133"/>
      <c r="T49" s="133"/>
      <c r="U49" s="133"/>
      <c r="V49" s="133"/>
      <c r="W49" s="133"/>
      <c r="X49" s="133"/>
      <c r="Y49" s="133"/>
      <c r="Z49" s="133"/>
      <c r="AA49" s="133"/>
      <c r="AB49" s="133"/>
      <c r="AC49" s="133"/>
      <c r="AD49" s="133"/>
      <c r="AE49" s="133"/>
      <c r="AF49" s="133"/>
      <c r="AG49" s="133"/>
      <c r="AH49" s="133"/>
      <c r="AI49" s="133"/>
      <c r="AJ49" s="133"/>
      <c r="AK49" s="133"/>
      <c r="AL49" s="133"/>
      <c r="AM49" s="133"/>
      <c r="AN49" s="15"/>
      <c r="AO49" s="15"/>
    </row>
    <row r="50" spans="8:41">
      <c r="H50" s="10"/>
      <c r="I50" s="15"/>
      <c r="J50" s="15"/>
      <c r="K50" s="133"/>
      <c r="L50" s="133"/>
      <c r="M50" s="133"/>
      <c r="N50" s="133"/>
      <c r="O50" s="133"/>
      <c r="P50" s="133"/>
      <c r="Q50" s="133"/>
      <c r="R50" s="133"/>
      <c r="S50" s="133"/>
      <c r="T50" s="133"/>
      <c r="U50" s="133"/>
      <c r="V50" s="133"/>
      <c r="W50" s="133"/>
      <c r="X50" s="133"/>
      <c r="Y50" s="133"/>
      <c r="Z50" s="133"/>
      <c r="AA50" s="133"/>
      <c r="AB50" s="133"/>
      <c r="AC50" s="133"/>
      <c r="AD50" s="133"/>
      <c r="AE50" s="133"/>
      <c r="AF50" s="133"/>
      <c r="AG50" s="133"/>
      <c r="AH50" s="133"/>
      <c r="AI50" s="133"/>
      <c r="AJ50" s="133"/>
      <c r="AK50" s="133"/>
      <c r="AL50" s="133"/>
      <c r="AM50" s="133"/>
      <c r="AN50" s="15"/>
      <c r="AO50" s="15"/>
    </row>
    <row r="51" spans="8:41" ht="23.25">
      <c r="H51" s="10"/>
      <c r="I51" s="15"/>
      <c r="J51" s="15"/>
      <c r="K51" s="133"/>
      <c r="L51" s="133"/>
      <c r="M51" s="133"/>
      <c r="N51" s="133"/>
      <c r="O51" s="133"/>
      <c r="P51" s="133"/>
      <c r="Q51" s="133"/>
      <c r="R51" s="133"/>
      <c r="S51" s="133"/>
      <c r="T51" s="133"/>
      <c r="U51" s="133"/>
      <c r="V51" s="133"/>
      <c r="W51" s="133"/>
      <c r="X51" s="133"/>
      <c r="Y51" s="133"/>
      <c r="Z51" s="133"/>
      <c r="AA51" s="133"/>
      <c r="AB51" s="1" t="s">
        <v>205</v>
      </c>
      <c r="AD51" s="162"/>
      <c r="AE51" s="133"/>
      <c r="AF51" s="133"/>
      <c r="AG51" s="133"/>
      <c r="AH51" s="133"/>
      <c r="AI51" s="133"/>
      <c r="AJ51" s="133"/>
      <c r="AK51" s="133"/>
      <c r="AL51" s="133"/>
      <c r="AM51" s="133"/>
      <c r="AN51" s="15"/>
      <c r="AO51" s="15"/>
    </row>
    <row r="52" spans="8:41">
      <c r="H52" s="10"/>
      <c r="I52" s="15"/>
      <c r="J52" s="15"/>
      <c r="K52" s="133"/>
      <c r="L52" s="133"/>
      <c r="M52" s="133"/>
      <c r="N52" s="133"/>
      <c r="O52" s="133"/>
      <c r="P52" s="133"/>
      <c r="Q52" s="133"/>
      <c r="R52" s="133"/>
      <c r="S52" s="133"/>
      <c r="T52" s="133"/>
      <c r="U52" s="133"/>
      <c r="V52" s="133"/>
      <c r="W52" s="133"/>
      <c r="X52" s="133"/>
      <c r="Y52" s="133"/>
      <c r="Z52" s="133"/>
      <c r="AA52" s="133"/>
      <c r="AD52" s="18"/>
      <c r="AE52" s="133"/>
      <c r="AF52" s="133"/>
      <c r="AG52" s="133"/>
      <c r="AH52" s="133"/>
      <c r="AI52" s="133"/>
      <c r="AJ52" s="133"/>
      <c r="AK52" s="133"/>
      <c r="AL52" s="133"/>
      <c r="AM52" s="133"/>
      <c r="AN52" s="15"/>
      <c r="AO52" s="15"/>
    </row>
    <row r="53" spans="8:41">
      <c r="H53" s="10"/>
      <c r="I53" s="15"/>
      <c r="J53" s="15"/>
      <c r="K53" s="133"/>
      <c r="L53" s="133"/>
      <c r="M53" s="133"/>
      <c r="N53" s="133"/>
      <c r="O53" s="133"/>
      <c r="P53" s="133"/>
      <c r="Q53" s="133"/>
      <c r="R53" s="133"/>
      <c r="S53" s="133"/>
      <c r="T53" s="133"/>
      <c r="U53" s="133"/>
      <c r="V53" s="133"/>
      <c r="W53" s="133"/>
      <c r="X53" s="133"/>
      <c r="Y53" s="133"/>
      <c r="Z53" s="133"/>
      <c r="AA53" s="133"/>
      <c r="AB53" s="282" t="s">
        <v>76</v>
      </c>
      <c r="AC53" s="283" t="s">
        <v>43</v>
      </c>
      <c r="AD53" s="282" t="s">
        <v>110</v>
      </c>
      <c r="AE53" s="133"/>
      <c r="AF53" s="133"/>
      <c r="AG53" s="133"/>
      <c r="AH53" s="133"/>
      <c r="AI53" s="133"/>
      <c r="AJ53" s="133"/>
      <c r="AK53" s="133"/>
      <c r="AL53" s="133"/>
      <c r="AM53" s="133"/>
      <c r="AN53" s="15"/>
      <c r="AO53" s="15"/>
    </row>
    <row r="54" spans="8:41">
      <c r="H54" s="10"/>
      <c r="I54" s="15"/>
      <c r="J54" s="15"/>
      <c r="K54" s="133"/>
      <c r="L54" s="133"/>
      <c r="M54" s="133"/>
      <c r="N54" s="133"/>
      <c r="O54" s="133"/>
      <c r="P54" s="133"/>
      <c r="Q54" s="133"/>
      <c r="R54" s="133"/>
      <c r="S54" s="133"/>
      <c r="T54" s="133"/>
      <c r="U54" s="133"/>
      <c r="V54" s="133"/>
      <c r="W54" s="133"/>
      <c r="X54" s="133"/>
      <c r="Y54" s="133"/>
      <c r="Z54" s="133"/>
      <c r="AA54" s="133"/>
      <c r="AB54" s="284" t="s">
        <v>171</v>
      </c>
      <c r="AC54" s="281">
        <v>71.5</v>
      </c>
      <c r="AD54" s="290">
        <v>67.454959999999986</v>
      </c>
      <c r="AE54" s="133"/>
      <c r="AF54" s="133"/>
      <c r="AG54" s="133"/>
      <c r="AH54" s="133"/>
      <c r="AI54" s="133"/>
      <c r="AJ54" s="133"/>
      <c r="AK54" s="133"/>
      <c r="AL54" s="133"/>
      <c r="AM54" s="133"/>
      <c r="AN54" s="15"/>
      <c r="AO54" s="15"/>
    </row>
    <row r="55" spans="8:41">
      <c r="H55" s="10"/>
      <c r="I55" s="15"/>
      <c r="J55" s="15"/>
      <c r="K55" s="133"/>
      <c r="L55" s="133"/>
      <c r="M55" s="133"/>
      <c r="N55" s="133"/>
      <c r="O55" s="133"/>
      <c r="P55" s="133"/>
      <c r="Q55" s="133"/>
      <c r="R55" s="133"/>
      <c r="S55" s="133"/>
      <c r="T55" s="133"/>
      <c r="U55" s="133"/>
      <c r="V55" s="133"/>
      <c r="W55" s="133"/>
      <c r="X55" s="133"/>
      <c r="Y55" s="133"/>
      <c r="Z55" s="133"/>
      <c r="AA55" s="133"/>
      <c r="AB55" s="284" t="s">
        <v>172</v>
      </c>
      <c r="AC55" s="281">
        <v>52.4</v>
      </c>
      <c r="AD55" s="290">
        <v>49.323020887063784</v>
      </c>
      <c r="AE55" s="133"/>
      <c r="AF55" s="133"/>
      <c r="AG55" s="133"/>
      <c r="AH55" s="133"/>
      <c r="AI55" s="133"/>
      <c r="AJ55" s="133"/>
      <c r="AK55" s="133"/>
      <c r="AL55" s="133"/>
      <c r="AM55" s="133"/>
      <c r="AN55" s="15"/>
      <c r="AO55" s="15"/>
    </row>
    <row r="56" spans="8:41">
      <c r="H56" s="10"/>
      <c r="I56" s="15"/>
      <c r="J56" s="15"/>
      <c r="K56" s="133"/>
      <c r="L56" s="133"/>
      <c r="M56" s="133"/>
      <c r="N56" s="133"/>
      <c r="O56" s="133"/>
      <c r="P56" s="133"/>
      <c r="Q56" s="133"/>
      <c r="R56" s="133"/>
      <c r="S56" s="133"/>
      <c r="T56" s="133"/>
      <c r="U56" s="133"/>
      <c r="V56" s="133"/>
      <c r="W56" s="133"/>
      <c r="X56" s="133"/>
      <c r="Y56" s="133"/>
      <c r="Z56" s="133"/>
      <c r="AA56" s="133"/>
      <c r="AB56" s="284" t="s">
        <v>173</v>
      </c>
      <c r="AC56" s="281">
        <v>15</v>
      </c>
      <c r="AD56" s="291">
        <v>14.188264108638091</v>
      </c>
      <c r="AE56" s="133"/>
      <c r="AF56" s="133"/>
      <c r="AG56" s="133"/>
      <c r="AH56" s="133"/>
      <c r="AI56" s="133"/>
      <c r="AJ56" s="133"/>
      <c r="AK56" s="133"/>
      <c r="AL56" s="133"/>
      <c r="AM56" s="133"/>
      <c r="AN56" s="15"/>
      <c r="AO56" s="15"/>
    </row>
    <row r="57" spans="8:41">
      <c r="H57" s="10"/>
      <c r="I57" s="15"/>
      <c r="J57" s="15"/>
      <c r="K57" s="133"/>
      <c r="L57" s="133"/>
      <c r="M57" s="133"/>
      <c r="N57" s="133"/>
      <c r="O57" s="133"/>
      <c r="P57" s="133"/>
      <c r="Q57" s="133"/>
      <c r="R57" s="133"/>
      <c r="S57" s="133"/>
      <c r="T57" s="133"/>
      <c r="U57" s="133"/>
      <c r="V57" s="133"/>
      <c r="W57" s="133"/>
      <c r="X57" s="133"/>
      <c r="Y57" s="133"/>
      <c r="Z57" s="133"/>
      <c r="AA57" s="133"/>
      <c r="AB57" s="284" t="s">
        <v>108</v>
      </c>
      <c r="AC57" s="281">
        <v>27.4</v>
      </c>
      <c r="AD57" s="290">
        <v>26.557919220367801</v>
      </c>
      <c r="AE57" s="133"/>
      <c r="AF57" s="133"/>
      <c r="AG57" s="133"/>
      <c r="AH57" s="133"/>
      <c r="AI57" s="133"/>
      <c r="AJ57" s="133"/>
      <c r="AK57" s="133"/>
      <c r="AL57" s="133"/>
      <c r="AM57" s="133"/>
      <c r="AN57" s="15"/>
      <c r="AO57" s="15"/>
    </row>
    <row r="58" spans="8:41">
      <c r="H58" s="10"/>
      <c r="I58" s="15"/>
      <c r="J58" s="15"/>
      <c r="K58" s="133"/>
      <c r="L58" s="133"/>
      <c r="M58" s="133"/>
      <c r="N58" s="133"/>
      <c r="O58" s="133"/>
      <c r="P58" s="133"/>
      <c r="Q58" s="133"/>
      <c r="R58" s="133"/>
      <c r="S58" s="133"/>
      <c r="T58" s="133"/>
      <c r="U58" s="133"/>
      <c r="V58" s="133"/>
      <c r="W58" s="133"/>
      <c r="X58" s="133"/>
      <c r="Y58" s="133"/>
      <c r="Z58" s="133"/>
      <c r="AA58" s="133"/>
      <c r="AE58" s="133"/>
      <c r="AF58" s="133"/>
      <c r="AG58" s="133"/>
      <c r="AH58" s="133"/>
      <c r="AI58" s="133"/>
      <c r="AJ58" s="133"/>
      <c r="AK58" s="133"/>
      <c r="AL58" s="133"/>
      <c r="AM58" s="133"/>
      <c r="AN58" s="15"/>
      <c r="AO58" s="15"/>
    </row>
    <row r="59" spans="8:41">
      <c r="H59" s="10"/>
      <c r="I59" s="15"/>
      <c r="J59" s="15"/>
      <c r="K59" s="133"/>
      <c r="L59" s="133"/>
      <c r="M59" s="133"/>
      <c r="N59" s="133"/>
      <c r="O59" s="133"/>
      <c r="P59" s="133"/>
      <c r="Q59" s="133"/>
      <c r="R59" s="133"/>
      <c r="S59" s="133"/>
      <c r="T59" s="133"/>
      <c r="U59" s="133"/>
      <c r="V59" s="133"/>
      <c r="W59" s="133"/>
      <c r="X59" s="133"/>
      <c r="Y59" s="133"/>
      <c r="Z59" s="133"/>
      <c r="AA59" s="133"/>
      <c r="AE59" s="133"/>
      <c r="AF59" s="1" t="s">
        <v>206</v>
      </c>
      <c r="AG59" s="1"/>
      <c r="AH59" s="1"/>
      <c r="AM59" s="133"/>
      <c r="AN59" s="15"/>
      <c r="AO59" s="15"/>
    </row>
    <row r="60" spans="8:41" ht="15.75" thickBot="1">
      <c r="H60" s="10"/>
      <c r="I60" s="15"/>
      <c r="J60" s="15"/>
      <c r="K60" s="133"/>
      <c r="L60" s="133"/>
      <c r="M60" s="133"/>
      <c r="N60" s="133"/>
      <c r="O60" s="133"/>
      <c r="P60" s="133"/>
      <c r="Q60" s="133"/>
      <c r="R60" s="133"/>
      <c r="S60" s="133"/>
      <c r="T60" s="133"/>
      <c r="U60" s="133"/>
      <c r="V60" s="133"/>
      <c r="W60" s="133"/>
      <c r="X60" s="133"/>
      <c r="Y60" s="133"/>
      <c r="Z60" s="133"/>
      <c r="AA60" s="133"/>
      <c r="AE60" s="133"/>
      <c r="AM60" s="133"/>
      <c r="AN60" s="15"/>
      <c r="AO60" s="15"/>
    </row>
    <row r="61" spans="8:41" ht="39" thickBot="1">
      <c r="H61" s="10"/>
      <c r="I61" s="15"/>
      <c r="J61" s="15"/>
      <c r="K61" s="133"/>
      <c r="L61" s="133"/>
      <c r="M61" s="133"/>
      <c r="N61" s="133"/>
      <c r="O61" s="133"/>
      <c r="P61" s="133"/>
      <c r="Q61" s="133"/>
      <c r="R61" s="133"/>
      <c r="S61" s="133"/>
      <c r="T61" s="133"/>
      <c r="U61" s="133"/>
      <c r="V61" s="133"/>
      <c r="W61" s="133"/>
      <c r="X61" s="133"/>
      <c r="Y61" s="133"/>
      <c r="Z61" s="133"/>
      <c r="AA61" s="133"/>
      <c r="AB61" s="133"/>
      <c r="AC61" s="133"/>
      <c r="AD61" s="133"/>
      <c r="AE61" s="133"/>
      <c r="AF61" s="286" t="s">
        <v>75</v>
      </c>
      <c r="AG61" s="285" t="s">
        <v>166</v>
      </c>
      <c r="AH61" s="266" t="s">
        <v>169</v>
      </c>
      <c r="AI61" s="266" t="s">
        <v>170</v>
      </c>
      <c r="AJ61" s="285" t="s">
        <v>197</v>
      </c>
      <c r="AK61" s="285" t="s">
        <v>198</v>
      </c>
      <c r="AL61" s="285" t="s">
        <v>167</v>
      </c>
      <c r="AM61" s="133"/>
      <c r="AN61" s="15"/>
      <c r="AO61" s="15"/>
    </row>
    <row r="62" spans="8:41">
      <c r="H62" s="10"/>
      <c r="I62" s="15"/>
      <c r="J62" s="15"/>
      <c r="K62" s="133"/>
      <c r="L62" s="133"/>
      <c r="M62" s="133"/>
      <c r="N62" s="133"/>
      <c r="O62" s="133"/>
      <c r="P62" s="133"/>
      <c r="Q62" s="133"/>
      <c r="R62" s="133"/>
      <c r="S62" s="133"/>
      <c r="T62" s="133"/>
      <c r="U62" s="133"/>
      <c r="V62" s="133"/>
      <c r="W62" s="133"/>
      <c r="X62" s="133"/>
      <c r="Y62" s="133"/>
      <c r="Z62" s="133"/>
      <c r="AA62" s="133"/>
      <c r="AB62" s="133"/>
      <c r="AC62" s="133"/>
      <c r="AD62" s="133"/>
      <c r="AE62" s="133"/>
      <c r="AF62" s="292" t="s">
        <v>155</v>
      </c>
      <c r="AG62" s="293" t="s">
        <v>154</v>
      </c>
      <c r="AH62" s="292" t="s">
        <v>156</v>
      </c>
      <c r="AI62" s="292">
        <v>24</v>
      </c>
      <c r="AJ62" s="292">
        <v>0</v>
      </c>
      <c r="AK62" s="292">
        <v>2000</v>
      </c>
      <c r="AL62" s="294">
        <v>0</v>
      </c>
      <c r="AM62" s="133"/>
      <c r="AN62" s="15"/>
      <c r="AO62" s="15"/>
    </row>
    <row r="63" spans="8:41">
      <c r="H63" s="10"/>
      <c r="I63" s="15"/>
      <c r="J63" s="15"/>
      <c r="K63" s="133"/>
      <c r="L63" s="133"/>
      <c r="M63" s="133"/>
      <c r="N63" s="133"/>
      <c r="O63" s="133"/>
      <c r="P63" s="133"/>
      <c r="Q63" s="133"/>
      <c r="R63" s="133"/>
      <c r="S63" s="133"/>
      <c r="T63" s="133"/>
      <c r="U63" s="133"/>
      <c r="V63" s="133"/>
      <c r="W63" s="133"/>
      <c r="X63" s="133"/>
      <c r="Y63" s="133"/>
      <c r="Z63" s="133"/>
      <c r="AA63" s="133"/>
      <c r="AB63" s="133"/>
      <c r="AC63" s="133"/>
      <c r="AD63" s="133"/>
      <c r="AE63" s="133"/>
      <c r="AF63" s="295" t="s">
        <v>168</v>
      </c>
      <c r="AG63" s="296" t="s">
        <v>154</v>
      </c>
      <c r="AH63" s="295" t="s">
        <v>156</v>
      </c>
      <c r="AI63" s="295">
        <v>24</v>
      </c>
      <c r="AJ63" s="295">
        <v>0</v>
      </c>
      <c r="AK63" s="295">
        <v>1000</v>
      </c>
      <c r="AL63" s="297">
        <v>0</v>
      </c>
      <c r="AM63" s="133"/>
      <c r="AN63" s="15"/>
      <c r="AO63" s="15"/>
    </row>
    <row r="64" spans="8:41">
      <c r="H64" s="10"/>
      <c r="I64" s="15"/>
      <c r="J64" s="15"/>
      <c r="K64" s="133"/>
      <c r="L64" s="133"/>
      <c r="M64" s="133"/>
      <c r="N64" s="133"/>
      <c r="O64" s="133"/>
      <c r="P64" s="133"/>
      <c r="Q64" s="133"/>
      <c r="R64" s="133"/>
      <c r="S64" s="133"/>
      <c r="T64" s="133"/>
      <c r="U64" s="133"/>
      <c r="V64" s="133"/>
      <c r="W64" s="133"/>
      <c r="X64" s="133"/>
      <c r="Y64" s="133"/>
      <c r="Z64" s="133"/>
      <c r="AA64" s="133"/>
      <c r="AB64" s="133"/>
      <c r="AC64" s="133"/>
      <c r="AD64" s="133"/>
      <c r="AE64" s="133"/>
      <c r="AF64" s="298" t="s">
        <v>158</v>
      </c>
      <c r="AG64" s="299" t="s">
        <v>157</v>
      </c>
      <c r="AH64" s="298" t="s">
        <v>159</v>
      </c>
      <c r="AI64" s="298">
        <v>24</v>
      </c>
      <c r="AJ64" s="298">
        <v>0</v>
      </c>
      <c r="AK64" s="298">
        <v>1200</v>
      </c>
      <c r="AL64" s="300">
        <v>0</v>
      </c>
      <c r="AM64" s="133"/>
      <c r="AN64" s="15"/>
      <c r="AO64" s="15"/>
    </row>
    <row r="65" spans="8:44">
      <c r="H65" s="10"/>
      <c r="I65" s="15"/>
      <c r="J65" s="15"/>
      <c r="K65" s="133"/>
      <c r="L65" s="133"/>
      <c r="M65" s="133"/>
      <c r="N65" s="133"/>
      <c r="O65" s="133"/>
      <c r="P65" s="133"/>
      <c r="Q65" s="133"/>
      <c r="R65" s="133"/>
      <c r="S65" s="133"/>
      <c r="T65" s="133"/>
      <c r="U65" s="133"/>
      <c r="V65" s="133"/>
      <c r="W65" s="133"/>
      <c r="X65" s="133"/>
      <c r="Y65" s="133"/>
      <c r="Z65" s="133"/>
      <c r="AA65" s="133"/>
      <c r="AB65" s="133"/>
      <c r="AC65" s="133"/>
      <c r="AD65" s="133"/>
      <c r="AE65" s="133"/>
      <c r="AF65" s="298" t="s">
        <v>162</v>
      </c>
      <c r="AG65" s="302" t="s">
        <v>160</v>
      </c>
      <c r="AH65" s="301" t="s">
        <v>161</v>
      </c>
      <c r="AI65" s="301">
        <v>16</v>
      </c>
      <c r="AJ65" s="301">
        <v>0</v>
      </c>
      <c r="AK65" s="301">
        <v>505</v>
      </c>
      <c r="AL65" s="301">
        <v>0</v>
      </c>
      <c r="AM65" s="133"/>
      <c r="AN65" s="15"/>
      <c r="AO65" s="15"/>
    </row>
    <row r="66" spans="8:44" ht="15.75" thickBot="1">
      <c r="H66" s="10"/>
      <c r="I66" s="15"/>
      <c r="J66" s="15"/>
      <c r="K66" s="133"/>
      <c r="L66" s="133"/>
      <c r="M66" s="133"/>
      <c r="N66" s="133"/>
      <c r="O66" s="133"/>
      <c r="P66" s="133"/>
      <c r="Q66" s="133"/>
      <c r="R66" s="133"/>
      <c r="S66" s="133"/>
      <c r="T66" s="133"/>
      <c r="U66" s="133"/>
      <c r="V66" s="133"/>
      <c r="W66" s="133"/>
      <c r="X66" s="133"/>
      <c r="Y66" s="133"/>
      <c r="Z66" s="133"/>
      <c r="AA66" s="133"/>
      <c r="AB66" s="133"/>
      <c r="AC66" s="133"/>
      <c r="AD66" s="133"/>
      <c r="AE66" s="133"/>
      <c r="AF66" s="303" t="s">
        <v>165</v>
      </c>
      <c r="AG66" s="304" t="s">
        <v>163</v>
      </c>
      <c r="AH66" s="303" t="s">
        <v>164</v>
      </c>
      <c r="AI66" s="303">
        <v>10</v>
      </c>
      <c r="AJ66" s="303">
        <v>0</v>
      </c>
      <c r="AK66" s="303">
        <v>295</v>
      </c>
      <c r="AL66" s="305">
        <v>0</v>
      </c>
      <c r="AM66" s="133"/>
      <c r="AN66" s="15"/>
      <c r="AO66" s="15"/>
    </row>
    <row r="67" spans="8:44">
      <c r="H67" s="10"/>
      <c r="I67" s="15"/>
      <c r="J67" s="15"/>
      <c r="K67" s="133"/>
      <c r="L67" s="133"/>
      <c r="M67" s="133"/>
      <c r="N67" s="133"/>
      <c r="O67" s="133"/>
      <c r="P67" s="133"/>
      <c r="Q67" s="133"/>
      <c r="R67" s="133"/>
      <c r="S67" s="133"/>
      <c r="T67" s="133"/>
      <c r="U67" s="133"/>
      <c r="V67" s="133"/>
      <c r="W67" s="133"/>
      <c r="X67" s="133"/>
      <c r="Y67" s="133"/>
      <c r="Z67" s="133"/>
      <c r="AA67" s="133"/>
      <c r="AB67" s="133"/>
      <c r="AC67" s="133"/>
      <c r="AD67" s="133"/>
      <c r="AE67" s="133"/>
      <c r="AF67" s="133"/>
      <c r="AG67" s="133"/>
      <c r="AH67" s="133"/>
      <c r="AI67" s="133"/>
      <c r="AJ67" s="133"/>
      <c r="AK67" s="133"/>
      <c r="AL67" s="133"/>
      <c r="AM67" s="133"/>
      <c r="AN67" s="15"/>
      <c r="AO67" s="15"/>
    </row>
    <row r="68" spans="8:44">
      <c r="H68" s="10"/>
      <c r="I68" s="15"/>
      <c r="J68" s="15"/>
      <c r="K68" s="133"/>
      <c r="L68" s="133"/>
      <c r="AN68" s="134" t="s">
        <v>211</v>
      </c>
      <c r="AO68" s="134"/>
      <c r="AP68" s="134"/>
      <c r="AQ68" s="134"/>
      <c r="AR68" s="272"/>
    </row>
    <row r="69" spans="8:44">
      <c r="H69" s="10"/>
      <c r="I69" s="15"/>
      <c r="J69" s="15"/>
      <c r="K69" s="133"/>
      <c r="L69" s="133"/>
      <c r="AR69" s="16"/>
    </row>
    <row r="70" spans="8:44">
      <c r="H70" s="10"/>
      <c r="I70" s="15"/>
      <c r="J70" s="15"/>
      <c r="K70" s="133"/>
      <c r="L70" s="133"/>
      <c r="AN70" s="208"/>
      <c r="AO70" s="208"/>
      <c r="AP70" s="209" t="s">
        <v>43</v>
      </c>
      <c r="AQ70" s="209" t="s">
        <v>110</v>
      </c>
      <c r="AR70" s="221"/>
    </row>
    <row r="71" spans="8:44">
      <c r="H71" s="10"/>
      <c r="I71" s="15"/>
      <c r="J71" s="15"/>
      <c r="K71" s="133"/>
      <c r="L71" s="133"/>
      <c r="AN71" s="412" t="s">
        <v>254</v>
      </c>
      <c r="AO71" s="210" t="s">
        <v>213</v>
      </c>
      <c r="AP71" s="412">
        <v>2.5</v>
      </c>
      <c r="AQ71" s="412">
        <v>2.5</v>
      </c>
      <c r="AR71" s="273"/>
    </row>
    <row r="72" spans="8:44">
      <c r="H72" s="10"/>
      <c r="I72" s="15"/>
      <c r="J72" s="15"/>
      <c r="K72" s="133"/>
      <c r="L72" s="133"/>
      <c r="AN72" s="210" t="s">
        <v>255</v>
      </c>
      <c r="AO72" s="210" t="s">
        <v>256</v>
      </c>
      <c r="AP72" s="502">
        <v>6.4000000000000057E-2</v>
      </c>
      <c r="AQ72" s="411">
        <v>7.0000000000000007E-2</v>
      </c>
      <c r="AR72" s="273"/>
    </row>
    <row r="73" spans="8:44">
      <c r="H73" s="10"/>
      <c r="I73" s="15"/>
      <c r="J73" s="15"/>
      <c r="K73" s="133"/>
      <c r="L73" s="133"/>
      <c r="AN73" s="210" t="s">
        <v>258</v>
      </c>
      <c r="AO73" s="210" t="s">
        <v>216</v>
      </c>
      <c r="AP73" s="210">
        <v>1.22</v>
      </c>
      <c r="AQ73" s="210">
        <v>1.36</v>
      </c>
      <c r="AR73" s="274"/>
    </row>
    <row r="74" spans="8:44">
      <c r="H74" s="10"/>
      <c r="I74" s="15"/>
      <c r="J74" s="15"/>
      <c r="K74" s="133"/>
      <c r="L74" s="133"/>
      <c r="AN74" s="210" t="s">
        <v>259</v>
      </c>
      <c r="AO74" s="210" t="s">
        <v>214</v>
      </c>
      <c r="AP74" s="211">
        <f>I29</f>
        <v>2636.6878746021753</v>
      </c>
      <c r="AQ74" s="211">
        <f>L29</f>
        <v>2812.6102674954468</v>
      </c>
      <c r="AR74" s="274"/>
    </row>
    <row r="75" spans="8:44">
      <c r="H75" s="10"/>
      <c r="I75" s="15"/>
      <c r="J75" s="15"/>
      <c r="K75" s="133"/>
      <c r="L75" s="133"/>
      <c r="AN75" s="210" t="s">
        <v>260</v>
      </c>
      <c r="AO75" s="210" t="s">
        <v>257</v>
      </c>
      <c r="AP75" s="210">
        <v>319.60000000000002</v>
      </c>
      <c r="AQ75" s="399">
        <v>268</v>
      </c>
      <c r="AR75" s="274"/>
    </row>
    <row r="76" spans="8:44">
      <c r="H76" s="10"/>
      <c r="I76" s="15"/>
      <c r="J76" s="15"/>
      <c r="K76" s="133"/>
      <c r="L76" s="133"/>
      <c r="AN76" s="210" t="s">
        <v>77</v>
      </c>
      <c r="AO76" s="210" t="s">
        <v>220</v>
      </c>
      <c r="AP76" s="212">
        <f>ROUND(AP75*AP71*(1-AP72)/(AP74*AP73),3)</f>
        <v>0.23200000000000001</v>
      </c>
      <c r="AQ76" s="212">
        <f>AQ75*AQ71*(1-AQ72)/(AQ74*AQ73)</f>
        <v>0.16289557426449378</v>
      </c>
      <c r="AR76" s="275"/>
    </row>
    <row r="77" spans="8:44">
      <c r="H77" s="10"/>
      <c r="I77" s="15"/>
      <c r="J77" s="15"/>
      <c r="K77" s="133"/>
      <c r="L77" s="133"/>
      <c r="AN77" s="210" t="s">
        <v>78</v>
      </c>
      <c r="AO77" s="210" t="s">
        <v>221</v>
      </c>
      <c r="AP77" s="212">
        <f>1-AP76</f>
        <v>0.76800000000000002</v>
      </c>
      <c r="AQ77" s="212">
        <f>1-AQ76</f>
        <v>0.83710442573550625</v>
      </c>
      <c r="AR77" s="275"/>
    </row>
    <row r="78" spans="8:44">
      <c r="H78" s="10"/>
      <c r="I78" s="15"/>
      <c r="J78" s="15"/>
      <c r="K78" s="133"/>
      <c r="L78" s="133"/>
      <c r="AN78" s="210" t="s">
        <v>217</v>
      </c>
      <c r="AO78" s="210" t="s">
        <v>222</v>
      </c>
      <c r="AP78" s="261">
        <f>AP76*AP74</f>
        <v>611.71158690770471</v>
      </c>
      <c r="AQ78" s="261">
        <f>AQ75*AQ71*(1-AQ72)/AQ73</f>
        <v>458.16176470588226</v>
      </c>
      <c r="AR78" s="276"/>
    </row>
    <row r="79" spans="8:44">
      <c r="H79" s="10"/>
      <c r="I79" s="15"/>
      <c r="J79" s="15"/>
      <c r="K79" s="133"/>
      <c r="L79" s="133"/>
      <c r="AN79" s="210" t="s">
        <v>219</v>
      </c>
      <c r="AO79" s="210" t="s">
        <v>218</v>
      </c>
      <c r="AP79" s="213">
        <f>AP74*AP77</f>
        <v>2024.9762876944706</v>
      </c>
      <c r="AQ79" s="213">
        <f>+AQ74-AQ78</f>
        <v>2354.4485027895644</v>
      </c>
      <c r="AR79" s="277"/>
    </row>
    <row r="80" spans="8:44">
      <c r="H80" s="10"/>
      <c r="I80" s="15"/>
      <c r="J80" s="15"/>
      <c r="K80" s="133"/>
      <c r="L80" s="133"/>
      <c r="AR80" s="119"/>
    </row>
    <row r="81" spans="8:54">
      <c r="H81" s="10"/>
      <c r="I81" s="15"/>
      <c r="J81" s="15"/>
      <c r="K81" s="133"/>
      <c r="L81" s="133"/>
      <c r="AS81" s="463" t="s">
        <v>207</v>
      </c>
      <c r="AT81" s="463"/>
      <c r="AU81" s="463"/>
      <c r="AV81" s="463"/>
      <c r="AW81" s="177"/>
    </row>
    <row r="82" spans="8:54" ht="15.75" thickBot="1">
      <c r="H82" s="10"/>
      <c r="I82" s="15"/>
      <c r="J82" s="15"/>
      <c r="K82" s="133"/>
      <c r="L82" s="133"/>
    </row>
    <row r="83" spans="8:54" ht="15.75" thickBot="1">
      <c r="H83" s="10"/>
      <c r="I83" s="15"/>
      <c r="J83" s="15"/>
      <c r="K83" s="133"/>
      <c r="L83" s="133"/>
      <c r="AS83" s="152"/>
      <c r="AT83" s="153"/>
      <c r="AU83" s="154" t="s">
        <v>43</v>
      </c>
      <c r="AV83" s="155" t="s">
        <v>110</v>
      </c>
      <c r="AW83" s="221"/>
    </row>
    <row r="84" spans="8:54">
      <c r="H84" s="10"/>
      <c r="I84" s="15"/>
      <c r="J84" s="15"/>
      <c r="K84" s="133"/>
      <c r="L84" s="133"/>
      <c r="AS84" s="156" t="s">
        <v>235</v>
      </c>
      <c r="AT84" s="27" t="s">
        <v>223</v>
      </c>
      <c r="AU84" s="268">
        <f>((AU88*AU86)-AU89-AU91-AU92-AU93)/AU94</f>
        <v>4.8074967977331431</v>
      </c>
      <c r="AV84" s="278">
        <f>((AV88*AV86)-AV89-AV91-AV92-AV93)/AV94</f>
        <v>0.21252877019535962</v>
      </c>
      <c r="AW84" s="215"/>
      <c r="AX84" s="3"/>
      <c r="AY84" s="3"/>
      <c r="AZ84" s="3"/>
      <c r="BA84" s="3"/>
      <c r="BB84" s="3"/>
    </row>
    <row r="85" spans="8:54">
      <c r="H85" s="10"/>
      <c r="I85" s="15"/>
      <c r="J85" s="15"/>
      <c r="K85" s="133"/>
      <c r="L85" s="133"/>
      <c r="AS85" s="25" t="s">
        <v>236</v>
      </c>
      <c r="AT85" s="28" t="s">
        <v>224</v>
      </c>
      <c r="AU85" s="269">
        <f>((AU88*AU87)-AU90)/AU95</f>
        <v>35.634955475797639</v>
      </c>
      <c r="AV85" s="279">
        <f>((AV88*AV87)-AV90)/AV95</f>
        <v>47.766520102942088</v>
      </c>
      <c r="AW85" s="215"/>
      <c r="AX85" s="3"/>
      <c r="AY85" s="3"/>
      <c r="AZ85" s="3"/>
      <c r="BA85" s="3"/>
      <c r="BB85" s="3"/>
    </row>
    <row r="86" spans="8:54">
      <c r="H86" s="10"/>
      <c r="I86" s="15"/>
      <c r="J86" s="15"/>
      <c r="K86" s="133"/>
      <c r="L86" s="133"/>
      <c r="AS86" s="25" t="s">
        <v>77</v>
      </c>
      <c r="AT86" s="28" t="s">
        <v>225</v>
      </c>
      <c r="AU86" s="418">
        <f>AP76</f>
        <v>0.23200000000000001</v>
      </c>
      <c r="AV86" s="419">
        <f>AQ76</f>
        <v>0.16289557426449378</v>
      </c>
      <c r="AW86" s="216"/>
      <c r="AX86" s="3"/>
      <c r="AY86" s="3"/>
      <c r="AZ86" s="3"/>
      <c r="BA86" s="3"/>
      <c r="BB86" s="3"/>
    </row>
    <row r="87" spans="8:54">
      <c r="H87" s="10"/>
      <c r="I87" s="15"/>
      <c r="J87" s="15"/>
      <c r="K87" s="133"/>
      <c r="L87" s="133"/>
      <c r="AS87" s="25" t="s">
        <v>78</v>
      </c>
      <c r="AT87" s="28" t="s">
        <v>226</v>
      </c>
      <c r="AU87" s="418">
        <f>AP77</f>
        <v>0.76800000000000002</v>
      </c>
      <c r="AV87" s="419">
        <f>AQ77</f>
        <v>0.83710442573550625</v>
      </c>
      <c r="AW87" s="216"/>
      <c r="AX87" s="3"/>
      <c r="AY87" s="3"/>
      <c r="AZ87" s="3"/>
      <c r="BA87" s="3"/>
      <c r="BB87" s="3"/>
    </row>
    <row r="88" spans="8:54">
      <c r="H88" s="10"/>
      <c r="I88" s="15"/>
      <c r="J88" s="15"/>
      <c r="K88" s="133"/>
      <c r="L88" s="133"/>
      <c r="AS88" s="25" t="s">
        <v>215</v>
      </c>
      <c r="AT88" s="28" t="s">
        <v>227</v>
      </c>
      <c r="AU88" s="270">
        <f>I29</f>
        <v>2636.6878746021753</v>
      </c>
      <c r="AV88" s="280">
        <f>L29</f>
        <v>2812.6102674954468</v>
      </c>
      <c r="AW88" s="217"/>
      <c r="AX88" s="3"/>
      <c r="AY88" s="3"/>
      <c r="AZ88" s="3"/>
      <c r="BA88" s="3"/>
      <c r="BB88" s="3"/>
    </row>
    <row r="89" spans="8:54" ht="15" customHeight="1">
      <c r="H89" s="10"/>
      <c r="I89" s="15"/>
      <c r="J89" s="15"/>
      <c r="K89" s="133"/>
      <c r="L89" s="133"/>
      <c r="AS89" s="25" t="s">
        <v>237</v>
      </c>
      <c r="AT89" s="30" t="s">
        <v>228</v>
      </c>
      <c r="AU89" s="271">
        <v>47.639937522060478</v>
      </c>
      <c r="AV89" s="267">
        <v>213.08048879662712</v>
      </c>
      <c r="AW89" s="218"/>
      <c r="AX89" s="3"/>
      <c r="AY89" s="3"/>
      <c r="AZ89" s="3"/>
      <c r="BA89" s="3"/>
      <c r="BB89" s="3"/>
    </row>
    <row r="90" spans="8:54">
      <c r="H90" s="10"/>
      <c r="I90" s="15"/>
      <c r="J90" s="15"/>
      <c r="K90" s="133"/>
      <c r="L90" s="133"/>
      <c r="AS90" s="25" t="s">
        <v>238</v>
      </c>
      <c r="AT90" s="30" t="s">
        <v>229</v>
      </c>
      <c r="AU90" s="271">
        <v>157.70462076267438</v>
      </c>
      <c r="AV90" s="267">
        <v>-1.5405659501999658</v>
      </c>
      <c r="AW90" s="218"/>
      <c r="AX90" s="3"/>
      <c r="AY90" s="3"/>
      <c r="AZ90" s="3"/>
      <c r="BA90" s="3"/>
      <c r="BB90" s="3"/>
    </row>
    <row r="91" spans="8:54">
      <c r="H91" s="10"/>
      <c r="I91" s="15"/>
      <c r="J91" s="15"/>
      <c r="K91" s="133"/>
      <c r="L91" s="133"/>
      <c r="AS91" s="25" t="s">
        <v>239</v>
      </c>
      <c r="AT91" s="28" t="s">
        <v>230</v>
      </c>
      <c r="AU91" s="271">
        <v>186.5809622579695</v>
      </c>
      <c r="AV91" s="267">
        <v>198.12482123188218</v>
      </c>
      <c r="AW91" s="218"/>
      <c r="AX91" s="3"/>
      <c r="AY91" s="3"/>
      <c r="AZ91" s="3"/>
      <c r="BA91" s="3"/>
      <c r="BB91" s="3"/>
    </row>
    <row r="92" spans="8:54">
      <c r="H92" s="10"/>
      <c r="I92" s="15"/>
      <c r="J92" s="15"/>
      <c r="K92" s="133"/>
      <c r="L92" s="133"/>
      <c r="AS92" s="25" t="s">
        <v>240</v>
      </c>
      <c r="AT92" s="28" t="s">
        <v>231</v>
      </c>
      <c r="AU92" s="271">
        <v>20.129805764589992</v>
      </c>
      <c r="AV92" s="267">
        <v>17.881515504500001</v>
      </c>
      <c r="AW92" s="218"/>
      <c r="AX92" s="3"/>
      <c r="AY92" s="3"/>
      <c r="AZ92" s="3"/>
      <c r="BA92" s="3"/>
      <c r="BB92" s="3"/>
    </row>
    <row r="93" spans="8:54">
      <c r="H93" s="10"/>
      <c r="I93" s="15"/>
      <c r="J93" s="15"/>
      <c r="K93" s="133"/>
      <c r="L93" s="133"/>
      <c r="AS93" s="25" t="s">
        <v>241</v>
      </c>
      <c r="AT93" s="28" t="s">
        <v>232</v>
      </c>
      <c r="AU93" s="271">
        <v>13.797401385235636</v>
      </c>
      <c r="AV93" s="267">
        <v>14.738819480495787</v>
      </c>
      <c r="AW93" s="218"/>
      <c r="AX93" s="3"/>
      <c r="AY93" s="3"/>
      <c r="AZ93" s="3"/>
      <c r="BA93" s="3"/>
      <c r="BB93" s="3"/>
    </row>
    <row r="94" spans="8:54">
      <c r="H94" s="10"/>
      <c r="I94" s="15"/>
      <c r="J94" s="15"/>
      <c r="K94" s="133"/>
      <c r="L94" s="133"/>
      <c r="AS94" s="25" t="s">
        <v>242</v>
      </c>
      <c r="AT94" s="28" t="s">
        <v>233</v>
      </c>
      <c r="AU94" s="271">
        <v>71.464110000000005</v>
      </c>
      <c r="AV94" s="288">
        <v>67.454959999999986</v>
      </c>
      <c r="AW94" s="219"/>
      <c r="AX94" s="3"/>
      <c r="AY94" s="3"/>
      <c r="AZ94" s="3"/>
      <c r="BA94" s="3"/>
      <c r="BB94" s="3"/>
    </row>
    <row r="95" spans="8:54" ht="15.75" thickBot="1">
      <c r="H95" s="10"/>
      <c r="I95" s="15"/>
      <c r="J95" s="15"/>
      <c r="K95" s="133"/>
      <c r="L95" s="133"/>
      <c r="AS95" s="26" t="s">
        <v>243</v>
      </c>
      <c r="AT95" s="29" t="s">
        <v>234</v>
      </c>
      <c r="AU95" s="287">
        <v>52.4</v>
      </c>
      <c r="AV95" s="413">
        <v>49.323020887063784</v>
      </c>
      <c r="AW95" s="219"/>
      <c r="AX95" s="3"/>
      <c r="AY95" s="3"/>
      <c r="AZ95" s="3"/>
      <c r="BA95" s="3"/>
      <c r="BB95" s="3"/>
    </row>
    <row r="96" spans="8:54">
      <c r="H96" s="10"/>
      <c r="I96" s="15"/>
      <c r="J96" s="15"/>
      <c r="K96" s="133"/>
      <c r="L96" s="133"/>
      <c r="AS96" s="157"/>
      <c r="AT96" s="158"/>
      <c r="AU96" s="159"/>
      <c r="AV96" s="159"/>
      <c r="AW96" s="159"/>
    </row>
    <row r="100" ht="15" customHeight="1"/>
    <row r="101" ht="15" customHeight="1"/>
    <row r="102" ht="15" customHeight="1"/>
    <row r="111" ht="16.5" customHeight="1"/>
  </sheetData>
  <mergeCells count="3">
    <mergeCell ref="AS81:AV81"/>
    <mergeCell ref="H10:H11"/>
    <mergeCell ref="J10:L10"/>
  </mergeCells>
  <pageMargins left="0.7" right="0.7" top="0.75" bottom="0.75" header="0.3" footer="0.3"/>
  <pageSetup paperSize="9" scale="1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B2:AN69"/>
  <sheetViews>
    <sheetView zoomScaleNormal="100" workbookViewId="0">
      <selection activeCell="B2" sqref="B2"/>
    </sheetView>
  </sheetViews>
  <sheetFormatPr defaultRowHeight="15"/>
  <cols>
    <col min="1" max="1" width="14.28515625" customWidth="1"/>
    <col min="3" max="3" width="28.5703125" bestFit="1" customWidth="1"/>
    <col min="4" max="4" width="12.7109375" customWidth="1"/>
    <col min="5" max="6" width="12.7109375" style="163" customWidth="1"/>
    <col min="7" max="9" width="12.7109375" customWidth="1"/>
    <col min="10" max="10" width="12.5703125" customWidth="1"/>
    <col min="11" max="11" width="11.85546875" customWidth="1"/>
    <col min="12" max="12" width="13.42578125" customWidth="1"/>
    <col min="13" max="13" width="16.85546875" bestFit="1" customWidth="1"/>
    <col min="14" max="14" width="14.85546875" customWidth="1"/>
    <col min="15" max="15" width="15" bestFit="1" customWidth="1"/>
    <col min="16" max="16" width="13.28515625" customWidth="1"/>
    <col min="17" max="18" width="13.85546875" customWidth="1"/>
    <col min="20" max="20" width="22.140625" customWidth="1"/>
    <col min="21" max="21" width="13" customWidth="1"/>
    <col min="22" max="22" width="11.85546875" customWidth="1"/>
    <col min="24" max="24" width="10.28515625" customWidth="1"/>
  </cols>
  <sheetData>
    <row r="2" spans="2:40">
      <c r="B2" s="1" t="s">
        <v>208</v>
      </c>
    </row>
    <row r="3" spans="2:40" ht="15.75" thickBot="1"/>
    <row r="4" spans="2:40" ht="15.75" customHeight="1" thickBot="1">
      <c r="B4" s="474" t="s">
        <v>46</v>
      </c>
      <c r="C4" s="475"/>
      <c r="D4" s="475"/>
      <c r="E4" s="475"/>
      <c r="F4" s="475"/>
      <c r="G4" s="475"/>
      <c r="H4" s="475"/>
      <c r="I4" s="475"/>
      <c r="J4" s="476"/>
      <c r="L4" s="1" t="s">
        <v>201</v>
      </c>
    </row>
    <row r="5" spans="2:40" ht="30.75" customHeight="1" thickBot="1">
      <c r="B5" s="340"/>
      <c r="C5" s="306"/>
      <c r="D5" s="471" t="s">
        <v>182</v>
      </c>
      <c r="E5" s="472"/>
      <c r="F5" s="473"/>
      <c r="G5" s="469" t="s">
        <v>183</v>
      </c>
      <c r="H5" s="470"/>
      <c r="I5" s="470"/>
      <c r="J5" s="477" t="s">
        <v>199</v>
      </c>
      <c r="L5" s="1"/>
    </row>
    <row r="6" spans="2:40" ht="39" thickBot="1">
      <c r="B6" s="104" t="s">
        <v>0</v>
      </c>
      <c r="C6" s="326" t="s">
        <v>1</v>
      </c>
      <c r="D6" s="109" t="s">
        <v>187</v>
      </c>
      <c r="E6" s="109" t="s">
        <v>252</v>
      </c>
      <c r="F6" s="105" t="s">
        <v>186</v>
      </c>
      <c r="G6" s="109" t="s">
        <v>187</v>
      </c>
      <c r="H6" s="109" t="s">
        <v>252</v>
      </c>
      <c r="I6" s="382" t="s">
        <v>186</v>
      </c>
      <c r="J6" s="478"/>
      <c r="AF6" s="3"/>
      <c r="AM6" s="3"/>
      <c r="AN6" s="3"/>
    </row>
    <row r="7" spans="2:40">
      <c r="B7" s="135">
        <v>1</v>
      </c>
      <c r="C7" s="327" t="s">
        <v>2</v>
      </c>
      <c r="D7" s="328">
        <v>22.216916594370332</v>
      </c>
      <c r="E7" s="329">
        <v>11.329495391895678</v>
      </c>
      <c r="F7" s="330">
        <f>E7-D7</f>
        <v>-10.887421202474654</v>
      </c>
      <c r="G7" s="331">
        <v>13.517552724041073</v>
      </c>
      <c r="H7" s="329">
        <v>9.9468021942747864</v>
      </c>
      <c r="I7" s="379">
        <f t="shared" ref="I7:I33" si="0">H7-G7</f>
        <v>-3.5707505297662863</v>
      </c>
      <c r="J7" s="341">
        <f>Residual!$E$3</f>
        <v>-1.2874348681207362</v>
      </c>
      <c r="K7" s="3"/>
      <c r="AF7" s="3"/>
      <c r="AM7" s="140"/>
      <c r="AN7" s="3"/>
    </row>
    <row r="8" spans="2:40">
      <c r="B8" s="136">
        <v>2</v>
      </c>
      <c r="C8" s="137" t="s">
        <v>3</v>
      </c>
      <c r="D8" s="332">
        <v>18.762960440526996</v>
      </c>
      <c r="E8" s="333">
        <v>8.0592592894446575</v>
      </c>
      <c r="F8" s="334">
        <f t="shared" ref="F8:F33" si="1">E8-D8</f>
        <v>-10.703701151082338</v>
      </c>
      <c r="G8" s="335">
        <v>11.586117170479145</v>
      </c>
      <c r="H8" s="333">
        <v>8.084549352855106</v>
      </c>
      <c r="I8" s="380">
        <f t="shared" si="0"/>
        <v>-3.5015678176240392</v>
      </c>
      <c r="J8" s="342">
        <f>Residual!$E$3</f>
        <v>-1.2874348681207362</v>
      </c>
      <c r="K8" s="3"/>
      <c r="AF8" s="3"/>
      <c r="AM8" s="140"/>
      <c r="AN8" s="3"/>
    </row>
    <row r="9" spans="2:40">
      <c r="B9" s="136">
        <v>3</v>
      </c>
      <c r="C9" s="137" t="s">
        <v>4</v>
      </c>
      <c r="D9" s="332">
        <v>20.286187357315413</v>
      </c>
      <c r="E9" s="333">
        <v>9.6554423485187435</v>
      </c>
      <c r="F9" s="334">
        <f t="shared" si="1"/>
        <v>-10.630745008796669</v>
      </c>
      <c r="G9" s="335">
        <v>12.593064318268123</v>
      </c>
      <c r="H9" s="333">
        <v>9.3019691922296897</v>
      </c>
      <c r="I9" s="380">
        <f t="shared" si="0"/>
        <v>-3.2910951260384333</v>
      </c>
      <c r="J9" s="342">
        <f>Residual!$E$3</f>
        <v>-1.2874348681207362</v>
      </c>
      <c r="K9" s="3"/>
      <c r="AF9" s="3"/>
      <c r="AM9" s="140"/>
      <c r="AN9" s="3"/>
    </row>
    <row r="10" spans="2:40">
      <c r="B10" s="136">
        <v>4</v>
      </c>
      <c r="C10" s="137" t="s">
        <v>5</v>
      </c>
      <c r="D10" s="332">
        <v>14.291794410554497</v>
      </c>
      <c r="E10" s="333">
        <v>6.9213164015091575</v>
      </c>
      <c r="F10" s="334">
        <f t="shared" si="1"/>
        <v>-7.370478009045339</v>
      </c>
      <c r="G10" s="335">
        <v>12.354121067336203</v>
      </c>
      <c r="H10" s="333">
        <v>10.539751717045002</v>
      </c>
      <c r="I10" s="380">
        <f t="shared" si="0"/>
        <v>-1.8143693502912015</v>
      </c>
      <c r="J10" s="342">
        <f>Residual!$E$3</f>
        <v>-1.2874348681207362</v>
      </c>
      <c r="K10" s="3"/>
      <c r="AF10" s="3"/>
      <c r="AM10" s="140"/>
      <c r="AN10" s="3"/>
    </row>
    <row r="11" spans="2:40">
      <c r="B11" s="136">
        <v>5</v>
      </c>
      <c r="C11" s="137" t="s">
        <v>6</v>
      </c>
      <c r="D11" s="332">
        <v>18.608386815863426</v>
      </c>
      <c r="E11" s="333">
        <v>8.3329803421179403</v>
      </c>
      <c r="F11" s="334">
        <f t="shared" si="1"/>
        <v>-10.275406473745486</v>
      </c>
      <c r="G11" s="335">
        <v>11.877461238146386</v>
      </c>
      <c r="H11" s="333">
        <v>8.6105458372434089</v>
      </c>
      <c r="I11" s="380">
        <f t="shared" si="0"/>
        <v>-3.2669154009029775</v>
      </c>
      <c r="J11" s="342">
        <f>Residual!$E$3</f>
        <v>-1.2874348681207362</v>
      </c>
      <c r="K11" s="3"/>
      <c r="AF11" s="3"/>
      <c r="AM11" s="140"/>
      <c r="AN11" s="3"/>
    </row>
    <row r="12" spans="2:40">
      <c r="B12" s="136">
        <v>6</v>
      </c>
      <c r="C12" s="137" t="s">
        <v>7</v>
      </c>
      <c r="D12" s="332">
        <v>20.330779446287472</v>
      </c>
      <c r="E12" s="333">
        <v>10.555154585222995</v>
      </c>
      <c r="F12" s="334">
        <f t="shared" si="1"/>
        <v>-9.7756248610644771</v>
      </c>
      <c r="G12" s="335">
        <v>11.687508071969647</v>
      </c>
      <c r="H12" s="333">
        <v>8.450453607066132</v>
      </c>
      <c r="I12" s="380">
        <f t="shared" si="0"/>
        <v>-3.2370544649035153</v>
      </c>
      <c r="J12" s="342">
        <f>Residual!$E$3</f>
        <v>-1.2874348681207362</v>
      </c>
      <c r="K12" s="3"/>
      <c r="AF12" s="3"/>
      <c r="AM12" s="140"/>
      <c r="AN12" s="3"/>
    </row>
    <row r="13" spans="2:40">
      <c r="B13" s="136">
        <v>7</v>
      </c>
      <c r="C13" s="137" t="s">
        <v>8</v>
      </c>
      <c r="D13" s="332">
        <v>21.027106583318364</v>
      </c>
      <c r="E13" s="333">
        <v>12.356873407819048</v>
      </c>
      <c r="F13" s="334">
        <f t="shared" si="1"/>
        <v>-8.670233175499316</v>
      </c>
      <c r="G13" s="335">
        <v>14.364557685020857</v>
      </c>
      <c r="H13" s="333">
        <v>12.001764272328764</v>
      </c>
      <c r="I13" s="380">
        <f t="shared" si="0"/>
        <v>-2.3627934126920938</v>
      </c>
      <c r="J13" s="342">
        <f>Residual!$E$3</f>
        <v>-1.2874348681207362</v>
      </c>
      <c r="K13" s="3"/>
      <c r="AF13" s="3"/>
      <c r="AM13" s="140"/>
      <c r="AN13" s="3"/>
    </row>
    <row r="14" spans="2:40">
      <c r="B14" s="136">
        <v>8</v>
      </c>
      <c r="C14" s="137" t="s">
        <v>9</v>
      </c>
      <c r="D14" s="332">
        <v>16.414059984097968</v>
      </c>
      <c r="E14" s="333">
        <v>7.4006413539634961</v>
      </c>
      <c r="F14" s="334">
        <f t="shared" si="1"/>
        <v>-9.0134186301344705</v>
      </c>
      <c r="G14" s="335">
        <v>9.4463105025144909</v>
      </c>
      <c r="H14" s="333">
        <v>6.6233098111266058</v>
      </c>
      <c r="I14" s="380">
        <f t="shared" si="0"/>
        <v>-2.8230006913878851</v>
      </c>
      <c r="J14" s="342">
        <f>Residual!$E$3</f>
        <v>-1.2874348681207362</v>
      </c>
      <c r="K14" s="3"/>
      <c r="AF14" s="3"/>
      <c r="AM14" s="140"/>
      <c r="AN14" s="3"/>
    </row>
    <row r="15" spans="2:40">
      <c r="B15" s="136">
        <v>9</v>
      </c>
      <c r="C15" s="137" t="s">
        <v>10</v>
      </c>
      <c r="D15" s="332">
        <v>15.599420195490531</v>
      </c>
      <c r="E15" s="333">
        <v>3.5421018447589745</v>
      </c>
      <c r="F15" s="334">
        <f t="shared" si="1"/>
        <v>-12.057318350731556</v>
      </c>
      <c r="G15" s="335">
        <v>8.7498647439741042</v>
      </c>
      <c r="H15" s="333">
        <v>5.4121184837734191</v>
      </c>
      <c r="I15" s="380">
        <f t="shared" si="0"/>
        <v>-3.3377462602006851</v>
      </c>
      <c r="J15" s="342">
        <f>Residual!$E$3</f>
        <v>-1.2874348681207362</v>
      </c>
      <c r="K15" s="3"/>
      <c r="AF15" s="3"/>
      <c r="AM15" s="140"/>
      <c r="AN15" s="3"/>
    </row>
    <row r="16" spans="2:40">
      <c r="B16" s="136">
        <v>10</v>
      </c>
      <c r="C16" s="137" t="s">
        <v>11</v>
      </c>
      <c r="D16" s="332">
        <v>15.098164437562446</v>
      </c>
      <c r="E16" s="333">
        <v>6.5943817630296886</v>
      </c>
      <c r="F16" s="334">
        <f t="shared" si="1"/>
        <v>-8.5037826745327578</v>
      </c>
      <c r="G16" s="335">
        <v>9.1028847744334538</v>
      </c>
      <c r="H16" s="333">
        <v>6.3945613676026474</v>
      </c>
      <c r="I16" s="380">
        <f t="shared" si="0"/>
        <v>-2.7083234068308064</v>
      </c>
      <c r="J16" s="342">
        <f>Residual!$E$3</f>
        <v>-1.2874348681207362</v>
      </c>
      <c r="K16" s="3"/>
      <c r="AF16" s="3"/>
      <c r="AM16" s="140"/>
      <c r="AN16" s="3"/>
    </row>
    <row r="17" spans="2:40">
      <c r="B17" s="136">
        <v>11</v>
      </c>
      <c r="C17" s="137" t="s">
        <v>12</v>
      </c>
      <c r="D17" s="332">
        <v>11.708381097602659</v>
      </c>
      <c r="E17" s="333">
        <v>5.5174078099871915</v>
      </c>
      <c r="F17" s="334">
        <f t="shared" si="1"/>
        <v>-6.1909732876154679</v>
      </c>
      <c r="G17" s="335">
        <v>5.2717036344780626</v>
      </c>
      <c r="H17" s="333">
        <v>3.6297868927017891</v>
      </c>
      <c r="I17" s="380">
        <f t="shared" si="0"/>
        <v>-1.6419167417762734</v>
      </c>
      <c r="J17" s="342">
        <f>Residual!$E$3</f>
        <v>-1.2874348681207362</v>
      </c>
      <c r="K17" s="3"/>
      <c r="AF17" s="3"/>
      <c r="AM17" s="140"/>
      <c r="AN17" s="3"/>
    </row>
    <row r="18" spans="2:40">
      <c r="B18" s="136">
        <v>12</v>
      </c>
      <c r="C18" s="137" t="s">
        <v>13</v>
      </c>
      <c r="D18" s="332">
        <v>10.120038187581732</v>
      </c>
      <c r="E18" s="333">
        <v>2.8365559745348197</v>
      </c>
      <c r="F18" s="334">
        <f t="shared" si="1"/>
        <v>-7.2834822130469128</v>
      </c>
      <c r="G18" s="335">
        <v>6.4616868687682052</v>
      </c>
      <c r="H18" s="333">
        <v>3.28617244784646</v>
      </c>
      <c r="I18" s="380">
        <f t="shared" si="0"/>
        <v>-3.1755144209217452</v>
      </c>
      <c r="J18" s="342">
        <f>Residual!$E$3</f>
        <v>-1.2874348681207362</v>
      </c>
      <c r="K18" s="3"/>
      <c r="AF18" s="3"/>
      <c r="AM18" s="140"/>
      <c r="AN18" s="3"/>
    </row>
    <row r="19" spans="2:40">
      <c r="B19" s="136">
        <v>13</v>
      </c>
      <c r="C19" s="137" t="s">
        <v>14</v>
      </c>
      <c r="D19" s="332">
        <v>8.5921050157787171</v>
      </c>
      <c r="E19" s="333">
        <v>1.7722842183923175</v>
      </c>
      <c r="F19" s="334">
        <f t="shared" si="1"/>
        <v>-6.8198207973863996</v>
      </c>
      <c r="G19" s="335">
        <v>4.0492740390401289</v>
      </c>
      <c r="H19" s="333">
        <v>0.17116312256171484</v>
      </c>
      <c r="I19" s="380">
        <f t="shared" si="0"/>
        <v>-3.878110916478414</v>
      </c>
      <c r="J19" s="342">
        <f>Residual!$E$3</f>
        <v>-1.2874348681207362</v>
      </c>
      <c r="K19" s="3"/>
      <c r="AF19" s="3"/>
      <c r="AM19" s="140"/>
      <c r="AN19" s="3"/>
    </row>
    <row r="20" spans="2:40">
      <c r="B20" s="136">
        <v>14</v>
      </c>
      <c r="C20" s="137" t="s">
        <v>15</v>
      </c>
      <c r="D20" s="332">
        <v>7.2350930510633891</v>
      </c>
      <c r="E20" s="333">
        <v>5.6336650689431371</v>
      </c>
      <c r="F20" s="334">
        <f t="shared" si="1"/>
        <v>-1.6014279821202519</v>
      </c>
      <c r="G20" s="335">
        <v>4.3246487091593711</v>
      </c>
      <c r="H20" s="333">
        <v>3.0596763012421437</v>
      </c>
      <c r="I20" s="380">
        <f t="shared" si="0"/>
        <v>-1.2649724079172273</v>
      </c>
      <c r="J20" s="342">
        <f>Residual!$E$3</f>
        <v>-1.2874348681207362</v>
      </c>
      <c r="K20" s="3"/>
      <c r="AF20" s="3"/>
      <c r="AM20" s="140"/>
      <c r="AN20" s="3"/>
    </row>
    <row r="21" spans="2:40">
      <c r="B21" s="136">
        <v>15</v>
      </c>
      <c r="C21" s="137" t="s">
        <v>16</v>
      </c>
      <c r="D21" s="332">
        <v>6.125992663738792</v>
      </c>
      <c r="E21" s="333">
        <v>5.6116778597176031</v>
      </c>
      <c r="F21" s="334">
        <f t="shared" si="1"/>
        <v>-0.5143148040211889</v>
      </c>
      <c r="G21" s="335">
        <v>1.8841899311643957</v>
      </c>
      <c r="H21" s="333">
        <v>0.62483692052873652</v>
      </c>
      <c r="I21" s="380">
        <f t="shared" si="0"/>
        <v>-1.2593530106356592</v>
      </c>
      <c r="J21" s="342">
        <f>Residual!$E$3</f>
        <v>-1.2874348681207362</v>
      </c>
      <c r="K21" s="3"/>
      <c r="AF21" s="3"/>
      <c r="AM21" s="140"/>
      <c r="AN21" s="3"/>
    </row>
    <row r="22" spans="2:40">
      <c r="B22" s="136">
        <v>16</v>
      </c>
      <c r="C22" s="137" t="s">
        <v>17</v>
      </c>
      <c r="D22" s="332">
        <v>4.8993894734264263</v>
      </c>
      <c r="E22" s="333">
        <v>4.478330798329317</v>
      </c>
      <c r="F22" s="334">
        <f t="shared" si="1"/>
        <v>-0.42105867509710926</v>
      </c>
      <c r="G22" s="335">
        <v>1.5471662518882972</v>
      </c>
      <c r="H22" s="333">
        <v>0.35993150904997062</v>
      </c>
      <c r="I22" s="380">
        <f t="shared" si="0"/>
        <v>-1.1872347428383265</v>
      </c>
      <c r="J22" s="342">
        <f>Residual!$E$3</f>
        <v>-1.2874348681207362</v>
      </c>
      <c r="K22" s="3"/>
      <c r="AF22" s="3"/>
    </row>
    <row r="23" spans="2:40">
      <c r="B23" s="136">
        <v>17</v>
      </c>
      <c r="C23" s="137" t="s">
        <v>18</v>
      </c>
      <c r="D23" s="332">
        <v>2.9441915624827448</v>
      </c>
      <c r="E23" s="333">
        <v>2.7672865008380141</v>
      </c>
      <c r="F23" s="334">
        <f t="shared" si="1"/>
        <v>-0.17690506164473074</v>
      </c>
      <c r="G23" s="335">
        <v>1.4371960914502044</v>
      </c>
      <c r="H23" s="333">
        <v>0.33494631236931882</v>
      </c>
      <c r="I23" s="380">
        <f t="shared" si="0"/>
        <v>-1.1022497790808856</v>
      </c>
      <c r="J23" s="342">
        <f>Residual!$E$3</f>
        <v>-1.2874348681207362</v>
      </c>
      <c r="K23" s="3"/>
      <c r="AF23" s="3"/>
    </row>
    <row r="24" spans="2:40">
      <c r="B24" s="136">
        <v>18</v>
      </c>
      <c r="C24" s="137" t="s">
        <v>19</v>
      </c>
      <c r="D24" s="332">
        <v>2.4840571353387375</v>
      </c>
      <c r="E24" s="333">
        <v>2.1363075161847123</v>
      </c>
      <c r="F24" s="334">
        <f t="shared" si="1"/>
        <v>-0.34774961915402525</v>
      </c>
      <c r="G24" s="335">
        <v>1.4560465971657395</v>
      </c>
      <c r="H24" s="333">
        <v>0.43000349445301034</v>
      </c>
      <c r="I24" s="380">
        <f t="shared" si="0"/>
        <v>-1.026043102712729</v>
      </c>
      <c r="J24" s="342">
        <f>Residual!$E$3</f>
        <v>-1.2874348681207362</v>
      </c>
      <c r="K24" s="3"/>
      <c r="AF24" s="3"/>
    </row>
    <row r="25" spans="2:40">
      <c r="B25" s="136">
        <v>19</v>
      </c>
      <c r="C25" s="137" t="s">
        <v>20</v>
      </c>
      <c r="D25" s="332">
        <v>7.3503592940027245</v>
      </c>
      <c r="E25" s="333">
        <v>6.2317160118664914</v>
      </c>
      <c r="F25" s="334">
        <f t="shared" si="1"/>
        <v>-1.1186432821362331</v>
      </c>
      <c r="G25" s="335">
        <v>2.1240914947785225</v>
      </c>
      <c r="H25" s="333">
        <v>0.78747054686364537</v>
      </c>
      <c r="I25" s="380">
        <f t="shared" si="0"/>
        <v>-1.3366209479148772</v>
      </c>
      <c r="J25" s="342">
        <f>Residual!$E$3</f>
        <v>-1.2874348681207362</v>
      </c>
      <c r="K25" s="3"/>
      <c r="AF25" s="3"/>
    </row>
    <row r="26" spans="2:40">
      <c r="B26" s="136">
        <v>20</v>
      </c>
      <c r="C26" s="137" t="s">
        <v>21</v>
      </c>
      <c r="D26" s="332">
        <v>6.4688598333452116</v>
      </c>
      <c r="E26" s="333">
        <v>7.4349514643191847</v>
      </c>
      <c r="F26" s="334">
        <f t="shared" si="1"/>
        <v>0.9660916309739731</v>
      </c>
      <c r="G26" s="335">
        <v>0.22171584114913134</v>
      </c>
      <c r="H26" s="333">
        <v>-0.5080403177363273</v>
      </c>
      <c r="I26" s="380">
        <f t="shared" si="0"/>
        <v>-0.72975615888545864</v>
      </c>
      <c r="J26" s="342">
        <f>Residual!$E$3</f>
        <v>-1.2874348681207362</v>
      </c>
      <c r="K26" s="3"/>
      <c r="AF26" s="3"/>
    </row>
    <row r="27" spans="2:40">
      <c r="B27" s="136">
        <v>21</v>
      </c>
      <c r="C27" s="137" t="s">
        <v>22</v>
      </c>
      <c r="D27" s="332">
        <v>3.5324117476512127</v>
      </c>
      <c r="E27" s="333">
        <v>4.7468546698813743</v>
      </c>
      <c r="F27" s="334">
        <f t="shared" si="1"/>
        <v>1.2144429222301616</v>
      </c>
      <c r="G27" s="335">
        <v>0.193162936803142</v>
      </c>
      <c r="H27" s="333">
        <v>-0.5284026612990137</v>
      </c>
      <c r="I27" s="380">
        <f t="shared" si="0"/>
        <v>-0.7215655981021557</v>
      </c>
      <c r="J27" s="342">
        <f>Residual!$E$3</f>
        <v>-1.2874348681207362</v>
      </c>
      <c r="K27" s="3"/>
      <c r="AF27" s="3"/>
    </row>
    <row r="28" spans="2:40">
      <c r="B28" s="136">
        <v>22</v>
      </c>
      <c r="C28" s="137" t="s">
        <v>23</v>
      </c>
      <c r="D28" s="332">
        <v>-1.7307464159468675</v>
      </c>
      <c r="E28" s="333">
        <v>-6.6039013931482371E-2</v>
      </c>
      <c r="F28" s="334">
        <f t="shared" si="1"/>
        <v>1.6647074020153851</v>
      </c>
      <c r="G28" s="335">
        <v>-4.6958066868022561</v>
      </c>
      <c r="H28" s="333">
        <v>-4.3988979879956158</v>
      </c>
      <c r="I28" s="380">
        <f t="shared" si="0"/>
        <v>0.29690869880664028</v>
      </c>
      <c r="J28" s="342">
        <f>Residual!$E$3</f>
        <v>-1.2874348681207362</v>
      </c>
      <c r="K28" s="3"/>
      <c r="AF28" s="3"/>
    </row>
    <row r="29" spans="2:40">
      <c r="B29" s="136">
        <v>23</v>
      </c>
      <c r="C29" s="137" t="s">
        <v>24</v>
      </c>
      <c r="D29" s="332">
        <v>-5.2435326528483301</v>
      </c>
      <c r="E29" s="333">
        <v>-5.3218062329947715</v>
      </c>
      <c r="F29" s="334">
        <f t="shared" si="1"/>
        <v>-7.8273580146441368E-2</v>
      </c>
      <c r="G29" s="335">
        <v>-2.963712627326184</v>
      </c>
      <c r="H29" s="333">
        <v>-3.93550922139476</v>
      </c>
      <c r="I29" s="380">
        <f t="shared" si="0"/>
        <v>-0.97179659406857599</v>
      </c>
      <c r="J29" s="342">
        <f>Residual!$E$3</f>
        <v>-1.2874348681207362</v>
      </c>
      <c r="K29" s="3"/>
      <c r="AF29" s="3"/>
    </row>
    <row r="30" spans="2:40">
      <c r="B30" s="136">
        <v>24</v>
      </c>
      <c r="C30" s="137" t="s">
        <v>25</v>
      </c>
      <c r="D30" s="332">
        <v>-1.001799346510118</v>
      </c>
      <c r="E30" s="333">
        <v>-1.1428384048177727</v>
      </c>
      <c r="F30" s="334">
        <f t="shared" si="1"/>
        <v>-0.14103905830765462</v>
      </c>
      <c r="G30" s="335">
        <v>2.2542357102316561</v>
      </c>
      <c r="H30" s="333">
        <v>1.1517012364473218</v>
      </c>
      <c r="I30" s="380">
        <f t="shared" si="0"/>
        <v>-1.1025344737843343</v>
      </c>
      <c r="J30" s="342">
        <f>Residual!$E$3</f>
        <v>-1.2874348681207362</v>
      </c>
      <c r="K30" s="3"/>
      <c r="AF30" s="3"/>
    </row>
    <row r="31" spans="2:40">
      <c r="B31" s="136">
        <v>25</v>
      </c>
      <c r="C31" s="137" t="s">
        <v>26</v>
      </c>
      <c r="D31" s="332">
        <v>-1.7291719466135604</v>
      </c>
      <c r="E31" s="333">
        <v>-1.8325893060042453</v>
      </c>
      <c r="F31" s="334">
        <f t="shared" si="1"/>
        <v>-0.10341735939068486</v>
      </c>
      <c r="G31" s="335">
        <v>0.78694767282668332</v>
      </c>
      <c r="H31" s="333">
        <v>-0.2037304188960844</v>
      </c>
      <c r="I31" s="380">
        <f t="shared" si="0"/>
        <v>-0.99067809172276777</v>
      </c>
      <c r="J31" s="342">
        <f>Residual!$E$3</f>
        <v>-1.2874348681207362</v>
      </c>
      <c r="K31" s="3"/>
      <c r="AF31" s="3"/>
    </row>
    <row r="32" spans="2:40">
      <c r="B32" s="136">
        <v>26</v>
      </c>
      <c r="C32" s="137" t="s">
        <v>27</v>
      </c>
      <c r="D32" s="332">
        <v>-3.6994788914452492</v>
      </c>
      <c r="E32" s="333">
        <v>-2.6382795554922627</v>
      </c>
      <c r="F32" s="334">
        <f t="shared" si="1"/>
        <v>1.0611993359529865</v>
      </c>
      <c r="G32" s="335">
        <v>0.20495614639036841</v>
      </c>
      <c r="H32" s="333">
        <v>-0.52738485632591747</v>
      </c>
      <c r="I32" s="380">
        <f t="shared" si="0"/>
        <v>-0.73234100271628588</v>
      </c>
      <c r="J32" s="342">
        <f>Residual!$E$3</f>
        <v>-1.2874348681207362</v>
      </c>
      <c r="K32" s="3"/>
      <c r="L32" s="17"/>
      <c r="M32" s="17"/>
      <c r="N32" s="17"/>
      <c r="O32" s="16"/>
      <c r="P32" s="16"/>
      <c r="Q32" s="16"/>
      <c r="R32" s="16"/>
      <c r="S32" s="16"/>
      <c r="T32" s="16"/>
      <c r="U32" s="16"/>
      <c r="V32" s="16"/>
      <c r="W32" s="16"/>
      <c r="X32" s="16"/>
      <c r="AF32" s="3"/>
    </row>
    <row r="33" spans="2:32" ht="15.75" thickBot="1">
      <c r="B33" s="138">
        <v>27</v>
      </c>
      <c r="C33" s="139" t="s">
        <v>28</v>
      </c>
      <c r="D33" s="336">
        <v>-5.0621423525235638</v>
      </c>
      <c r="E33" s="337">
        <v>-2.2820493871376391</v>
      </c>
      <c r="F33" s="338">
        <f t="shared" si="1"/>
        <v>2.7800929653859248</v>
      </c>
      <c r="G33" s="339">
        <v>-0.50438362789356894</v>
      </c>
      <c r="H33" s="337">
        <v>-0.92107555745574921</v>
      </c>
      <c r="I33" s="381">
        <f t="shared" si="0"/>
        <v>-0.41669192956218026</v>
      </c>
      <c r="J33" s="343">
        <f>Residual!$E$3</f>
        <v>-1.2874348681207362</v>
      </c>
      <c r="K33" s="3"/>
      <c r="L33" s="16"/>
      <c r="M33" s="16"/>
      <c r="N33" s="16"/>
      <c r="O33" s="16"/>
      <c r="P33" s="16"/>
      <c r="Q33" s="16"/>
      <c r="R33" s="16"/>
      <c r="T33" s="16"/>
      <c r="U33" s="16"/>
      <c r="V33" s="16"/>
      <c r="W33" s="16"/>
      <c r="X33" s="16"/>
      <c r="AF33" s="3"/>
    </row>
    <row r="34" spans="2:32">
      <c r="K34" s="19"/>
      <c r="S34" s="1" t="s">
        <v>202</v>
      </c>
    </row>
    <row r="35" spans="2:32">
      <c r="K35" s="19"/>
      <c r="L35" s="1" t="s">
        <v>209</v>
      </c>
      <c r="S35" s="1"/>
    </row>
    <row r="36" spans="2:32" ht="15.75" thickBot="1">
      <c r="K36" s="19"/>
    </row>
    <row r="37" spans="2:32" ht="39" thickBot="1">
      <c r="L37" s="107" t="s">
        <v>0</v>
      </c>
      <c r="M37" s="108" t="s">
        <v>1</v>
      </c>
      <c r="N37" s="109" t="s">
        <v>187</v>
      </c>
      <c r="O37" s="109" t="s">
        <v>252</v>
      </c>
      <c r="P37" s="109" t="s">
        <v>186</v>
      </c>
      <c r="Q37" s="110" t="s">
        <v>199</v>
      </c>
      <c r="R37" s="20"/>
    </row>
    <row r="38" spans="2:32">
      <c r="L38" s="113">
        <v>1</v>
      </c>
      <c r="M38" s="114" t="s">
        <v>29</v>
      </c>
      <c r="N38" s="165">
        <v>29.341148146735645</v>
      </c>
      <c r="O38" s="169">
        <v>44.510558647202657</v>
      </c>
      <c r="P38" s="344">
        <f>O38-N38</f>
        <v>15.169410500467013</v>
      </c>
      <c r="Q38" s="170">
        <f>Residual!$E$4</f>
        <v>2.8808235240905447</v>
      </c>
      <c r="R38" s="3"/>
    </row>
    <row r="39" spans="2:32">
      <c r="L39" s="115">
        <v>2</v>
      </c>
      <c r="M39" s="116" t="s">
        <v>30</v>
      </c>
      <c r="N39" s="166">
        <v>31.403486826317895</v>
      </c>
      <c r="O39" s="171">
        <v>43.98925066026073</v>
      </c>
      <c r="P39" s="172">
        <f t="shared" ref="P39:P51" si="2">O39-N39</f>
        <v>12.585763833942835</v>
      </c>
      <c r="Q39" s="173">
        <f>Residual!$E$4</f>
        <v>2.8808235240905447</v>
      </c>
      <c r="R39" s="3"/>
    </row>
    <row r="40" spans="2:32" ht="15.75" customHeight="1">
      <c r="L40" s="115">
        <v>3</v>
      </c>
      <c r="M40" s="116" t="s">
        <v>31</v>
      </c>
      <c r="N40" s="166">
        <v>37.381195280157797</v>
      </c>
      <c r="O40" s="171">
        <v>45.584416587900343</v>
      </c>
      <c r="P40" s="172">
        <f t="shared" si="2"/>
        <v>8.2032213077425453</v>
      </c>
      <c r="Q40" s="173">
        <f>Residual!$E$4</f>
        <v>2.8808235240905447</v>
      </c>
      <c r="R40" s="3"/>
    </row>
    <row r="41" spans="2:32">
      <c r="L41" s="115">
        <v>4</v>
      </c>
      <c r="M41" s="116" t="s">
        <v>32</v>
      </c>
      <c r="N41" s="166">
        <v>40.918934042380755</v>
      </c>
      <c r="O41" s="171">
        <v>44.312500211235879</v>
      </c>
      <c r="P41" s="172">
        <f t="shared" si="2"/>
        <v>3.3935661688551235</v>
      </c>
      <c r="Q41" s="173">
        <f>Residual!$E$4</f>
        <v>2.8808235240905447</v>
      </c>
      <c r="R41" s="3"/>
    </row>
    <row r="42" spans="2:32">
      <c r="L42" s="115">
        <v>5</v>
      </c>
      <c r="M42" s="116" t="s">
        <v>33</v>
      </c>
      <c r="N42" s="166">
        <v>41.667456289008321</v>
      </c>
      <c r="O42" s="171">
        <v>43.796500433399423</v>
      </c>
      <c r="P42" s="172">
        <f t="shared" si="2"/>
        <v>2.1290441443911021</v>
      </c>
      <c r="Q42" s="173">
        <f>Residual!$E$4</f>
        <v>2.8808235240905447</v>
      </c>
      <c r="R42" s="3"/>
    </row>
    <row r="43" spans="2:32">
      <c r="L43" s="115">
        <v>6</v>
      </c>
      <c r="M43" s="116" t="s">
        <v>34</v>
      </c>
      <c r="N43" s="166">
        <v>41.280162830797565</v>
      </c>
      <c r="O43" s="171">
        <v>43.729592557871882</v>
      </c>
      <c r="P43" s="172">
        <f t="shared" si="2"/>
        <v>2.4494297270743175</v>
      </c>
      <c r="Q43" s="173">
        <f>Residual!$E$4</f>
        <v>2.8808235240905447</v>
      </c>
      <c r="R43" s="3"/>
    </row>
    <row r="44" spans="2:32">
      <c r="L44" s="115">
        <v>7</v>
      </c>
      <c r="M44" s="116" t="s">
        <v>35</v>
      </c>
      <c r="N44" s="166">
        <v>44.845054365935987</v>
      </c>
      <c r="O44" s="171">
        <v>46.566120644366897</v>
      </c>
      <c r="P44" s="172">
        <f t="shared" si="2"/>
        <v>1.7210662784309108</v>
      </c>
      <c r="Q44" s="173">
        <f>Residual!$E$4</f>
        <v>2.8808235240905447</v>
      </c>
      <c r="R44" s="3"/>
    </row>
    <row r="45" spans="2:32">
      <c r="C45" s="22"/>
      <c r="D45" s="22"/>
      <c r="E45" s="164"/>
      <c r="F45" s="164"/>
      <c r="G45" s="16"/>
      <c r="H45" s="16"/>
      <c r="K45" s="16"/>
      <c r="L45" s="115">
        <v>8</v>
      </c>
      <c r="M45" s="116" t="s">
        <v>36</v>
      </c>
      <c r="N45" s="166">
        <v>45.623724843506189</v>
      </c>
      <c r="O45" s="171">
        <v>47.411356723680179</v>
      </c>
      <c r="P45" s="172">
        <f t="shared" si="2"/>
        <v>1.7876318801739899</v>
      </c>
      <c r="Q45" s="173">
        <f>Residual!$E$4</f>
        <v>2.8808235240905447</v>
      </c>
      <c r="R45" s="3"/>
    </row>
    <row r="46" spans="2:32">
      <c r="C46" s="21"/>
      <c r="D46" s="21"/>
      <c r="E46" s="164"/>
      <c r="F46" s="164"/>
      <c r="G46" s="16"/>
      <c r="H46" s="16"/>
      <c r="K46" s="16"/>
      <c r="L46" s="115">
        <v>9</v>
      </c>
      <c r="M46" s="116" t="s">
        <v>37</v>
      </c>
      <c r="N46" s="166">
        <v>46.971469813681878</v>
      </c>
      <c r="O46" s="171">
        <v>48.536300692220436</v>
      </c>
      <c r="P46" s="172">
        <f t="shared" si="2"/>
        <v>1.5648308785385581</v>
      </c>
      <c r="Q46" s="173">
        <f>Residual!$E$4</f>
        <v>2.8808235240905447</v>
      </c>
      <c r="R46" s="3"/>
    </row>
    <row r="47" spans="2:32">
      <c r="C47" s="16"/>
      <c r="D47" s="16"/>
      <c r="E47" s="164"/>
      <c r="F47" s="164"/>
      <c r="G47" s="16"/>
      <c r="H47" s="16"/>
      <c r="K47" s="16"/>
      <c r="L47" s="115">
        <v>10</v>
      </c>
      <c r="M47" s="116" t="s">
        <v>22</v>
      </c>
      <c r="N47" s="166">
        <v>44.089827203400453</v>
      </c>
      <c r="O47" s="171">
        <v>44.034533962033819</v>
      </c>
      <c r="P47" s="172">
        <f t="shared" si="2"/>
        <v>-5.5293241366634049E-2</v>
      </c>
      <c r="Q47" s="173">
        <f>Residual!$E$4</f>
        <v>2.8808235240905447</v>
      </c>
      <c r="R47" s="3"/>
    </row>
    <row r="48" spans="2:32">
      <c r="C48" s="23"/>
      <c r="D48" s="23"/>
      <c r="E48" s="164"/>
      <c r="F48" s="164"/>
      <c r="G48" s="16"/>
      <c r="H48" s="16"/>
      <c r="K48" s="16"/>
      <c r="L48" s="115">
        <v>11</v>
      </c>
      <c r="M48" s="116" t="s">
        <v>38</v>
      </c>
      <c r="N48" s="166">
        <v>49.652619820236659</v>
      </c>
      <c r="O48" s="171">
        <v>51.115316443204691</v>
      </c>
      <c r="P48" s="172">
        <f t="shared" si="2"/>
        <v>1.462696622968032</v>
      </c>
      <c r="Q48" s="173">
        <f>Residual!$E$4</f>
        <v>2.8808235240905447</v>
      </c>
      <c r="R48" s="3"/>
    </row>
    <row r="49" spans="3:26">
      <c r="C49" s="23"/>
      <c r="D49" s="23"/>
      <c r="E49" s="164"/>
      <c r="F49" s="164"/>
      <c r="G49" s="16"/>
      <c r="H49" s="16"/>
      <c r="K49" s="16"/>
      <c r="L49" s="115">
        <v>12</v>
      </c>
      <c r="M49" s="116" t="s">
        <v>39</v>
      </c>
      <c r="N49" s="166">
        <v>51.954835774188894</v>
      </c>
      <c r="O49" s="171">
        <v>53.75232769631387</v>
      </c>
      <c r="P49" s="172">
        <f t="shared" si="2"/>
        <v>1.7974919221249763</v>
      </c>
      <c r="Q49" s="173">
        <f>Residual!$E$4</f>
        <v>2.8808235240905447</v>
      </c>
      <c r="R49" s="3"/>
    </row>
    <row r="50" spans="3:26">
      <c r="C50" s="23"/>
      <c r="D50" s="23"/>
      <c r="E50" s="164"/>
      <c r="F50" s="164"/>
      <c r="G50" s="16"/>
      <c r="H50" s="16"/>
      <c r="K50" s="16"/>
      <c r="L50" s="115">
        <v>13</v>
      </c>
      <c r="M50" s="116" t="s">
        <v>40</v>
      </c>
      <c r="N50" s="166">
        <v>51.001553004229962</v>
      </c>
      <c r="O50" s="171">
        <v>51.865964130647491</v>
      </c>
      <c r="P50" s="172">
        <f t="shared" si="2"/>
        <v>0.86441112641752937</v>
      </c>
      <c r="Q50" s="173">
        <f>Residual!$E$4</f>
        <v>2.8808235240905447</v>
      </c>
      <c r="R50" s="3"/>
      <c r="S50" s="1" t="s">
        <v>47</v>
      </c>
    </row>
    <row r="51" spans="3:26" ht="15.75" thickBot="1">
      <c r="C51" s="23"/>
      <c r="D51" s="23"/>
      <c r="E51" s="164"/>
      <c r="F51" s="164"/>
      <c r="G51" s="16"/>
      <c r="H51" s="16"/>
      <c r="K51" s="16"/>
      <c r="L51" s="117">
        <v>14</v>
      </c>
      <c r="M51" s="118" t="s">
        <v>41</v>
      </c>
      <c r="N51" s="168">
        <v>51.301841703625698</v>
      </c>
      <c r="O51" s="168">
        <v>50.376350727348679</v>
      </c>
      <c r="P51" s="174">
        <f t="shared" si="2"/>
        <v>-0.92549097627701826</v>
      </c>
      <c r="Q51" s="175">
        <f>Residual!$E$4</f>
        <v>2.8808235240905447</v>
      </c>
      <c r="R51" s="3"/>
    </row>
    <row r="52" spans="3:26">
      <c r="C52" s="23"/>
      <c r="D52" s="23"/>
      <c r="E52" s="164"/>
      <c r="F52" s="164"/>
      <c r="G52" s="16"/>
      <c r="H52" s="16"/>
      <c r="K52" s="16"/>
      <c r="L52" s="345"/>
      <c r="M52" s="345"/>
      <c r="N52" s="346"/>
      <c r="O52" s="346"/>
      <c r="P52" s="325"/>
      <c r="Q52" s="325"/>
      <c r="R52" s="3"/>
    </row>
    <row r="53" spans="3:26">
      <c r="C53" s="23"/>
      <c r="D53" s="23"/>
      <c r="E53" s="164"/>
      <c r="F53" s="164"/>
      <c r="G53" s="16"/>
      <c r="H53" s="16"/>
      <c r="K53" s="16"/>
      <c r="L53" s="111"/>
      <c r="M53" s="111"/>
      <c r="N53" s="111"/>
      <c r="O53" s="112"/>
      <c r="P53" s="106"/>
      <c r="Q53" s="106"/>
      <c r="R53" s="3"/>
      <c r="S53" s="1" t="s">
        <v>210</v>
      </c>
      <c r="Z53" s="1" t="s">
        <v>203</v>
      </c>
    </row>
    <row r="54" spans="3:26" ht="15.75" thickBot="1">
      <c r="C54" s="23"/>
      <c r="D54" s="23"/>
      <c r="E54" s="164"/>
      <c r="F54" s="164"/>
      <c r="G54" s="16"/>
      <c r="H54" s="16"/>
      <c r="K54" s="16"/>
      <c r="L54" s="111"/>
      <c r="M54" s="111"/>
      <c r="N54" s="111"/>
      <c r="O54" s="112"/>
      <c r="P54" s="106"/>
      <c r="Q54" s="106"/>
      <c r="R54" s="3"/>
    </row>
    <row r="55" spans="3:26" ht="39" thickBot="1">
      <c r="C55" s="24"/>
      <c r="D55" s="24"/>
      <c r="E55" s="164"/>
      <c r="F55" s="164"/>
      <c r="G55" s="16"/>
      <c r="H55" s="16"/>
      <c r="S55" s="107" t="s">
        <v>0</v>
      </c>
      <c r="T55" s="108" t="s">
        <v>1</v>
      </c>
      <c r="U55" s="109" t="s">
        <v>189</v>
      </c>
      <c r="V55" s="109" t="s">
        <v>253</v>
      </c>
      <c r="W55" s="110" t="s">
        <v>190</v>
      </c>
      <c r="X55" s="20"/>
    </row>
    <row r="56" spans="3:26">
      <c r="C56" s="23"/>
      <c r="D56" s="23"/>
      <c r="E56" s="164"/>
      <c r="F56" s="164"/>
      <c r="G56" s="16"/>
      <c r="H56" s="16"/>
      <c r="S56" s="113">
        <v>1</v>
      </c>
      <c r="T56" s="347" t="s">
        <v>29</v>
      </c>
      <c r="U56" s="165">
        <v>4.3386860765904931</v>
      </c>
      <c r="V56" s="348">
        <v>5.6268228262703586</v>
      </c>
      <c r="W56" s="170">
        <f>V56-U56</f>
        <v>1.2881367496798655</v>
      </c>
    </row>
    <row r="57" spans="3:26">
      <c r="C57" s="23"/>
      <c r="D57" s="23"/>
      <c r="E57" s="164"/>
      <c r="F57" s="164"/>
      <c r="G57" s="16"/>
      <c r="H57" s="16"/>
      <c r="S57" s="349">
        <v>2</v>
      </c>
      <c r="T57" s="350" t="s">
        <v>30</v>
      </c>
      <c r="U57" s="166">
        <v>4.5704953735773994</v>
      </c>
      <c r="V57" s="351">
        <v>6.3854138851859057</v>
      </c>
      <c r="W57" s="173">
        <f t="shared" ref="W57:W69" si="3">V57-U57</f>
        <v>1.8149185116085063</v>
      </c>
    </row>
    <row r="58" spans="3:26">
      <c r="C58" s="23"/>
      <c r="D58" s="23"/>
      <c r="E58" s="164"/>
      <c r="F58" s="164"/>
      <c r="G58" s="16"/>
      <c r="H58" s="16"/>
      <c r="S58" s="349">
        <v>3</v>
      </c>
      <c r="T58" s="350" t="s">
        <v>31</v>
      </c>
      <c r="U58" s="166">
        <v>5.0540656468354426</v>
      </c>
      <c r="V58" s="351">
        <v>6.5237935294191534</v>
      </c>
      <c r="W58" s="173">
        <f t="shared" si="3"/>
        <v>1.4697278825837108</v>
      </c>
    </row>
    <row r="59" spans="3:26">
      <c r="C59" s="23"/>
      <c r="D59" s="23"/>
      <c r="E59" s="164"/>
      <c r="F59" s="164"/>
      <c r="G59" s="16"/>
      <c r="H59" s="16"/>
      <c r="S59" s="349">
        <v>4</v>
      </c>
      <c r="T59" s="350" t="s">
        <v>32</v>
      </c>
      <c r="U59" s="166">
        <v>5.765562496493895</v>
      </c>
      <c r="V59" s="351">
        <v>5.6728129135776175</v>
      </c>
      <c r="W59" s="173">
        <f t="shared" si="3"/>
        <v>-9.274958291627744E-2</v>
      </c>
    </row>
    <row r="60" spans="3:26">
      <c r="C60" s="23"/>
      <c r="D60" s="23"/>
      <c r="E60" s="164"/>
      <c r="F60" s="164"/>
      <c r="G60" s="16"/>
      <c r="H60" s="16"/>
      <c r="S60" s="349">
        <v>5</v>
      </c>
      <c r="T60" s="350" t="s">
        <v>33</v>
      </c>
      <c r="U60" s="166">
        <v>6.1024943528778417</v>
      </c>
      <c r="V60" s="351">
        <v>6.2416304677235388</v>
      </c>
      <c r="W60" s="173">
        <f t="shared" si="3"/>
        <v>0.1391361148456971</v>
      </c>
    </row>
    <row r="61" spans="3:26">
      <c r="C61" s="23"/>
      <c r="D61" s="23"/>
      <c r="E61" s="164"/>
      <c r="F61" s="164"/>
      <c r="G61" s="16"/>
      <c r="H61" s="16"/>
      <c r="S61" s="349">
        <v>6</v>
      </c>
      <c r="T61" s="350" t="s">
        <v>34</v>
      </c>
      <c r="U61" s="166">
        <v>6.7872707121245321</v>
      </c>
      <c r="V61" s="351">
        <v>6.0664495127318325</v>
      </c>
      <c r="W61" s="173">
        <f t="shared" si="3"/>
        <v>-0.72082119939269962</v>
      </c>
    </row>
    <row r="62" spans="3:26">
      <c r="S62" s="349">
        <v>7</v>
      </c>
      <c r="T62" s="350" t="s">
        <v>35</v>
      </c>
      <c r="U62" s="166">
        <v>6.2255257370702468</v>
      </c>
      <c r="V62" s="351">
        <v>6.2008813264862672</v>
      </c>
      <c r="W62" s="173">
        <f t="shared" si="3"/>
        <v>-2.4644410583979592E-2</v>
      </c>
    </row>
    <row r="63" spans="3:26">
      <c r="S63" s="349">
        <v>8</v>
      </c>
      <c r="T63" s="350" t="s">
        <v>36</v>
      </c>
      <c r="U63" s="166">
        <v>6.5287088879318924</v>
      </c>
      <c r="V63" s="351">
        <v>6.1971508084514459</v>
      </c>
      <c r="W63" s="173">
        <f t="shared" si="3"/>
        <v>-0.33155807948044647</v>
      </c>
    </row>
    <row r="64" spans="3:26">
      <c r="S64" s="349">
        <v>9</v>
      </c>
      <c r="T64" s="350" t="s">
        <v>37</v>
      </c>
      <c r="U64" s="166">
        <v>6.4470392127984457</v>
      </c>
      <c r="V64" s="351">
        <v>6.3481298181024526</v>
      </c>
      <c r="W64" s="173">
        <f t="shared" si="3"/>
        <v>-9.8909394695993136E-2</v>
      </c>
    </row>
    <row r="65" spans="19:23">
      <c r="S65" s="349">
        <v>10</v>
      </c>
      <c r="T65" s="350" t="s">
        <v>22</v>
      </c>
      <c r="U65" s="166">
        <v>6.3670381335252468</v>
      </c>
      <c r="V65" s="351">
        <v>6.1298209463173263</v>
      </c>
      <c r="W65" s="173">
        <f t="shared" si="3"/>
        <v>-0.23721718720792051</v>
      </c>
    </row>
    <row r="66" spans="19:23">
      <c r="S66" s="349">
        <v>11</v>
      </c>
      <c r="T66" s="350" t="s">
        <v>38</v>
      </c>
      <c r="U66" s="166">
        <v>6.724220266089036</v>
      </c>
      <c r="V66" s="351">
        <v>6.5241082225706259</v>
      </c>
      <c r="W66" s="173">
        <f t="shared" si="3"/>
        <v>-0.20011204351841005</v>
      </c>
    </row>
    <row r="67" spans="19:23">
      <c r="S67" s="349">
        <v>12</v>
      </c>
      <c r="T67" s="350" t="s">
        <v>39</v>
      </c>
      <c r="U67" s="166">
        <v>7.1205234637987473</v>
      </c>
      <c r="V67" s="351">
        <v>6.8276678079100845</v>
      </c>
      <c r="W67" s="173">
        <f t="shared" si="3"/>
        <v>-0.2928556558886628</v>
      </c>
    </row>
    <row r="68" spans="19:23">
      <c r="S68" s="349">
        <v>13</v>
      </c>
      <c r="T68" s="350" t="s">
        <v>40</v>
      </c>
      <c r="U68" s="166">
        <v>7.1571729773615687</v>
      </c>
      <c r="V68" s="351">
        <v>6.3118867855618568</v>
      </c>
      <c r="W68" s="173">
        <f t="shared" si="3"/>
        <v>-0.84528619179971187</v>
      </c>
    </row>
    <row r="69" spans="19:23" ht="15.75" thickBot="1">
      <c r="S69" s="117">
        <v>14</v>
      </c>
      <c r="T69" s="352" t="s">
        <v>41</v>
      </c>
      <c r="U69" s="167">
        <v>6.9184661055209329</v>
      </c>
      <c r="V69" s="353">
        <v>6.612038969011298</v>
      </c>
      <c r="W69" s="175">
        <f t="shared" si="3"/>
        <v>-0.30642713650963493</v>
      </c>
    </row>
  </sheetData>
  <mergeCells count="4">
    <mergeCell ref="G5:I5"/>
    <mergeCell ref="D5:F5"/>
    <mergeCell ref="B4:J4"/>
    <mergeCell ref="J5:J6"/>
  </mergeCells>
  <pageMargins left="0.7" right="0.7" top="0.75" bottom="0.75" header="0.3" footer="0.3"/>
  <pageSetup paperSize="9" scale="33"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B2:H14"/>
  <sheetViews>
    <sheetView workbookViewId="0">
      <selection activeCell="B2" sqref="B2"/>
    </sheetView>
  </sheetViews>
  <sheetFormatPr defaultRowHeight="15"/>
  <cols>
    <col min="2" max="2" width="43.5703125" bestFit="1" customWidth="1"/>
    <col min="3" max="3" width="15.85546875" customWidth="1"/>
    <col min="5" max="5" width="19" bestFit="1" customWidth="1"/>
    <col min="6" max="6" width="17.85546875" bestFit="1" customWidth="1"/>
    <col min="7" max="7" width="17.85546875" customWidth="1"/>
    <col min="8" max="8" width="15.7109375" customWidth="1"/>
  </cols>
  <sheetData>
    <row r="2" spans="2:8">
      <c r="B2" s="1" t="s">
        <v>248</v>
      </c>
    </row>
    <row r="4" spans="2:8">
      <c r="B4" s="479" t="s">
        <v>244</v>
      </c>
      <c r="C4" s="480"/>
    </row>
    <row r="5" spans="2:8">
      <c r="B5" s="402" t="s">
        <v>247</v>
      </c>
      <c r="C5" s="416">
        <v>0</v>
      </c>
    </row>
    <row r="6" spans="2:8">
      <c r="B6" s="402" t="s">
        <v>245</v>
      </c>
      <c r="C6" s="415">
        <v>1.0137254186942357</v>
      </c>
    </row>
    <row r="7" spans="2:8">
      <c r="B7" s="402" t="s">
        <v>246</v>
      </c>
      <c r="C7" s="415">
        <v>0.14431888950075322</v>
      </c>
    </row>
    <row r="9" spans="2:8">
      <c r="E9" s="463" t="s">
        <v>268</v>
      </c>
      <c r="F9" s="463"/>
      <c r="G9" s="463"/>
      <c r="H9" s="463"/>
    </row>
    <row r="11" spans="2:8">
      <c r="E11" s="479" t="s">
        <v>264</v>
      </c>
      <c r="F11" s="480"/>
      <c r="G11" s="479" t="s">
        <v>271</v>
      </c>
      <c r="H11" s="480"/>
    </row>
    <row r="12" spans="2:8">
      <c r="E12" s="412" t="s">
        <v>265</v>
      </c>
      <c r="F12" s="420">
        <v>493.23020887065638</v>
      </c>
      <c r="G12" s="420"/>
      <c r="H12" s="238"/>
    </row>
    <row r="13" spans="2:8">
      <c r="E13" s="412" t="s">
        <v>266</v>
      </c>
      <c r="F13" s="420">
        <v>141.88264108638214</v>
      </c>
      <c r="G13" s="420" t="s">
        <v>269</v>
      </c>
      <c r="H13" s="394">
        <v>-0.47262659292751152</v>
      </c>
    </row>
    <row r="14" spans="2:8">
      <c r="E14" s="412" t="s">
        <v>267</v>
      </c>
      <c r="F14" s="417">
        <v>0.2655791922036812</v>
      </c>
      <c r="G14" s="417" t="s">
        <v>270</v>
      </c>
      <c r="H14" s="394">
        <v>-5.2317812275956221E-2</v>
      </c>
    </row>
  </sheetData>
  <mergeCells count="4">
    <mergeCell ref="B4:C4"/>
    <mergeCell ref="E9:H9"/>
    <mergeCell ref="E11:F11"/>
    <mergeCell ref="G11:H11"/>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2:I52"/>
  <sheetViews>
    <sheetView zoomScale="65" zoomScaleNormal="65" workbookViewId="0">
      <pane ySplit="3" topLeftCell="A4" activePane="bottomLeft" state="frozen"/>
      <selection activeCell="A3" sqref="A3:L46"/>
      <selection pane="bottomLeft" activeCell="A2" sqref="A2"/>
    </sheetView>
  </sheetViews>
  <sheetFormatPr defaultRowHeight="15"/>
  <cols>
    <col min="1" max="1" width="77.85546875" customWidth="1"/>
    <col min="2" max="2" width="4.28515625" bestFit="1" customWidth="1"/>
    <col min="3" max="3" width="11.85546875" bestFit="1" customWidth="1"/>
    <col min="4" max="4" width="13.5703125" bestFit="1" customWidth="1"/>
    <col min="5" max="5" width="14.85546875" bestFit="1" customWidth="1"/>
    <col min="6" max="6" width="11.85546875" bestFit="1" customWidth="1"/>
    <col min="7" max="8" width="11.140625" bestFit="1" customWidth="1"/>
    <col min="9" max="9" width="63" style="245" customWidth="1"/>
  </cols>
  <sheetData>
    <row r="2" spans="1:9">
      <c r="A2" s="1" t="s">
        <v>272</v>
      </c>
    </row>
    <row r="3" spans="1:9">
      <c r="A3" s="32"/>
      <c r="B3" s="32"/>
      <c r="C3" s="32"/>
      <c r="D3" s="32"/>
      <c r="E3" s="32"/>
      <c r="F3" s="32"/>
      <c r="G3" s="32"/>
      <c r="H3" s="32"/>
    </row>
    <row r="4" spans="1:9" ht="26.25">
      <c r="A4" s="481" t="s">
        <v>368</v>
      </c>
      <c r="B4" s="481"/>
      <c r="C4" s="481"/>
      <c r="D4" s="481"/>
      <c r="E4" s="33" t="s">
        <v>478</v>
      </c>
      <c r="F4" s="482">
        <v>42188</v>
      </c>
      <c r="G4" s="483"/>
      <c r="H4" s="484"/>
      <c r="I4" s="246" t="s">
        <v>111</v>
      </c>
    </row>
    <row r="5" spans="1:9" ht="31.5">
      <c r="A5" s="35" t="s">
        <v>112</v>
      </c>
      <c r="B5" s="35" t="s">
        <v>111</v>
      </c>
      <c r="C5" s="36" t="s">
        <v>369</v>
      </c>
      <c r="D5" s="36" t="s">
        <v>370</v>
      </c>
      <c r="E5" s="35" t="s">
        <v>479</v>
      </c>
      <c r="F5" s="176" t="s">
        <v>113</v>
      </c>
      <c r="G5" s="176" t="s">
        <v>114</v>
      </c>
      <c r="H5" s="176" t="s">
        <v>115</v>
      </c>
      <c r="I5" s="485" t="s">
        <v>116</v>
      </c>
    </row>
    <row r="6" spans="1:9" ht="15.75">
      <c r="A6" s="35" t="s">
        <v>117</v>
      </c>
      <c r="B6" s="36" t="s">
        <v>111</v>
      </c>
      <c r="C6" s="36" t="s">
        <v>111</v>
      </c>
      <c r="D6" s="36" t="s">
        <v>111</v>
      </c>
      <c r="E6" s="36" t="s">
        <v>111</v>
      </c>
      <c r="F6" s="37" t="s">
        <v>42</v>
      </c>
      <c r="G6" s="38" t="s">
        <v>43</v>
      </c>
      <c r="H6" s="38" t="s">
        <v>110</v>
      </c>
      <c r="I6" s="486"/>
    </row>
    <row r="7" spans="1:9" ht="15.75">
      <c r="A7" s="39" t="s">
        <v>371</v>
      </c>
      <c r="B7" s="40" t="s">
        <v>111</v>
      </c>
      <c r="C7" s="41" t="s">
        <v>111</v>
      </c>
      <c r="D7" s="40" t="s">
        <v>111</v>
      </c>
      <c r="E7" s="40" t="s">
        <v>111</v>
      </c>
      <c r="F7" s="42" t="s">
        <v>111</v>
      </c>
      <c r="G7" s="43" t="s">
        <v>111</v>
      </c>
      <c r="H7" s="44">
        <v>0</v>
      </c>
      <c r="I7" s="247" t="s">
        <v>480</v>
      </c>
    </row>
    <row r="8" spans="1:9" ht="15.75">
      <c r="A8" s="46" t="s">
        <v>372</v>
      </c>
      <c r="B8" s="47" t="s">
        <v>111</v>
      </c>
      <c r="C8" s="48" t="s">
        <v>373</v>
      </c>
      <c r="D8" s="49" t="s">
        <v>374</v>
      </c>
      <c r="E8" s="49" t="s">
        <v>111</v>
      </c>
      <c r="F8" s="50" t="s">
        <v>111</v>
      </c>
      <c r="G8" s="50" t="s">
        <v>111</v>
      </c>
      <c r="H8" s="50">
        <v>0</v>
      </c>
      <c r="I8" s="248" t="s">
        <v>481</v>
      </c>
    </row>
    <row r="9" spans="1:9" ht="15.75">
      <c r="A9" s="39" t="s">
        <v>375</v>
      </c>
      <c r="B9" s="40" t="s">
        <v>111</v>
      </c>
      <c r="C9" s="51" t="s">
        <v>376</v>
      </c>
      <c r="D9" s="49" t="s">
        <v>374</v>
      </c>
      <c r="E9" s="40" t="s">
        <v>111</v>
      </c>
      <c r="F9" s="52">
        <v>5.0000000000000001E-3</v>
      </c>
      <c r="G9" s="52">
        <v>7.000000000000001E-3</v>
      </c>
      <c r="H9" s="52">
        <v>1.125E-2</v>
      </c>
      <c r="I9" s="249" t="s">
        <v>482</v>
      </c>
    </row>
    <row r="10" spans="1:9" ht="15.75">
      <c r="A10" s="46" t="s">
        <v>377</v>
      </c>
      <c r="B10" s="49" t="s">
        <v>378</v>
      </c>
      <c r="C10" s="48" t="s">
        <v>379</v>
      </c>
      <c r="D10" s="49" t="s">
        <v>374</v>
      </c>
      <c r="E10" s="49" t="s">
        <v>483</v>
      </c>
      <c r="F10" s="53">
        <v>1443.829</v>
      </c>
      <c r="G10" s="53">
        <v>1475.5930000000001</v>
      </c>
      <c r="H10" s="53">
        <v>1571.3869999999999</v>
      </c>
      <c r="I10" s="250" t="s">
        <v>484</v>
      </c>
    </row>
    <row r="11" spans="1:9" ht="15.75">
      <c r="A11" s="46" t="s">
        <v>380</v>
      </c>
      <c r="B11" s="49" t="s">
        <v>381</v>
      </c>
      <c r="C11" s="48" t="s">
        <v>382</v>
      </c>
      <c r="D11" s="49" t="s">
        <v>374</v>
      </c>
      <c r="E11" s="49" t="s">
        <v>483</v>
      </c>
      <c r="F11" s="54">
        <v>-5.5</v>
      </c>
      <c r="G11" s="55">
        <v>-114.4</v>
      </c>
      <c r="H11" s="55">
        <v>-100</v>
      </c>
      <c r="I11" s="251" t="s">
        <v>485</v>
      </c>
    </row>
    <row r="12" spans="1:9" ht="15.75">
      <c r="A12" s="46" t="s">
        <v>383</v>
      </c>
      <c r="B12" s="47" t="s">
        <v>384</v>
      </c>
      <c r="C12" s="48" t="s">
        <v>385</v>
      </c>
      <c r="D12" s="49" t="s">
        <v>374</v>
      </c>
      <c r="E12" s="49" t="s">
        <v>483</v>
      </c>
      <c r="F12" s="56">
        <v>-0.52728791368496775</v>
      </c>
      <c r="G12" s="55">
        <v>4.7019113011489599</v>
      </c>
      <c r="H12" s="55">
        <v>-19.921431381693402</v>
      </c>
      <c r="I12" s="251" t="s">
        <v>486</v>
      </c>
    </row>
    <row r="13" spans="1:9" ht="15.75">
      <c r="A13" s="46" t="s">
        <v>386</v>
      </c>
      <c r="B13" s="47" t="s">
        <v>111</v>
      </c>
      <c r="C13" s="48" t="s">
        <v>387</v>
      </c>
      <c r="D13" s="49" t="s">
        <v>374</v>
      </c>
      <c r="E13" s="49" t="s">
        <v>483</v>
      </c>
      <c r="F13" s="57">
        <v>3.1E-2</v>
      </c>
      <c r="G13" s="57">
        <v>2.5000000000000001E-2</v>
      </c>
      <c r="H13" s="57">
        <v>1.0999999999999999E-2</v>
      </c>
      <c r="I13" s="252" t="s">
        <v>487</v>
      </c>
    </row>
    <row r="14" spans="1:9" ht="15.75">
      <c r="A14" s="46" t="s">
        <v>388</v>
      </c>
      <c r="B14" s="47" t="s">
        <v>111</v>
      </c>
      <c r="C14" s="48" t="s">
        <v>389</v>
      </c>
      <c r="D14" s="49" t="s">
        <v>374</v>
      </c>
      <c r="E14" s="49" t="s">
        <v>483</v>
      </c>
      <c r="F14" s="57">
        <v>3.1E-2</v>
      </c>
      <c r="G14" s="57">
        <v>2.4E-2</v>
      </c>
      <c r="H14" s="57">
        <v>2.4E-2</v>
      </c>
      <c r="I14" s="252" t="s">
        <v>487</v>
      </c>
    </row>
    <row r="15" spans="1:9" ht="15.75">
      <c r="A15" s="46" t="s">
        <v>390</v>
      </c>
      <c r="B15" s="47" t="s">
        <v>111</v>
      </c>
      <c r="C15" s="48" t="s">
        <v>391</v>
      </c>
      <c r="D15" s="49" t="s">
        <v>374</v>
      </c>
      <c r="E15" s="49" t="s">
        <v>483</v>
      </c>
      <c r="F15" s="57">
        <v>0.03</v>
      </c>
      <c r="G15" s="57">
        <v>3.2000000000000001E-2</v>
      </c>
      <c r="H15" s="57">
        <v>0.03</v>
      </c>
      <c r="I15" s="252" t="s">
        <v>487</v>
      </c>
    </row>
    <row r="16" spans="1:9" ht="15.75">
      <c r="A16" s="46" t="s">
        <v>392</v>
      </c>
      <c r="B16" s="47" t="s">
        <v>393</v>
      </c>
      <c r="C16" s="48" t="s">
        <v>394</v>
      </c>
      <c r="D16" s="49" t="s">
        <v>374</v>
      </c>
      <c r="E16" s="49" t="s">
        <v>483</v>
      </c>
      <c r="F16" s="50">
        <v>1.2051000000000001</v>
      </c>
      <c r="G16" s="50">
        <v>1.2266528212575316</v>
      </c>
      <c r="H16" s="50">
        <v>1.238</v>
      </c>
      <c r="I16" s="248" t="s">
        <v>488</v>
      </c>
    </row>
    <row r="17" spans="1:9" ht="15.75">
      <c r="A17" s="58" t="s">
        <v>395</v>
      </c>
      <c r="B17" s="59" t="s">
        <v>396</v>
      </c>
      <c r="C17" s="59" t="s">
        <v>397</v>
      </c>
      <c r="D17" s="59" t="s">
        <v>374</v>
      </c>
      <c r="E17" s="59" t="s">
        <v>483</v>
      </c>
      <c r="F17" s="60">
        <v>1732.6948432352185</v>
      </c>
      <c r="G17" s="60">
        <v>1675.4788464888604</v>
      </c>
      <c r="H17" s="60">
        <v>1796.9143739494637</v>
      </c>
      <c r="I17" s="253"/>
    </row>
    <row r="18" spans="1:9" ht="15.75">
      <c r="A18" s="62" t="s">
        <v>398</v>
      </c>
      <c r="B18" s="47" t="s">
        <v>399</v>
      </c>
      <c r="C18" s="47" t="s">
        <v>400</v>
      </c>
      <c r="D18" s="47" t="s">
        <v>401</v>
      </c>
      <c r="E18" s="47" t="s">
        <v>483</v>
      </c>
      <c r="F18" s="56" t="s">
        <v>111</v>
      </c>
      <c r="G18" s="56">
        <v>1.2353308097829103</v>
      </c>
      <c r="H18" s="55">
        <v>1.5062011293118041</v>
      </c>
      <c r="I18" s="251" t="s">
        <v>486</v>
      </c>
    </row>
    <row r="19" spans="1:9" ht="15.75">
      <c r="A19" s="62" t="s">
        <v>402</v>
      </c>
      <c r="B19" s="47" t="s">
        <v>403</v>
      </c>
      <c r="C19" s="47" t="s">
        <v>404</v>
      </c>
      <c r="D19" s="47" t="s">
        <v>401</v>
      </c>
      <c r="E19" s="47" t="s">
        <v>483</v>
      </c>
      <c r="F19" s="56">
        <v>0.14395339862662926</v>
      </c>
      <c r="G19" s="55">
        <v>1.2337689401095423E-2</v>
      </c>
      <c r="H19" s="55">
        <v>9.084526451391628E-2</v>
      </c>
      <c r="I19" s="251" t="s">
        <v>486</v>
      </c>
    </row>
    <row r="20" spans="1:9" ht="15.75">
      <c r="A20" s="62" t="s">
        <v>405</v>
      </c>
      <c r="B20" s="47" t="s">
        <v>406</v>
      </c>
      <c r="C20" s="47" t="s">
        <v>407</v>
      </c>
      <c r="D20" s="47" t="s">
        <v>401</v>
      </c>
      <c r="E20" s="47" t="s">
        <v>489</v>
      </c>
      <c r="F20" s="56" t="s">
        <v>111</v>
      </c>
      <c r="G20" s="56">
        <v>2.0207027597467815</v>
      </c>
      <c r="H20" s="55">
        <v>2.7043182658591576</v>
      </c>
      <c r="I20" s="251" t="s">
        <v>486</v>
      </c>
    </row>
    <row r="21" spans="1:9" ht="15.75">
      <c r="A21" s="63" t="s">
        <v>408</v>
      </c>
      <c r="B21" s="47" t="s">
        <v>409</v>
      </c>
      <c r="C21" s="47" t="s">
        <v>410</v>
      </c>
      <c r="D21" s="47" t="s">
        <v>401</v>
      </c>
      <c r="E21" s="47" t="s">
        <v>489</v>
      </c>
      <c r="F21" s="56" t="s">
        <v>111</v>
      </c>
      <c r="G21" s="56">
        <v>3.8222435083326589</v>
      </c>
      <c r="H21" s="55">
        <v>2.6853894321869682</v>
      </c>
      <c r="I21" s="251" t="s">
        <v>486</v>
      </c>
    </row>
    <row r="22" spans="1:9" ht="15.75">
      <c r="A22" s="63" t="s">
        <v>411</v>
      </c>
      <c r="B22" s="47" t="s">
        <v>412</v>
      </c>
      <c r="C22" s="47" t="s">
        <v>413</v>
      </c>
      <c r="D22" s="47" t="s">
        <v>401</v>
      </c>
      <c r="E22" s="47" t="s">
        <v>489</v>
      </c>
      <c r="F22" s="55">
        <v>0</v>
      </c>
      <c r="G22" s="55">
        <v>0</v>
      </c>
      <c r="H22" s="55">
        <v>0</v>
      </c>
      <c r="I22" s="251" t="s">
        <v>490</v>
      </c>
    </row>
    <row r="23" spans="1:9" ht="15.75">
      <c r="A23" s="64" t="s">
        <v>414</v>
      </c>
      <c r="B23" s="65" t="s">
        <v>415</v>
      </c>
      <c r="C23" s="65" t="s">
        <v>416</v>
      </c>
      <c r="D23" s="65" t="s">
        <v>401</v>
      </c>
      <c r="E23" s="65" t="s">
        <v>489</v>
      </c>
      <c r="F23" s="56">
        <v>312.179148</v>
      </c>
      <c r="G23" s="56">
        <v>295.664557</v>
      </c>
      <c r="H23" s="56">
        <v>293.44913909413589</v>
      </c>
      <c r="I23" s="254" t="s">
        <v>491</v>
      </c>
    </row>
    <row r="24" spans="1:9" ht="15.75">
      <c r="A24" s="64" t="s">
        <v>417</v>
      </c>
      <c r="B24" s="65" t="s">
        <v>418</v>
      </c>
      <c r="C24" s="65" t="s">
        <v>419</v>
      </c>
      <c r="D24" s="65" t="s">
        <v>401</v>
      </c>
      <c r="E24" s="65" t="s">
        <v>489</v>
      </c>
      <c r="F24" s="56">
        <v>213.95951766583201</v>
      </c>
      <c r="G24" s="56">
        <v>338.20730217321301</v>
      </c>
      <c r="H24" s="56">
        <v>325.47128203163072</v>
      </c>
      <c r="I24" s="254" t="s">
        <v>492</v>
      </c>
    </row>
    <row r="25" spans="1:9" ht="15.75">
      <c r="A25" s="64" t="s">
        <v>420</v>
      </c>
      <c r="B25" s="65" t="s">
        <v>421</v>
      </c>
      <c r="C25" s="65" t="s">
        <v>422</v>
      </c>
      <c r="D25" s="65" t="s">
        <v>401</v>
      </c>
      <c r="E25" s="65" t="s">
        <v>489</v>
      </c>
      <c r="F25" s="56">
        <v>218.38037349491276</v>
      </c>
      <c r="G25" s="56">
        <v>248.35699921993759</v>
      </c>
      <c r="H25" s="56">
        <v>259.33031199343702</v>
      </c>
      <c r="I25" s="254" t="s">
        <v>493</v>
      </c>
    </row>
    <row r="26" spans="1:9" ht="15.75">
      <c r="A26" s="63" t="s">
        <v>423</v>
      </c>
      <c r="B26" s="47" t="s">
        <v>424</v>
      </c>
      <c r="C26" s="47" t="s">
        <v>425</v>
      </c>
      <c r="D26" s="47" t="s">
        <v>401</v>
      </c>
      <c r="E26" s="47" t="s">
        <v>489</v>
      </c>
      <c r="F26" s="55">
        <v>0.43733608355648018</v>
      </c>
      <c r="G26" s="55">
        <v>0.64941914461921546</v>
      </c>
      <c r="H26" s="55">
        <v>0.66252497979831926</v>
      </c>
      <c r="I26" s="251" t="s">
        <v>486</v>
      </c>
    </row>
    <row r="27" spans="1:9" ht="15.75">
      <c r="A27" s="67" t="s">
        <v>426</v>
      </c>
      <c r="B27" s="59" t="s">
        <v>427</v>
      </c>
      <c r="C27" s="59" t="s">
        <v>428</v>
      </c>
      <c r="D27" s="59" t="s">
        <v>401</v>
      </c>
      <c r="E27" s="59" t="s">
        <v>483</v>
      </c>
      <c r="F27" s="60">
        <v>745.10032864292793</v>
      </c>
      <c r="G27" s="60">
        <v>889.96889230503325</v>
      </c>
      <c r="H27" s="60">
        <v>885.90001219087378</v>
      </c>
      <c r="I27" s="253" t="s">
        <v>111</v>
      </c>
    </row>
    <row r="28" spans="1:9" ht="15.75">
      <c r="A28" s="62" t="s">
        <v>429</v>
      </c>
      <c r="B28" s="47" t="s">
        <v>430</v>
      </c>
      <c r="C28" s="47" t="s">
        <v>431</v>
      </c>
      <c r="D28" s="47" t="s">
        <v>432</v>
      </c>
      <c r="E28" s="47" t="s">
        <v>483</v>
      </c>
      <c r="F28" s="55" t="s">
        <v>111</v>
      </c>
      <c r="G28" s="56">
        <v>2.3615637797660018</v>
      </c>
      <c r="H28" s="55">
        <v>3.9365431312764008</v>
      </c>
      <c r="I28" s="251" t="s">
        <v>494</v>
      </c>
    </row>
    <row r="29" spans="1:9" ht="15.75">
      <c r="A29" s="62" t="s">
        <v>433</v>
      </c>
      <c r="B29" s="47" t="s">
        <v>434</v>
      </c>
      <c r="C29" s="47" t="s">
        <v>435</v>
      </c>
      <c r="D29" s="47" t="s">
        <v>436</v>
      </c>
      <c r="E29" s="47" t="s">
        <v>483</v>
      </c>
      <c r="F29" s="56" t="s">
        <v>111</v>
      </c>
      <c r="G29" s="56">
        <v>8.6930597323224994</v>
      </c>
      <c r="H29" s="55">
        <v>9.6866488553232752</v>
      </c>
      <c r="I29" s="251" t="s">
        <v>494</v>
      </c>
    </row>
    <row r="30" spans="1:9" ht="15.75">
      <c r="A30" s="62" t="s">
        <v>437</v>
      </c>
      <c r="B30" s="47" t="s">
        <v>438</v>
      </c>
      <c r="C30" s="47" t="s">
        <v>439</v>
      </c>
      <c r="D30" s="47" t="s">
        <v>440</v>
      </c>
      <c r="E30" s="47" t="s">
        <v>483</v>
      </c>
      <c r="F30" s="56" t="s">
        <v>111</v>
      </c>
      <c r="G30" s="56">
        <v>2.8092019735619482</v>
      </c>
      <c r="H30" s="55">
        <v>2.7307262746247924</v>
      </c>
      <c r="I30" s="251" t="s">
        <v>494</v>
      </c>
    </row>
    <row r="31" spans="1:9" ht="15.75">
      <c r="A31" s="62" t="s">
        <v>441</v>
      </c>
      <c r="B31" s="47" t="s">
        <v>442</v>
      </c>
      <c r="C31" s="47" t="s">
        <v>443</v>
      </c>
      <c r="D31" s="47" t="s">
        <v>444</v>
      </c>
      <c r="E31" s="47" t="s">
        <v>483</v>
      </c>
      <c r="F31" s="56" t="s">
        <v>111</v>
      </c>
      <c r="G31" s="56">
        <v>0</v>
      </c>
      <c r="H31" s="55">
        <v>0</v>
      </c>
      <c r="I31" s="251" t="s">
        <v>495</v>
      </c>
    </row>
    <row r="32" spans="1:9" ht="15.75">
      <c r="A32" s="67" t="s">
        <v>445</v>
      </c>
      <c r="B32" s="59" t="s">
        <v>446</v>
      </c>
      <c r="C32" s="59" t="s">
        <v>447</v>
      </c>
      <c r="D32" s="59" t="s">
        <v>374</v>
      </c>
      <c r="E32" s="59" t="s">
        <v>483</v>
      </c>
      <c r="F32" s="60">
        <v>0</v>
      </c>
      <c r="G32" s="60">
        <v>13.863825485650448</v>
      </c>
      <c r="H32" s="60">
        <v>16.353918261224468</v>
      </c>
      <c r="I32" s="253" t="s">
        <v>111</v>
      </c>
    </row>
    <row r="33" spans="1:9" ht="15.75">
      <c r="A33" s="68" t="s">
        <v>448</v>
      </c>
      <c r="B33" s="49" t="s">
        <v>78</v>
      </c>
      <c r="C33" s="49" t="s">
        <v>449</v>
      </c>
      <c r="D33" s="49" t="s">
        <v>450</v>
      </c>
      <c r="E33" s="49" t="s">
        <v>483</v>
      </c>
      <c r="F33" s="66">
        <v>10.915977512381877</v>
      </c>
      <c r="G33" s="66">
        <v>10.555516732879822</v>
      </c>
      <c r="H33" s="66">
        <v>11.320560555881622</v>
      </c>
      <c r="I33" s="255" t="s">
        <v>494</v>
      </c>
    </row>
    <row r="34" spans="1:9" ht="31.5">
      <c r="A34" s="68" t="s">
        <v>102</v>
      </c>
      <c r="B34" s="49" t="s">
        <v>451</v>
      </c>
      <c r="C34" s="49" t="s">
        <v>452</v>
      </c>
      <c r="D34" s="49" t="s">
        <v>453</v>
      </c>
      <c r="E34" s="49" t="s">
        <v>489</v>
      </c>
      <c r="F34" s="66">
        <v>17.849214</v>
      </c>
      <c r="G34" s="66">
        <v>18.760655919999998</v>
      </c>
      <c r="H34" s="66">
        <v>40.5</v>
      </c>
      <c r="I34" s="255" t="s">
        <v>496</v>
      </c>
    </row>
    <row r="35" spans="1:9" ht="15.75">
      <c r="A35" s="69" t="s">
        <v>454</v>
      </c>
      <c r="B35" s="49" t="s">
        <v>455</v>
      </c>
      <c r="C35" s="49" t="s">
        <v>443</v>
      </c>
      <c r="D35" s="49" t="s">
        <v>444</v>
      </c>
      <c r="E35" s="49" t="s">
        <v>483</v>
      </c>
      <c r="F35" s="56" t="s">
        <v>111</v>
      </c>
      <c r="G35" s="56" t="s">
        <v>111</v>
      </c>
      <c r="H35" s="56">
        <v>3</v>
      </c>
      <c r="I35" s="255" t="s">
        <v>497</v>
      </c>
    </row>
    <row r="36" spans="1:9" ht="15.75">
      <c r="A36" s="68" t="s">
        <v>456</v>
      </c>
      <c r="B36" s="49" t="s">
        <v>77</v>
      </c>
      <c r="C36" s="49" t="s">
        <v>457</v>
      </c>
      <c r="D36" s="49" t="s">
        <v>458</v>
      </c>
      <c r="E36" s="49" t="s">
        <v>483</v>
      </c>
      <c r="F36" s="66">
        <v>15.997326508799999</v>
      </c>
      <c r="G36" s="66">
        <v>15.699016829576131</v>
      </c>
      <c r="H36" s="66">
        <v>-0.54092807359999995</v>
      </c>
      <c r="I36" s="255" t="s">
        <v>486</v>
      </c>
    </row>
    <row r="37" spans="1:9" ht="15.75">
      <c r="A37" s="68" t="s">
        <v>459</v>
      </c>
      <c r="B37" s="49" t="s">
        <v>460</v>
      </c>
      <c r="C37" s="49" t="s">
        <v>461</v>
      </c>
      <c r="D37" s="49" t="s">
        <v>374</v>
      </c>
      <c r="E37" s="49" t="s">
        <v>489</v>
      </c>
      <c r="F37" s="66">
        <v>1.9849141507976036</v>
      </c>
      <c r="G37" s="66">
        <v>0.79100000000000004</v>
      </c>
      <c r="H37" s="66">
        <v>0</v>
      </c>
      <c r="I37" s="255" t="s">
        <v>486</v>
      </c>
    </row>
    <row r="38" spans="1:9" ht="15.75">
      <c r="A38" s="68" t="s">
        <v>462</v>
      </c>
      <c r="B38" s="49" t="s">
        <v>463</v>
      </c>
      <c r="C38" s="49" t="s">
        <v>464</v>
      </c>
      <c r="D38" s="49" t="s">
        <v>374</v>
      </c>
      <c r="E38" s="49" t="s">
        <v>489</v>
      </c>
      <c r="F38" s="66">
        <v>-0.28187454000000001</v>
      </c>
      <c r="G38" s="66">
        <v>0.10154699999999994</v>
      </c>
      <c r="H38" s="66">
        <v>0</v>
      </c>
      <c r="I38" s="255" t="s">
        <v>486</v>
      </c>
    </row>
    <row r="39" spans="1:9" ht="15.75">
      <c r="A39" s="70" t="s">
        <v>465</v>
      </c>
      <c r="B39" s="49" t="s">
        <v>466</v>
      </c>
      <c r="C39" s="49" t="s">
        <v>467</v>
      </c>
      <c r="D39" s="49" t="s">
        <v>374</v>
      </c>
      <c r="E39" s="49" t="s">
        <v>483</v>
      </c>
      <c r="F39" s="66" t="s">
        <v>111</v>
      </c>
      <c r="G39" s="56">
        <v>56.423778228050232</v>
      </c>
      <c r="H39" s="66">
        <v>104.1175347316029</v>
      </c>
      <c r="I39" s="255" t="s">
        <v>498</v>
      </c>
    </row>
    <row r="40" spans="1:9" ht="15.75">
      <c r="A40" s="71" t="s">
        <v>468</v>
      </c>
      <c r="B40" s="72" t="s">
        <v>469</v>
      </c>
      <c r="C40" s="59" t="s">
        <v>470</v>
      </c>
      <c r="D40" s="73"/>
      <c r="E40" s="59" t="s">
        <v>483</v>
      </c>
      <c r="F40" s="60">
        <v>2524.2607295101257</v>
      </c>
      <c r="G40" s="60">
        <v>2681.6430789900505</v>
      </c>
      <c r="H40" s="60">
        <v>2857.5654716154463</v>
      </c>
      <c r="I40" s="253" t="s">
        <v>111</v>
      </c>
    </row>
    <row r="41" spans="1:9" ht="15.75">
      <c r="A41" s="74" t="s">
        <v>471</v>
      </c>
      <c r="B41" s="65" t="s">
        <v>412</v>
      </c>
      <c r="C41" s="59" t="s">
        <v>111</v>
      </c>
      <c r="D41" s="58"/>
      <c r="E41" s="65" t="s">
        <v>489</v>
      </c>
      <c r="F41" s="56">
        <v>0</v>
      </c>
      <c r="G41" s="56">
        <v>0</v>
      </c>
      <c r="H41" s="56">
        <v>0</v>
      </c>
      <c r="I41" s="254" t="s">
        <v>111</v>
      </c>
    </row>
    <row r="42" spans="1:9" ht="15.75">
      <c r="A42" s="75" t="s">
        <v>472</v>
      </c>
      <c r="B42" s="76" t="s">
        <v>473</v>
      </c>
      <c r="C42" s="77" t="s">
        <v>111</v>
      </c>
      <c r="D42" s="77"/>
      <c r="E42" s="47" t="s">
        <v>483</v>
      </c>
      <c r="F42" s="55">
        <v>46.954162359999998</v>
      </c>
      <c r="G42" s="55">
        <v>44.955204119999998</v>
      </c>
      <c r="H42" s="55">
        <v>44.955204119999998</v>
      </c>
      <c r="I42" s="251" t="s">
        <v>486</v>
      </c>
    </row>
    <row r="43" spans="1:9" ht="15.75">
      <c r="A43" s="78" t="s">
        <v>474</v>
      </c>
      <c r="B43" s="59" t="s">
        <v>475</v>
      </c>
      <c r="C43" s="58" t="s">
        <v>111</v>
      </c>
      <c r="D43" s="58"/>
      <c r="E43" s="59" t="s">
        <v>489</v>
      </c>
      <c r="F43" s="60">
        <v>2477.3065671501258</v>
      </c>
      <c r="G43" s="60">
        <v>2636.6878748700506</v>
      </c>
      <c r="H43" s="60">
        <v>2812.6102674954464</v>
      </c>
      <c r="I43" s="253" t="s">
        <v>111</v>
      </c>
    </row>
    <row r="44" spans="1:9" ht="15.75">
      <c r="A44" s="58" t="s">
        <v>476</v>
      </c>
      <c r="B44" s="59" t="s">
        <v>111</v>
      </c>
      <c r="C44" s="59" t="s">
        <v>111</v>
      </c>
      <c r="D44" s="59"/>
      <c r="E44" s="59" t="s">
        <v>489</v>
      </c>
      <c r="F44" s="79">
        <v>0</v>
      </c>
      <c r="G44" s="79">
        <v>6.2347897600287805E-2</v>
      </c>
      <c r="H44" s="79">
        <v>6.5602463655100252E-2</v>
      </c>
      <c r="I44" s="256" t="s">
        <v>111</v>
      </c>
    </row>
    <row r="45" spans="1:9" ht="15.75">
      <c r="A45" s="58" t="s">
        <v>477</v>
      </c>
      <c r="B45" s="59" t="s">
        <v>111</v>
      </c>
      <c r="C45" s="59" t="s">
        <v>111</v>
      </c>
      <c r="D45" s="59"/>
      <c r="E45" s="59" t="s">
        <v>489</v>
      </c>
      <c r="F45" s="79">
        <v>0</v>
      </c>
      <c r="G45" s="79">
        <v>6.4336529775269602E-2</v>
      </c>
      <c r="H45" s="79">
        <v>6.6720977595448705E-2</v>
      </c>
      <c r="I45" s="256" t="s">
        <v>111</v>
      </c>
    </row>
    <row r="46" spans="1:9">
      <c r="A46" s="32"/>
      <c r="B46" s="32"/>
      <c r="C46" s="32"/>
      <c r="D46" s="32"/>
      <c r="E46" s="32"/>
      <c r="F46" s="32"/>
      <c r="G46" s="32"/>
      <c r="H46" s="32"/>
    </row>
    <row r="47" spans="1:9">
      <c r="A47" s="1" t="s">
        <v>118</v>
      </c>
    </row>
    <row r="48" spans="1:9">
      <c r="A48" t="s">
        <v>119</v>
      </c>
    </row>
    <row r="49" spans="1:8">
      <c r="A49" t="s">
        <v>120</v>
      </c>
    </row>
    <row r="50" spans="1:8">
      <c r="A50" t="s">
        <v>121</v>
      </c>
      <c r="F50" s="3"/>
      <c r="G50" s="3"/>
      <c r="H50" s="3"/>
    </row>
    <row r="51" spans="1:8">
      <c r="A51" t="s">
        <v>122</v>
      </c>
    </row>
    <row r="52" spans="1:8">
      <c r="A52" t="s">
        <v>123</v>
      </c>
    </row>
  </sheetData>
  <mergeCells count="3">
    <mergeCell ref="A4:D4"/>
    <mergeCell ref="F4:H4"/>
    <mergeCell ref="I5:I6"/>
  </mergeCells>
  <conditionalFormatting sqref="F8:H8 A7:A16 C7:C16 G11:H11 F36:H41 F12:H33 I23:I25 F35:I35 F42:I45">
    <cfRule type="cellIs" dxfId="19" priority="4" operator="lessThan">
      <formula>0</formula>
    </cfRule>
  </conditionalFormatting>
  <conditionalFormatting sqref="F34:H34">
    <cfRule type="cellIs" dxfId="18" priority="3" operator="lessThan">
      <formula>0</formula>
    </cfRule>
  </conditionalFormatting>
  <conditionalFormatting sqref="I8 I36:I41 I11:I22 I26:I33">
    <cfRule type="cellIs" dxfId="17" priority="2" operator="lessThan">
      <formula>0</formula>
    </cfRule>
  </conditionalFormatting>
  <conditionalFormatting sqref="I34">
    <cfRule type="cellIs" dxfId="16" priority="1" operator="lessThan">
      <formula>0</formula>
    </cfRule>
  </conditionalFormatting>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2:I56"/>
  <sheetViews>
    <sheetView zoomScale="75" zoomScaleNormal="75" workbookViewId="0">
      <pane ySplit="3" topLeftCell="A4" activePane="bottomLeft" state="frozen"/>
      <selection activeCell="A3" sqref="A3:L46"/>
      <selection pane="bottomLeft" activeCell="A2" sqref="A2"/>
    </sheetView>
  </sheetViews>
  <sheetFormatPr defaultRowHeight="15"/>
  <cols>
    <col min="1" max="1" width="68.28515625" bestFit="1" customWidth="1"/>
    <col min="2" max="2" width="4.28515625" bestFit="1" customWidth="1"/>
    <col min="3" max="3" width="12.28515625" bestFit="1" customWidth="1"/>
    <col min="4" max="4" width="10.5703125" bestFit="1" customWidth="1"/>
    <col min="5" max="5" width="11.28515625" bestFit="1" customWidth="1"/>
    <col min="6" max="8" width="12.7109375" bestFit="1" customWidth="1"/>
    <col min="9" max="9" width="51.42578125" style="245" bestFit="1" customWidth="1"/>
  </cols>
  <sheetData>
    <row r="2" spans="1:9">
      <c r="A2" s="196" t="s">
        <v>273</v>
      </c>
      <c r="B2" s="32"/>
      <c r="C2" s="32"/>
      <c r="D2" s="32"/>
      <c r="E2" s="32"/>
      <c r="F2" s="32"/>
      <c r="G2" s="32"/>
      <c r="H2" s="32"/>
    </row>
    <row r="3" spans="1:9">
      <c r="A3" s="32"/>
      <c r="B3" s="32"/>
      <c r="C3" s="32"/>
      <c r="D3" s="32"/>
      <c r="E3" s="32"/>
      <c r="F3" s="32"/>
      <c r="G3" s="32"/>
      <c r="H3" s="32"/>
    </row>
    <row r="4" spans="1:9" ht="26.25">
      <c r="A4" s="481" t="s">
        <v>499</v>
      </c>
      <c r="B4" s="481"/>
      <c r="C4" s="481"/>
      <c r="D4" s="481"/>
      <c r="E4" s="33" t="s">
        <v>478</v>
      </c>
      <c r="F4" s="482">
        <v>42101</v>
      </c>
      <c r="G4" s="483"/>
      <c r="H4" s="484"/>
      <c r="I4" s="246" t="s">
        <v>111</v>
      </c>
    </row>
    <row r="5" spans="1:9" ht="31.5">
      <c r="A5" s="35" t="s">
        <v>112</v>
      </c>
      <c r="B5" s="35" t="s">
        <v>111</v>
      </c>
      <c r="C5" s="36" t="s">
        <v>369</v>
      </c>
      <c r="D5" s="36" t="s">
        <v>370</v>
      </c>
      <c r="E5" s="35" t="s">
        <v>479</v>
      </c>
      <c r="F5" s="178" t="s">
        <v>113</v>
      </c>
      <c r="G5" s="178" t="s">
        <v>114</v>
      </c>
      <c r="H5" s="178" t="s">
        <v>115</v>
      </c>
      <c r="I5" s="485" t="s">
        <v>116</v>
      </c>
    </row>
    <row r="6" spans="1:9" ht="15.75">
      <c r="A6" s="35" t="s">
        <v>117</v>
      </c>
      <c r="B6" s="36" t="s">
        <v>111</v>
      </c>
      <c r="C6" s="36" t="s">
        <v>111</v>
      </c>
      <c r="D6" s="36" t="s">
        <v>111</v>
      </c>
      <c r="E6" s="36" t="s">
        <v>111</v>
      </c>
      <c r="F6" s="37" t="s">
        <v>42</v>
      </c>
      <c r="G6" s="38" t="s">
        <v>43</v>
      </c>
      <c r="H6" s="38" t="s">
        <v>110</v>
      </c>
      <c r="I6" s="486"/>
    </row>
    <row r="7" spans="1:9" ht="15.75">
      <c r="A7" s="80" t="s">
        <v>371</v>
      </c>
      <c r="B7" s="59" t="s">
        <v>111</v>
      </c>
      <c r="C7" s="81" t="s">
        <v>111</v>
      </c>
      <c r="D7" s="59" t="s">
        <v>111</v>
      </c>
      <c r="E7" s="59" t="s">
        <v>111</v>
      </c>
      <c r="F7" s="82" t="s">
        <v>111</v>
      </c>
      <c r="G7" s="82" t="s">
        <v>111</v>
      </c>
      <c r="H7" s="82">
        <v>0</v>
      </c>
      <c r="I7" s="257" t="s">
        <v>480</v>
      </c>
    </row>
    <row r="8" spans="1:9" ht="15.75">
      <c r="A8" s="83" t="s">
        <v>372</v>
      </c>
      <c r="B8" s="65" t="s">
        <v>111</v>
      </c>
      <c r="C8" s="84" t="s">
        <v>373</v>
      </c>
      <c r="D8" s="65" t="s">
        <v>111</v>
      </c>
      <c r="E8" s="65" t="s">
        <v>111</v>
      </c>
      <c r="F8" s="85" t="s">
        <v>111</v>
      </c>
      <c r="G8" s="85" t="s">
        <v>111</v>
      </c>
      <c r="H8" s="85">
        <v>0</v>
      </c>
      <c r="I8" s="258" t="s">
        <v>481</v>
      </c>
    </row>
    <row r="9" spans="1:9" ht="15.75">
      <c r="A9" s="80" t="s">
        <v>375</v>
      </c>
      <c r="B9" s="59" t="s">
        <v>111</v>
      </c>
      <c r="C9" s="86" t="s">
        <v>376</v>
      </c>
      <c r="D9" s="59" t="s">
        <v>111</v>
      </c>
      <c r="E9" s="59" t="s">
        <v>111</v>
      </c>
      <c r="F9" s="87">
        <v>5.0000000000000001E-3</v>
      </c>
      <c r="G9" s="87">
        <v>7.000000000000001E-3</v>
      </c>
      <c r="H9" s="87">
        <v>1.4999999999999999E-2</v>
      </c>
      <c r="I9" s="259">
        <v>0</v>
      </c>
    </row>
    <row r="10" spans="1:9" ht="15.75">
      <c r="A10" s="46" t="s">
        <v>377</v>
      </c>
      <c r="B10" s="49" t="s">
        <v>378</v>
      </c>
      <c r="C10" s="48" t="s">
        <v>379</v>
      </c>
      <c r="D10" s="49" t="s">
        <v>374</v>
      </c>
      <c r="E10" s="49" t="s">
        <v>483</v>
      </c>
      <c r="F10" s="88">
        <v>236.95</v>
      </c>
      <c r="G10" s="88">
        <v>258.63299999999998</v>
      </c>
      <c r="H10" s="88">
        <v>244.7</v>
      </c>
      <c r="I10" s="250" t="s">
        <v>484</v>
      </c>
    </row>
    <row r="11" spans="1:9" ht="15.75">
      <c r="A11" s="46" t="s">
        <v>380</v>
      </c>
      <c r="B11" s="49" t="s">
        <v>381</v>
      </c>
      <c r="C11" s="48" t="s">
        <v>382</v>
      </c>
      <c r="D11" s="49" t="s">
        <v>374</v>
      </c>
      <c r="E11" s="49" t="s">
        <v>483</v>
      </c>
      <c r="F11" s="54">
        <v>6.2</v>
      </c>
      <c r="G11" s="55">
        <v>-20.3</v>
      </c>
      <c r="H11" s="55">
        <v>-20.2</v>
      </c>
      <c r="I11" s="251" t="s">
        <v>485</v>
      </c>
    </row>
    <row r="12" spans="1:9" ht="15.75">
      <c r="A12" s="46" t="s">
        <v>383</v>
      </c>
      <c r="B12" s="49" t="s">
        <v>384</v>
      </c>
      <c r="C12" s="48" t="s">
        <v>385</v>
      </c>
      <c r="D12" s="49" t="s">
        <v>374</v>
      </c>
      <c r="E12" s="49" t="s">
        <v>483</v>
      </c>
      <c r="F12" s="56">
        <v>-0.1</v>
      </c>
      <c r="G12" s="55">
        <v>0.9</v>
      </c>
      <c r="H12" s="55">
        <v>-3.7</v>
      </c>
      <c r="I12" s="251" t="s">
        <v>486</v>
      </c>
    </row>
    <row r="13" spans="1:9" ht="15.75">
      <c r="A13" s="83" t="s">
        <v>392</v>
      </c>
      <c r="B13" s="65" t="s">
        <v>393</v>
      </c>
      <c r="C13" s="84" t="s">
        <v>394</v>
      </c>
      <c r="D13" s="65" t="s">
        <v>374</v>
      </c>
      <c r="E13" s="65" t="s">
        <v>483</v>
      </c>
      <c r="F13" s="89">
        <v>1.2051000000000001</v>
      </c>
      <c r="G13" s="89">
        <v>1.2265999999999999</v>
      </c>
      <c r="H13" s="89">
        <v>1.238</v>
      </c>
      <c r="I13" s="260" t="s">
        <v>513</v>
      </c>
    </row>
    <row r="14" spans="1:9" ht="15.75">
      <c r="A14" s="58" t="s">
        <v>395</v>
      </c>
      <c r="B14" s="59" t="s">
        <v>396</v>
      </c>
      <c r="C14" s="59" t="s">
        <v>397</v>
      </c>
      <c r="D14" s="59" t="s">
        <v>374</v>
      </c>
      <c r="E14" s="59" t="s">
        <v>483</v>
      </c>
      <c r="F14" s="60">
        <v>292.89955500000002</v>
      </c>
      <c r="G14" s="60">
        <v>293.44319779999995</v>
      </c>
      <c r="H14" s="60">
        <v>273.35040000000004</v>
      </c>
      <c r="I14" s="253" t="s">
        <v>111</v>
      </c>
    </row>
    <row r="15" spans="1:9" ht="15.75">
      <c r="A15" s="62" t="s">
        <v>398</v>
      </c>
      <c r="B15" s="47" t="s">
        <v>399</v>
      </c>
      <c r="C15" s="47" t="s">
        <v>400</v>
      </c>
      <c r="D15" s="47" t="s">
        <v>401</v>
      </c>
      <c r="E15" s="47" t="s">
        <v>483</v>
      </c>
      <c r="F15" s="56" t="s">
        <v>111</v>
      </c>
      <c r="G15" s="56">
        <v>-19.069408906882586</v>
      </c>
      <c r="H15" s="55">
        <v>-4.2679620778813758</v>
      </c>
      <c r="I15" s="251" t="s">
        <v>486</v>
      </c>
    </row>
    <row r="16" spans="1:9" ht="15.75">
      <c r="A16" s="62" t="s">
        <v>402</v>
      </c>
      <c r="B16" s="47" t="s">
        <v>403</v>
      </c>
      <c r="C16" s="47" t="s">
        <v>404</v>
      </c>
      <c r="D16" s="47" t="s">
        <v>401</v>
      </c>
      <c r="E16" s="47" t="s">
        <v>483</v>
      </c>
      <c r="F16" s="56">
        <v>0</v>
      </c>
      <c r="G16" s="55">
        <v>0</v>
      </c>
      <c r="H16" s="55">
        <v>0</v>
      </c>
      <c r="I16" s="251" t="s">
        <v>486</v>
      </c>
    </row>
    <row r="17" spans="1:9" ht="15.75">
      <c r="A17" s="67" t="s">
        <v>500</v>
      </c>
      <c r="B17" s="59" t="s">
        <v>427</v>
      </c>
      <c r="C17" s="59" t="s">
        <v>428</v>
      </c>
      <c r="D17" s="59" t="s">
        <v>401</v>
      </c>
      <c r="E17" s="59" t="s">
        <v>483</v>
      </c>
      <c r="F17" s="60">
        <v>0</v>
      </c>
      <c r="G17" s="60">
        <v>-19.069408906882586</v>
      </c>
      <c r="H17" s="60">
        <v>-4.2679620778813758</v>
      </c>
      <c r="I17" s="253" t="s">
        <v>111</v>
      </c>
    </row>
    <row r="18" spans="1:9" ht="15.75">
      <c r="A18" s="62" t="s">
        <v>429</v>
      </c>
      <c r="B18" s="47" t="s">
        <v>430</v>
      </c>
      <c r="C18" s="47" t="s">
        <v>431</v>
      </c>
      <c r="D18" s="47" t="s">
        <v>432</v>
      </c>
      <c r="E18" s="47" t="s">
        <v>483</v>
      </c>
      <c r="F18" s="55" t="s">
        <v>111</v>
      </c>
      <c r="G18" s="56">
        <v>2.5823157894736837</v>
      </c>
      <c r="H18" s="55">
        <v>1.1625322795210893</v>
      </c>
      <c r="I18" s="251" t="s">
        <v>494</v>
      </c>
    </row>
    <row r="19" spans="1:9" ht="15.75">
      <c r="A19" s="62" t="s">
        <v>433</v>
      </c>
      <c r="B19" s="47" t="s">
        <v>434</v>
      </c>
      <c r="C19" s="47" t="s">
        <v>435</v>
      </c>
      <c r="D19" s="47" t="s">
        <v>436</v>
      </c>
      <c r="E19" s="47" t="s">
        <v>483</v>
      </c>
      <c r="F19" s="56" t="s">
        <v>111</v>
      </c>
      <c r="G19" s="56">
        <v>1.8870769230769229</v>
      </c>
      <c r="H19" s="55">
        <v>0.58126613976054464</v>
      </c>
      <c r="I19" s="251" t="s">
        <v>494</v>
      </c>
    </row>
    <row r="20" spans="1:9" ht="15.75">
      <c r="A20" s="62" t="s">
        <v>437</v>
      </c>
      <c r="B20" s="47" t="s">
        <v>438</v>
      </c>
      <c r="C20" s="47" t="s">
        <v>439</v>
      </c>
      <c r="D20" s="47" t="s">
        <v>440</v>
      </c>
      <c r="E20" s="47" t="s">
        <v>483</v>
      </c>
      <c r="F20" s="56" t="s">
        <v>111</v>
      </c>
      <c r="G20" s="56">
        <v>-0.19863967611336031</v>
      </c>
      <c r="H20" s="55">
        <v>0</v>
      </c>
      <c r="I20" s="251" t="s">
        <v>494</v>
      </c>
    </row>
    <row r="21" spans="1:9" ht="15.75">
      <c r="A21" s="62" t="s">
        <v>441</v>
      </c>
      <c r="B21" s="47" t="s">
        <v>442</v>
      </c>
      <c r="C21" s="47" t="s">
        <v>443</v>
      </c>
      <c r="D21" s="47" t="s">
        <v>444</v>
      </c>
      <c r="E21" s="47" t="s">
        <v>483</v>
      </c>
      <c r="F21" s="56" t="s">
        <v>111</v>
      </c>
      <c r="G21" s="56">
        <v>0</v>
      </c>
      <c r="H21" s="55">
        <v>0</v>
      </c>
      <c r="I21" s="251" t="s">
        <v>495</v>
      </c>
    </row>
    <row r="22" spans="1:9" ht="15.75">
      <c r="A22" s="62" t="s">
        <v>501</v>
      </c>
      <c r="B22" s="47" t="s">
        <v>502</v>
      </c>
      <c r="C22" s="90" t="s">
        <v>503</v>
      </c>
      <c r="D22" s="47" t="s">
        <v>504</v>
      </c>
      <c r="E22" s="47" t="s">
        <v>514</v>
      </c>
      <c r="F22" s="56" t="s">
        <v>111</v>
      </c>
      <c r="G22" s="56">
        <v>0</v>
      </c>
      <c r="H22" s="55">
        <v>0</v>
      </c>
      <c r="I22" s="251" t="s">
        <v>494</v>
      </c>
    </row>
    <row r="23" spans="1:9" ht="15.75">
      <c r="A23" s="67" t="s">
        <v>505</v>
      </c>
      <c r="B23" s="59" t="s">
        <v>446</v>
      </c>
      <c r="C23" s="59" t="s">
        <v>447</v>
      </c>
      <c r="D23" s="59" t="s">
        <v>374</v>
      </c>
      <c r="E23" s="59" t="s">
        <v>483</v>
      </c>
      <c r="F23" s="60">
        <v>0</v>
      </c>
      <c r="G23" s="60">
        <v>4.2707530364372461</v>
      </c>
      <c r="H23" s="60">
        <v>1.7437984192816338</v>
      </c>
      <c r="I23" s="253" t="s">
        <v>111</v>
      </c>
    </row>
    <row r="24" spans="1:9" ht="15.75">
      <c r="A24" s="68" t="s">
        <v>448</v>
      </c>
      <c r="B24" s="49" t="s">
        <v>78</v>
      </c>
      <c r="C24" s="49" t="s">
        <v>449</v>
      </c>
      <c r="D24" s="49" t="s">
        <v>450</v>
      </c>
      <c r="E24" s="49" t="s">
        <v>483</v>
      </c>
      <c r="F24" s="66">
        <v>1</v>
      </c>
      <c r="G24" s="66">
        <v>1.1918380566801616</v>
      </c>
      <c r="H24" s="66">
        <v>0.77502151968072619</v>
      </c>
      <c r="I24" s="255" t="s">
        <v>494</v>
      </c>
    </row>
    <row r="25" spans="1:9" ht="15.75">
      <c r="A25" s="68" t="s">
        <v>456</v>
      </c>
      <c r="B25" s="49" t="s">
        <v>77</v>
      </c>
      <c r="C25" s="49" t="s">
        <v>457</v>
      </c>
      <c r="D25" s="49" t="s">
        <v>458</v>
      </c>
      <c r="E25" s="49" t="s">
        <v>483</v>
      </c>
      <c r="F25" s="66">
        <v>29.200000000000003</v>
      </c>
      <c r="G25" s="66">
        <v>18</v>
      </c>
      <c r="H25" s="66">
        <v>30.554728512105303</v>
      </c>
      <c r="I25" s="255" t="s">
        <v>486</v>
      </c>
    </row>
    <row r="26" spans="1:9" ht="15.75">
      <c r="A26" s="70" t="s">
        <v>465</v>
      </c>
      <c r="B26" s="49" t="s">
        <v>466</v>
      </c>
      <c r="C26" s="49" t="s">
        <v>467</v>
      </c>
      <c r="D26" s="49" t="s">
        <v>374</v>
      </c>
      <c r="E26" s="49" t="s">
        <v>483</v>
      </c>
      <c r="F26" s="66" t="s">
        <v>111</v>
      </c>
      <c r="G26" s="56">
        <v>8.6408259109311718</v>
      </c>
      <c r="H26" s="66">
        <v>0.19375537992018155</v>
      </c>
      <c r="I26" s="255" t="s">
        <v>498</v>
      </c>
    </row>
    <row r="27" spans="1:9" ht="15.75">
      <c r="A27" s="71" t="s">
        <v>506</v>
      </c>
      <c r="B27" s="59" t="s">
        <v>469</v>
      </c>
      <c r="C27" s="59" t="s">
        <v>470</v>
      </c>
      <c r="D27" s="73" t="s">
        <v>111</v>
      </c>
      <c r="E27" s="59" t="s">
        <v>483</v>
      </c>
      <c r="F27" s="60">
        <v>323.09955500000001</v>
      </c>
      <c r="G27" s="60">
        <v>306.47720589716602</v>
      </c>
      <c r="H27" s="60">
        <v>302.34974175310651</v>
      </c>
      <c r="I27" s="253" t="s">
        <v>111</v>
      </c>
    </row>
    <row r="28" spans="1:9" ht="15.75">
      <c r="A28" s="91" t="s">
        <v>507</v>
      </c>
      <c r="B28" s="49" t="s">
        <v>473</v>
      </c>
      <c r="C28" s="49" t="s">
        <v>508</v>
      </c>
      <c r="D28" s="69" t="s">
        <v>111</v>
      </c>
      <c r="E28" s="49" t="s">
        <v>514</v>
      </c>
      <c r="F28" s="66">
        <v>7.6999999999999993</v>
      </c>
      <c r="G28" s="66">
        <v>8</v>
      </c>
      <c r="H28" s="66">
        <v>9.6999138133667628</v>
      </c>
      <c r="I28" s="255" t="s">
        <v>515</v>
      </c>
    </row>
    <row r="29" spans="1:9" ht="15.75">
      <c r="A29" s="75" t="s">
        <v>509</v>
      </c>
      <c r="B29" s="76" t="s">
        <v>510</v>
      </c>
      <c r="C29" s="76" t="s">
        <v>511</v>
      </c>
      <c r="D29" s="76" t="s">
        <v>111</v>
      </c>
      <c r="E29" s="47" t="s">
        <v>514</v>
      </c>
      <c r="F29" s="55">
        <v>18.5</v>
      </c>
      <c r="G29" s="55">
        <v>18.8</v>
      </c>
      <c r="H29" s="55">
        <v>18.600516472337429</v>
      </c>
      <c r="I29" s="251" t="s">
        <v>516</v>
      </c>
    </row>
    <row r="30" spans="1:9" ht="15.75">
      <c r="A30" s="78" t="s">
        <v>512</v>
      </c>
      <c r="B30" s="59" t="s">
        <v>475</v>
      </c>
      <c r="C30" s="59" t="s">
        <v>416</v>
      </c>
      <c r="D30" s="58" t="s">
        <v>111</v>
      </c>
      <c r="E30" s="59" t="s">
        <v>489</v>
      </c>
      <c r="F30" s="60">
        <v>312.299555</v>
      </c>
      <c r="G30" s="60">
        <v>295.677205897166</v>
      </c>
      <c r="H30" s="60">
        <v>293.44913909413589</v>
      </c>
      <c r="I30" s="253" t="s">
        <v>517</v>
      </c>
    </row>
    <row r="31" spans="1:9" ht="15.75">
      <c r="A31" s="58" t="s">
        <v>477</v>
      </c>
      <c r="B31" s="59" t="s">
        <v>111</v>
      </c>
      <c r="C31" s="59" t="s">
        <v>111</v>
      </c>
      <c r="D31" s="59" t="s">
        <v>111</v>
      </c>
      <c r="E31" s="59" t="s">
        <v>483</v>
      </c>
      <c r="F31" s="79">
        <v>0</v>
      </c>
      <c r="G31" s="79">
        <v>-5.3225657343104471E-2</v>
      </c>
      <c r="H31" s="79">
        <v>-7.535470298664193E-3</v>
      </c>
      <c r="I31" s="256" t="s">
        <v>111</v>
      </c>
    </row>
    <row r="32" spans="1:9">
      <c r="A32" s="32"/>
      <c r="B32" s="32"/>
      <c r="C32" s="32"/>
      <c r="D32" s="32"/>
      <c r="E32" s="32"/>
      <c r="F32" s="32"/>
      <c r="G32" s="32"/>
      <c r="H32" s="32"/>
    </row>
    <row r="33" spans="1:8">
      <c r="A33" s="1" t="s">
        <v>118</v>
      </c>
    </row>
    <row r="34" spans="1:8">
      <c r="A34" t="s">
        <v>119</v>
      </c>
    </row>
    <row r="35" spans="1:8">
      <c r="A35" t="s">
        <v>120</v>
      </c>
    </row>
    <row r="36" spans="1:8">
      <c r="A36" t="s">
        <v>121</v>
      </c>
      <c r="F36" s="3"/>
      <c r="G36" s="3"/>
      <c r="H36" s="3"/>
    </row>
    <row r="37" spans="1:8">
      <c r="A37" t="s">
        <v>124</v>
      </c>
    </row>
    <row r="39" spans="1:8">
      <c r="A39" s="4" t="s">
        <v>125</v>
      </c>
    </row>
    <row r="40" spans="1:8">
      <c r="A40" s="487" t="s">
        <v>126</v>
      </c>
      <c r="B40" s="487"/>
      <c r="C40" s="487"/>
      <c r="D40" s="487"/>
      <c r="E40" s="487"/>
      <c r="F40" s="487"/>
      <c r="G40" s="487"/>
      <c r="H40" s="487"/>
    </row>
    <row r="42" spans="1:8">
      <c r="A42" s="487" t="s">
        <v>127</v>
      </c>
      <c r="B42" s="488"/>
      <c r="C42" s="488"/>
      <c r="D42" s="488"/>
      <c r="E42" s="488"/>
      <c r="F42" s="488"/>
      <c r="G42" s="488"/>
      <c r="H42" s="488"/>
    </row>
    <row r="43" spans="1:8">
      <c r="A43" s="6" t="s">
        <v>128</v>
      </c>
      <c r="B43" s="179"/>
      <c r="C43" s="179"/>
      <c r="D43" s="179"/>
      <c r="E43" s="179"/>
      <c r="F43" s="179"/>
      <c r="G43" s="179"/>
      <c r="H43" s="179"/>
    </row>
    <row r="44" spans="1:8">
      <c r="A44" s="179"/>
      <c r="B44" s="179"/>
      <c r="C44" s="179"/>
      <c r="D44" s="179"/>
      <c r="E44" s="179"/>
      <c r="F44" s="179"/>
      <c r="G44" s="179"/>
      <c r="H44" s="179"/>
    </row>
    <row r="45" spans="1:8">
      <c r="A45" s="488" t="s">
        <v>129</v>
      </c>
      <c r="B45" s="488"/>
      <c r="C45" s="488"/>
      <c r="D45" s="488"/>
      <c r="E45" s="488"/>
      <c r="F45" s="488"/>
      <c r="G45" s="488"/>
      <c r="H45" s="488"/>
    </row>
    <row r="46" spans="1:8">
      <c r="A46" s="6" t="s">
        <v>130</v>
      </c>
      <c r="B46" s="179"/>
      <c r="C46" s="179"/>
      <c r="D46" s="179"/>
      <c r="E46" s="179"/>
      <c r="F46" s="179"/>
      <c r="G46" s="179"/>
      <c r="H46" s="179"/>
    </row>
    <row r="47" spans="1:8">
      <c r="A47" s="179"/>
      <c r="B47" s="179"/>
      <c r="C47" s="179"/>
      <c r="D47" s="179"/>
      <c r="E47" s="179"/>
      <c r="F47" s="179"/>
      <c r="G47" s="179"/>
      <c r="H47" s="179"/>
    </row>
    <row r="48" spans="1:8">
      <c r="A48" s="487" t="s">
        <v>131</v>
      </c>
      <c r="B48" s="488"/>
      <c r="C48" s="488"/>
      <c r="D48" s="488"/>
      <c r="E48" s="488"/>
      <c r="F48" s="488"/>
      <c r="G48" s="488"/>
      <c r="H48" s="488"/>
    </row>
    <row r="50" spans="1:8">
      <c r="A50" s="487" t="s">
        <v>132</v>
      </c>
      <c r="B50" s="487"/>
      <c r="C50" s="487"/>
      <c r="D50" s="487"/>
      <c r="E50" s="487"/>
      <c r="F50" s="487"/>
      <c r="G50" s="487"/>
      <c r="H50" s="487"/>
    </row>
    <row r="52" spans="1:8">
      <c r="A52" s="5" t="s">
        <v>133</v>
      </c>
    </row>
    <row r="54" spans="1:8">
      <c r="A54" s="4" t="s">
        <v>134</v>
      </c>
    </row>
    <row r="55" spans="1:8">
      <c r="A55" t="s">
        <v>135</v>
      </c>
    </row>
    <row r="56" spans="1:8">
      <c r="A56" t="s">
        <v>151</v>
      </c>
    </row>
  </sheetData>
  <mergeCells count="8">
    <mergeCell ref="I5:I6"/>
    <mergeCell ref="A4:D4"/>
    <mergeCell ref="A50:H50"/>
    <mergeCell ref="A40:H40"/>
    <mergeCell ref="A42:H42"/>
    <mergeCell ref="A45:H45"/>
    <mergeCell ref="A48:H48"/>
    <mergeCell ref="F4:H4"/>
  </mergeCells>
  <conditionalFormatting sqref="A10 H31:I31 F8:I8 F12:G31">
    <cfRule type="cellIs" dxfId="15" priority="4" operator="lessThan">
      <formula>0</formula>
    </cfRule>
  </conditionalFormatting>
  <conditionalFormatting sqref="H30">
    <cfRule type="cellIs" dxfId="14" priority="3" operator="lessThan">
      <formula>0</formula>
    </cfRule>
  </conditionalFormatting>
  <conditionalFormatting sqref="H11:H26">
    <cfRule type="cellIs" dxfId="13" priority="2" operator="lessThan">
      <formula>0</formula>
    </cfRule>
  </conditionalFormatting>
  <conditionalFormatting sqref="I11:I29">
    <cfRule type="cellIs" dxfId="12" priority="1" operator="lessThan">
      <formula>0</formula>
    </cfRule>
  </conditionalFormatting>
  <conditionalFormatting sqref="A9 C9:C13 A11:A13 G11 H27:H29 I30">
    <cfRule type="cellIs" dxfId="11" priority="6" operator="lessThan">
      <formula>0</formula>
    </cfRule>
  </conditionalFormatting>
  <conditionalFormatting sqref="A7:A8 C7:C8">
    <cfRule type="cellIs" dxfId="10" priority="5" operator="lessThan">
      <formula>0</formula>
    </cfRule>
  </conditionalFormatting>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2:J57"/>
  <sheetViews>
    <sheetView zoomScale="75" zoomScaleNormal="75" workbookViewId="0">
      <pane ySplit="3" topLeftCell="A4" activePane="bottomLeft" state="frozen"/>
      <selection activeCell="A3" sqref="A3:L46"/>
      <selection pane="bottomLeft" activeCell="A2" sqref="A2"/>
    </sheetView>
  </sheetViews>
  <sheetFormatPr defaultRowHeight="15"/>
  <cols>
    <col min="1" max="1" width="68.28515625" bestFit="1" customWidth="1"/>
    <col min="2" max="2" width="3.7109375" bestFit="1" customWidth="1"/>
    <col min="3" max="4" width="10.5703125" bestFit="1" customWidth="1"/>
    <col min="5" max="5" width="11.28515625" bestFit="1" customWidth="1"/>
    <col min="6" max="8" width="12.7109375" customWidth="1"/>
    <col min="9" max="9" width="55.7109375" bestFit="1" customWidth="1"/>
  </cols>
  <sheetData>
    <row r="2" spans="1:9">
      <c r="A2" s="196" t="s">
        <v>274</v>
      </c>
      <c r="B2" s="32"/>
      <c r="C2" s="32"/>
      <c r="D2" s="32"/>
      <c r="E2" s="32"/>
      <c r="F2" s="32"/>
      <c r="G2" s="32"/>
      <c r="H2" s="32"/>
    </row>
    <row r="3" spans="1:9">
      <c r="A3" s="32"/>
      <c r="B3" s="32"/>
      <c r="C3" s="32"/>
      <c r="D3" s="32"/>
      <c r="E3" s="32"/>
      <c r="F3" s="32"/>
      <c r="G3" s="32"/>
      <c r="H3" s="32"/>
    </row>
    <row r="4" spans="1:9" ht="26.25">
      <c r="A4" s="489" t="s">
        <v>518</v>
      </c>
      <c r="B4" s="490"/>
      <c r="C4" s="490"/>
      <c r="D4" s="491"/>
      <c r="E4" s="33" t="s">
        <v>478</v>
      </c>
      <c r="F4" s="482">
        <v>42188</v>
      </c>
      <c r="G4" s="483"/>
      <c r="H4" s="484"/>
      <c r="I4" s="34" t="s">
        <v>111</v>
      </c>
    </row>
    <row r="5" spans="1:9" ht="31.5">
      <c r="A5" s="35" t="s">
        <v>112</v>
      </c>
      <c r="B5" s="35" t="s">
        <v>111</v>
      </c>
      <c r="C5" s="36" t="s">
        <v>369</v>
      </c>
      <c r="D5" s="36" t="s">
        <v>370</v>
      </c>
      <c r="E5" s="35" t="s">
        <v>479</v>
      </c>
      <c r="F5" s="243" t="s">
        <v>113</v>
      </c>
      <c r="G5" s="243" t="s">
        <v>114</v>
      </c>
      <c r="H5" s="243" t="s">
        <v>115</v>
      </c>
      <c r="I5" s="485" t="s">
        <v>116</v>
      </c>
    </row>
    <row r="6" spans="1:9" ht="15.75">
      <c r="A6" s="35" t="s">
        <v>117</v>
      </c>
      <c r="B6" s="36" t="s">
        <v>111</v>
      </c>
      <c r="C6" s="36" t="s">
        <v>111</v>
      </c>
      <c r="D6" s="36" t="s">
        <v>111</v>
      </c>
      <c r="E6" s="36" t="s">
        <v>111</v>
      </c>
      <c r="F6" s="37" t="s">
        <v>42</v>
      </c>
      <c r="G6" s="38" t="s">
        <v>43</v>
      </c>
      <c r="H6" s="38" t="s">
        <v>110</v>
      </c>
      <c r="I6" s="486"/>
    </row>
    <row r="7" spans="1:9" ht="15.75" customHeight="1">
      <c r="A7" s="80" t="s">
        <v>371</v>
      </c>
      <c r="B7" s="59" t="s">
        <v>111</v>
      </c>
      <c r="C7" s="81" t="s">
        <v>111</v>
      </c>
      <c r="D7" s="59" t="s">
        <v>111</v>
      </c>
      <c r="E7" s="59" t="s">
        <v>111</v>
      </c>
      <c r="F7" s="82" t="s">
        <v>111</v>
      </c>
      <c r="G7" s="82" t="s">
        <v>111</v>
      </c>
      <c r="H7" s="82">
        <v>0</v>
      </c>
      <c r="I7" s="61" t="s">
        <v>480</v>
      </c>
    </row>
    <row r="8" spans="1:9" ht="15.75" customHeight="1">
      <c r="A8" s="83" t="s">
        <v>372</v>
      </c>
      <c r="B8" s="65" t="s">
        <v>111</v>
      </c>
      <c r="C8" s="84" t="s">
        <v>373</v>
      </c>
      <c r="D8" s="65" t="s">
        <v>111</v>
      </c>
      <c r="E8" s="65" t="s">
        <v>111</v>
      </c>
      <c r="F8" s="85" t="s">
        <v>111</v>
      </c>
      <c r="G8" s="85" t="s">
        <v>111</v>
      </c>
      <c r="H8" s="85">
        <v>0</v>
      </c>
      <c r="I8" s="61" t="s">
        <v>481</v>
      </c>
    </row>
    <row r="9" spans="1:9" ht="15.75">
      <c r="A9" s="80" t="s">
        <v>375</v>
      </c>
      <c r="B9" s="59" t="s">
        <v>111</v>
      </c>
      <c r="C9" s="86" t="s">
        <v>376</v>
      </c>
      <c r="D9" s="59" t="s">
        <v>111</v>
      </c>
      <c r="E9" s="59" t="s">
        <v>111</v>
      </c>
      <c r="F9" s="87">
        <v>5.0000000000000001E-3</v>
      </c>
      <c r="G9" s="87">
        <v>5.0000000000000001E-3</v>
      </c>
      <c r="H9" s="87">
        <v>5.0000000000000001E-3</v>
      </c>
      <c r="I9" s="61">
        <v>0</v>
      </c>
    </row>
    <row r="10" spans="1:9" ht="15.75" customHeight="1">
      <c r="A10" s="46" t="s">
        <v>377</v>
      </c>
      <c r="B10" s="49" t="s">
        <v>378</v>
      </c>
      <c r="C10" s="48" t="s">
        <v>379</v>
      </c>
      <c r="D10" s="49" t="s">
        <v>374</v>
      </c>
      <c r="E10" s="49" t="s">
        <v>483</v>
      </c>
      <c r="F10" s="92">
        <v>111.51535378505646</v>
      </c>
      <c r="G10" s="92">
        <v>124.139</v>
      </c>
      <c r="H10" s="92">
        <v>123.63452692019858</v>
      </c>
      <c r="I10" s="45" t="s">
        <v>484</v>
      </c>
    </row>
    <row r="11" spans="1:9" ht="15.75">
      <c r="A11" s="46" t="s">
        <v>380</v>
      </c>
      <c r="B11" s="49" t="s">
        <v>381</v>
      </c>
      <c r="C11" s="48" t="s">
        <v>382</v>
      </c>
      <c r="D11" s="49" t="s">
        <v>374</v>
      </c>
      <c r="E11" s="49" t="s">
        <v>483</v>
      </c>
      <c r="F11" s="93">
        <v>8.6999999999999993</v>
      </c>
      <c r="G11" s="92">
        <v>85.16</v>
      </c>
      <c r="H11" s="92">
        <v>88.96</v>
      </c>
      <c r="I11" s="45" t="s">
        <v>522</v>
      </c>
    </row>
    <row r="12" spans="1:9" ht="15.75">
      <c r="A12" s="46" t="s">
        <v>383</v>
      </c>
      <c r="B12" s="49" t="s">
        <v>384</v>
      </c>
      <c r="C12" s="48" t="s">
        <v>385</v>
      </c>
      <c r="D12" s="49" t="s">
        <v>374</v>
      </c>
      <c r="E12" s="49" t="s">
        <v>483</v>
      </c>
      <c r="F12" s="94">
        <v>-4.2999999999999997E-2</v>
      </c>
      <c r="G12" s="92">
        <v>0.52300000000000002</v>
      </c>
      <c r="H12" s="92">
        <v>-2.5739999999999998</v>
      </c>
      <c r="I12" s="45" t="s">
        <v>486</v>
      </c>
    </row>
    <row r="13" spans="1:9" ht="15.75">
      <c r="A13" s="83" t="s">
        <v>392</v>
      </c>
      <c r="B13" s="65" t="s">
        <v>393</v>
      </c>
      <c r="C13" s="84" t="s">
        <v>394</v>
      </c>
      <c r="D13" s="65" t="s">
        <v>374</v>
      </c>
      <c r="E13" s="65" t="s">
        <v>483</v>
      </c>
      <c r="F13" s="95">
        <v>1.2051000000000001</v>
      </c>
      <c r="G13" s="95">
        <v>1.2266999999999999</v>
      </c>
      <c r="H13" s="95">
        <v>1.238</v>
      </c>
      <c r="I13" s="61" t="s">
        <v>513</v>
      </c>
    </row>
    <row r="14" spans="1:9" ht="15.75">
      <c r="A14" s="96" t="s">
        <v>395</v>
      </c>
      <c r="B14" s="97" t="s">
        <v>396</v>
      </c>
      <c r="C14" s="97" t="s">
        <v>397</v>
      </c>
      <c r="D14" s="97" t="s">
        <v>374</v>
      </c>
      <c r="E14" s="97" t="s">
        <v>483</v>
      </c>
      <c r="F14" s="98">
        <v>144.81970354637156</v>
      </c>
      <c r="G14" s="98">
        <v>257.38864739999997</v>
      </c>
      <c r="H14" s="98">
        <v>260.00541232720582</v>
      </c>
      <c r="I14" s="99" t="s">
        <v>111</v>
      </c>
    </row>
    <row r="15" spans="1:9" ht="15.75">
      <c r="A15" s="62" t="s">
        <v>398</v>
      </c>
      <c r="B15" s="47" t="s">
        <v>399</v>
      </c>
      <c r="C15" s="47" t="s">
        <v>400</v>
      </c>
      <c r="D15" s="47" t="s">
        <v>401</v>
      </c>
      <c r="E15" s="47" t="s">
        <v>483</v>
      </c>
      <c r="F15" s="94">
        <v>0</v>
      </c>
      <c r="G15" s="100">
        <v>-0.69699999999999995</v>
      </c>
      <c r="H15" s="100">
        <v>-16.100103451062797</v>
      </c>
      <c r="I15" s="45" t="s">
        <v>523</v>
      </c>
    </row>
    <row r="16" spans="1:9" ht="15.75">
      <c r="A16" s="62" t="s">
        <v>402</v>
      </c>
      <c r="B16" s="47" t="s">
        <v>403</v>
      </c>
      <c r="C16" s="47" t="s">
        <v>404</v>
      </c>
      <c r="D16" s="47" t="s">
        <v>401</v>
      </c>
      <c r="E16" s="47" t="s">
        <v>483</v>
      </c>
      <c r="F16" s="94">
        <v>0</v>
      </c>
      <c r="G16" s="100">
        <v>0.55500000000000005</v>
      </c>
      <c r="H16" s="100">
        <v>0.13707750747595571</v>
      </c>
      <c r="I16" s="45" t="s">
        <v>486</v>
      </c>
    </row>
    <row r="17" spans="1:9" ht="15.75">
      <c r="A17" s="101" t="s">
        <v>500</v>
      </c>
      <c r="B17" s="97" t="s">
        <v>427</v>
      </c>
      <c r="C17" s="97" t="s">
        <v>428</v>
      </c>
      <c r="D17" s="97" t="s">
        <v>401</v>
      </c>
      <c r="E17" s="97" t="s">
        <v>483</v>
      </c>
      <c r="F17" s="98">
        <v>0</v>
      </c>
      <c r="G17" s="98">
        <v>-0.1419999999999999</v>
      </c>
      <c r="H17" s="98">
        <v>-15.963025943586841</v>
      </c>
      <c r="I17" s="99" t="s">
        <v>111</v>
      </c>
    </row>
    <row r="18" spans="1:9" ht="15.75">
      <c r="A18" s="62" t="s">
        <v>429</v>
      </c>
      <c r="B18" s="47" t="s">
        <v>430</v>
      </c>
      <c r="C18" s="47" t="s">
        <v>431</v>
      </c>
      <c r="D18" s="47" t="s">
        <v>432</v>
      </c>
      <c r="E18" s="47" t="s">
        <v>483</v>
      </c>
      <c r="F18" s="100" t="s">
        <v>111</v>
      </c>
      <c r="G18" s="94">
        <v>1.179</v>
      </c>
      <c r="H18" s="100">
        <v>0.18910692637193888</v>
      </c>
      <c r="I18" s="45" t="s">
        <v>494</v>
      </c>
    </row>
    <row r="19" spans="1:9" ht="15.75">
      <c r="A19" s="62" t="s">
        <v>433</v>
      </c>
      <c r="B19" s="47" t="s">
        <v>434</v>
      </c>
      <c r="C19" s="47" t="s">
        <v>435</v>
      </c>
      <c r="D19" s="47" t="s">
        <v>436</v>
      </c>
      <c r="E19" s="47" t="s">
        <v>483</v>
      </c>
      <c r="F19" s="94" t="s">
        <v>111</v>
      </c>
      <c r="G19" s="94">
        <v>1.605</v>
      </c>
      <c r="H19" s="100">
        <v>1.9791190495433606</v>
      </c>
      <c r="I19" s="45" t="s">
        <v>494</v>
      </c>
    </row>
    <row r="20" spans="1:9" ht="15.75">
      <c r="A20" s="62" t="s">
        <v>437</v>
      </c>
      <c r="B20" s="47" t="s">
        <v>438</v>
      </c>
      <c r="C20" s="47" t="s">
        <v>439</v>
      </c>
      <c r="D20" s="47" t="s">
        <v>440</v>
      </c>
      <c r="E20" s="47" t="s">
        <v>483</v>
      </c>
      <c r="F20" s="94" t="s">
        <v>111</v>
      </c>
      <c r="G20" s="94">
        <v>-0.114</v>
      </c>
      <c r="H20" s="100">
        <v>-8.0045259839974132E-3</v>
      </c>
      <c r="I20" s="45" t="s">
        <v>494</v>
      </c>
    </row>
    <row r="21" spans="1:9" ht="15.75">
      <c r="A21" s="62" t="s">
        <v>441</v>
      </c>
      <c r="B21" s="47" t="s">
        <v>442</v>
      </c>
      <c r="C21" s="47" t="s">
        <v>443</v>
      </c>
      <c r="D21" s="47" t="s">
        <v>444</v>
      </c>
      <c r="E21" s="47" t="s">
        <v>483</v>
      </c>
      <c r="F21" s="94" t="s">
        <v>111</v>
      </c>
      <c r="G21" s="94">
        <v>0</v>
      </c>
      <c r="H21" s="100">
        <v>0</v>
      </c>
      <c r="I21" s="45" t="s">
        <v>495</v>
      </c>
    </row>
    <row r="22" spans="1:9" ht="15.75">
      <c r="A22" s="62" t="s">
        <v>501</v>
      </c>
      <c r="B22" s="47" t="s">
        <v>502</v>
      </c>
      <c r="C22" s="90" t="s">
        <v>503</v>
      </c>
      <c r="D22" s="47" t="s">
        <v>504</v>
      </c>
      <c r="E22" s="47" t="s">
        <v>514</v>
      </c>
      <c r="F22" s="94" t="s">
        <v>111</v>
      </c>
      <c r="G22" s="94">
        <v>0</v>
      </c>
      <c r="H22" s="100">
        <v>0</v>
      </c>
      <c r="I22" s="45" t="s">
        <v>494</v>
      </c>
    </row>
    <row r="23" spans="1:9" ht="15.75">
      <c r="A23" s="101" t="s">
        <v>505</v>
      </c>
      <c r="B23" s="97" t="s">
        <v>446</v>
      </c>
      <c r="C23" s="97" t="s">
        <v>447</v>
      </c>
      <c r="D23" s="97" t="s">
        <v>374</v>
      </c>
      <c r="E23" s="97" t="s">
        <v>483</v>
      </c>
      <c r="F23" s="98">
        <v>0</v>
      </c>
      <c r="G23" s="98">
        <v>2.67</v>
      </c>
      <c r="H23" s="98">
        <v>2.1602214499313019</v>
      </c>
      <c r="I23" s="99" t="s">
        <v>111</v>
      </c>
    </row>
    <row r="24" spans="1:9" ht="15.75">
      <c r="A24" s="68" t="s">
        <v>448</v>
      </c>
      <c r="B24" s="49" t="s">
        <v>78</v>
      </c>
      <c r="C24" s="49" t="s">
        <v>449</v>
      </c>
      <c r="D24" s="49" t="s">
        <v>450</v>
      </c>
      <c r="E24" s="49" t="s">
        <v>483</v>
      </c>
      <c r="F24" s="100">
        <v>1.2569999999999999</v>
      </c>
      <c r="G24" s="100">
        <v>1.7450000000000001</v>
      </c>
      <c r="H24" s="100">
        <v>1.7459872302594357</v>
      </c>
      <c r="I24" s="45" t="s">
        <v>486</v>
      </c>
    </row>
    <row r="25" spans="1:9" ht="15.75">
      <c r="A25" s="68" t="s">
        <v>456</v>
      </c>
      <c r="B25" s="49" t="s">
        <v>77</v>
      </c>
      <c r="C25" s="49" t="s">
        <v>457</v>
      </c>
      <c r="D25" s="49" t="s">
        <v>458</v>
      </c>
      <c r="E25" s="49" t="s">
        <v>483</v>
      </c>
      <c r="F25" s="100">
        <v>72.159000000000006</v>
      </c>
      <c r="G25" s="100">
        <v>81.221000000000004</v>
      </c>
      <c r="H25" s="100">
        <v>80.226362240362079</v>
      </c>
      <c r="I25" s="45" t="s">
        <v>524</v>
      </c>
    </row>
    <row r="26" spans="1:9" ht="15.75">
      <c r="A26" s="68" t="s">
        <v>519</v>
      </c>
      <c r="B26" s="49" t="s">
        <v>520</v>
      </c>
      <c r="C26" s="49" t="s">
        <v>521</v>
      </c>
      <c r="D26" s="49" t="s">
        <v>432</v>
      </c>
      <c r="E26" s="49" t="s">
        <v>525</v>
      </c>
      <c r="F26" s="100">
        <v>0</v>
      </c>
      <c r="G26" s="100">
        <v>0.39900000000000002</v>
      </c>
      <c r="H26" s="100">
        <v>0</v>
      </c>
      <c r="I26" s="45" t="s">
        <v>494</v>
      </c>
    </row>
    <row r="27" spans="1:9" ht="15.75">
      <c r="A27" s="70" t="s">
        <v>465</v>
      </c>
      <c r="B27" s="49" t="s">
        <v>466</v>
      </c>
      <c r="C27" s="49" t="s">
        <v>467</v>
      </c>
      <c r="D27" s="49" t="s">
        <v>374</v>
      </c>
      <c r="E27" s="49" t="s">
        <v>483</v>
      </c>
      <c r="F27" s="100" t="s">
        <v>111</v>
      </c>
      <c r="G27" s="94">
        <v>-1.7</v>
      </c>
      <c r="H27" s="100">
        <v>0.80045259839974137</v>
      </c>
      <c r="I27" s="45" t="s">
        <v>526</v>
      </c>
    </row>
    <row r="28" spans="1:9" ht="15.75">
      <c r="A28" s="71" t="s">
        <v>506</v>
      </c>
      <c r="B28" s="72" t="s">
        <v>469</v>
      </c>
      <c r="C28" s="59" t="s">
        <v>470</v>
      </c>
      <c r="D28" s="73" t="s">
        <v>111</v>
      </c>
      <c r="E28" s="59" t="s">
        <v>483</v>
      </c>
      <c r="F28" s="102">
        <v>218.23570354637155</v>
      </c>
      <c r="G28" s="102">
        <v>341.58164740000001</v>
      </c>
      <c r="H28" s="102">
        <v>328.97540990257153</v>
      </c>
      <c r="I28" s="61" t="s">
        <v>111</v>
      </c>
    </row>
    <row r="29" spans="1:9" ht="15.75">
      <c r="A29" s="91" t="s">
        <v>507</v>
      </c>
      <c r="B29" s="49" t="s">
        <v>473</v>
      </c>
      <c r="C29" s="49" t="s">
        <v>508</v>
      </c>
      <c r="D29" s="69" t="s">
        <v>111</v>
      </c>
      <c r="E29" s="49" t="s">
        <v>514</v>
      </c>
      <c r="F29" s="100">
        <v>0</v>
      </c>
      <c r="G29" s="100">
        <v>0</v>
      </c>
      <c r="H29" s="100">
        <v>0</v>
      </c>
      <c r="I29" s="45" t="s">
        <v>515</v>
      </c>
    </row>
    <row r="30" spans="1:9" ht="15.75">
      <c r="A30" s="75" t="s">
        <v>509</v>
      </c>
      <c r="B30" s="76" t="s">
        <v>510</v>
      </c>
      <c r="C30" s="76" t="s">
        <v>511</v>
      </c>
      <c r="D30" s="76" t="s">
        <v>111</v>
      </c>
      <c r="E30" s="47" t="s">
        <v>514</v>
      </c>
      <c r="F30" s="100">
        <v>3.4649999999999999</v>
      </c>
      <c r="G30" s="100">
        <v>3.472</v>
      </c>
      <c r="H30" s="100">
        <v>3.5041278709407813</v>
      </c>
      <c r="I30" s="45" t="s">
        <v>527</v>
      </c>
    </row>
    <row r="31" spans="1:9" ht="15.75">
      <c r="A31" s="78" t="s">
        <v>512</v>
      </c>
      <c r="B31" s="59" t="s">
        <v>475</v>
      </c>
      <c r="C31" s="59" t="s">
        <v>419</v>
      </c>
      <c r="D31" s="58" t="s">
        <v>111</v>
      </c>
      <c r="E31" s="59" t="s">
        <v>489</v>
      </c>
      <c r="F31" s="102">
        <v>214.77070354637155</v>
      </c>
      <c r="G31" s="102">
        <v>338.10964740000003</v>
      </c>
      <c r="H31" s="102">
        <v>325.47128203163072</v>
      </c>
      <c r="I31" s="61" t="s">
        <v>517</v>
      </c>
    </row>
    <row r="32" spans="1:9" ht="15.75">
      <c r="A32" s="58" t="s">
        <v>477</v>
      </c>
      <c r="B32" s="59" t="s">
        <v>111</v>
      </c>
      <c r="C32" s="59" t="s">
        <v>111</v>
      </c>
      <c r="D32" s="59" t="s">
        <v>111</v>
      </c>
      <c r="E32" s="59" t="s">
        <v>483</v>
      </c>
      <c r="F32" s="79">
        <v>0</v>
      </c>
      <c r="G32" s="79">
        <v>0.57428197522758562</v>
      </c>
      <c r="H32" s="79">
        <v>-3.737948758799392E-2</v>
      </c>
      <c r="I32" s="61" t="s">
        <v>111</v>
      </c>
    </row>
    <row r="34" spans="1:10">
      <c r="A34" s="1" t="s">
        <v>118</v>
      </c>
      <c r="F34" s="197"/>
    </row>
    <row r="35" spans="1:10">
      <c r="A35" t="s">
        <v>119</v>
      </c>
      <c r="F35" s="9"/>
      <c r="G35" s="8"/>
      <c r="H35" s="8"/>
      <c r="I35" s="8"/>
      <c r="J35" s="8"/>
    </row>
    <row r="36" spans="1:10">
      <c r="A36" t="s">
        <v>120</v>
      </c>
      <c r="G36" s="7"/>
      <c r="H36" s="7"/>
      <c r="I36" s="7"/>
      <c r="J36" s="7"/>
    </row>
    <row r="37" spans="1:10">
      <c r="A37" t="s">
        <v>121</v>
      </c>
      <c r="F37" s="3"/>
      <c r="G37" s="3"/>
    </row>
    <row r="38" spans="1:10">
      <c r="A38" t="s">
        <v>136</v>
      </c>
    </row>
    <row r="40" spans="1:10">
      <c r="A40" s="4" t="s">
        <v>125</v>
      </c>
    </row>
    <row r="41" spans="1:10" ht="45.75" customHeight="1">
      <c r="A41" s="487" t="s">
        <v>137</v>
      </c>
      <c r="B41" s="487"/>
      <c r="C41" s="487"/>
      <c r="D41" s="487"/>
      <c r="E41" s="487"/>
      <c r="F41" s="487"/>
      <c r="G41" s="487"/>
      <c r="H41" s="487"/>
      <c r="I41" s="487"/>
    </row>
    <row r="43" spans="1:10" ht="15" customHeight="1">
      <c r="A43" s="487" t="s">
        <v>127</v>
      </c>
      <c r="B43" s="488"/>
      <c r="C43" s="488"/>
      <c r="D43" s="488"/>
      <c r="E43" s="488"/>
      <c r="F43" s="488"/>
      <c r="G43" s="488"/>
      <c r="H43" s="488"/>
      <c r="I43" s="488"/>
    </row>
    <row r="44" spans="1:10">
      <c r="A44" s="6" t="s">
        <v>128</v>
      </c>
      <c r="B44" s="244"/>
      <c r="C44" s="244"/>
      <c r="D44" s="244"/>
      <c r="E44" s="244"/>
      <c r="F44" s="244"/>
      <c r="G44" s="244"/>
      <c r="H44" s="244"/>
      <c r="I44" s="244"/>
    </row>
    <row r="45" spans="1:10">
      <c r="A45" s="244"/>
      <c r="B45" s="244"/>
      <c r="C45" s="244"/>
      <c r="D45" s="244"/>
      <c r="E45" s="244"/>
      <c r="F45" s="244"/>
      <c r="G45" s="244"/>
      <c r="H45" s="244"/>
      <c r="I45" s="244"/>
    </row>
    <row r="46" spans="1:10" ht="15" customHeight="1">
      <c r="A46" s="488" t="s">
        <v>138</v>
      </c>
      <c r="B46" s="488"/>
      <c r="C46" s="488"/>
      <c r="D46" s="488"/>
      <c r="E46" s="488"/>
      <c r="F46" s="488"/>
      <c r="G46" s="488"/>
      <c r="H46" s="488"/>
      <c r="I46" s="488"/>
      <c r="J46" s="488"/>
    </row>
    <row r="47" spans="1:10">
      <c r="A47" s="6" t="s">
        <v>130</v>
      </c>
      <c r="B47" s="244"/>
      <c r="C47" s="244"/>
      <c r="D47" s="244"/>
      <c r="E47" s="244"/>
      <c r="F47" s="244"/>
      <c r="G47" s="244"/>
      <c r="H47" s="244"/>
      <c r="I47" s="244"/>
    </row>
    <row r="48" spans="1:10">
      <c r="A48" s="244"/>
      <c r="B48" s="244"/>
      <c r="C48" s="244"/>
      <c r="D48" s="244"/>
      <c r="E48" s="244"/>
      <c r="F48" s="244"/>
      <c r="G48" s="244"/>
      <c r="H48" s="244"/>
      <c r="I48" s="244"/>
    </row>
    <row r="49" spans="1:9">
      <c r="A49" s="487" t="s">
        <v>131</v>
      </c>
      <c r="B49" s="488"/>
      <c r="C49" s="488"/>
      <c r="D49" s="488"/>
      <c r="E49" s="488"/>
      <c r="F49" s="488"/>
      <c r="G49" s="488"/>
      <c r="H49" s="488"/>
      <c r="I49" s="488"/>
    </row>
    <row r="51" spans="1:9">
      <c r="A51" s="487" t="s">
        <v>132</v>
      </c>
      <c r="B51" s="487"/>
      <c r="C51" s="487"/>
      <c r="D51" s="487"/>
      <c r="E51" s="487"/>
      <c r="F51" s="487"/>
      <c r="G51" s="487"/>
      <c r="H51" s="487"/>
      <c r="I51" s="487"/>
    </row>
    <row r="53" spans="1:9">
      <c r="A53" s="5" t="s">
        <v>133</v>
      </c>
    </row>
    <row r="55" spans="1:9">
      <c r="A55" s="4" t="s">
        <v>134</v>
      </c>
    </row>
    <row r="56" spans="1:9">
      <c r="A56" t="s">
        <v>135</v>
      </c>
    </row>
    <row r="57" spans="1:9">
      <c r="A57" t="s">
        <v>152</v>
      </c>
    </row>
  </sheetData>
  <mergeCells count="8">
    <mergeCell ref="A51:I51"/>
    <mergeCell ref="A4:D4"/>
    <mergeCell ref="I5:I6"/>
    <mergeCell ref="F4:H4"/>
    <mergeCell ref="A41:I41"/>
    <mergeCell ref="A43:I43"/>
    <mergeCell ref="A46:J46"/>
    <mergeCell ref="A49:I49"/>
  </mergeCells>
  <conditionalFormatting sqref="H13:H27">
    <cfRule type="cellIs" dxfId="9" priority="1" operator="lessThan">
      <formula>0</formula>
    </cfRule>
  </conditionalFormatting>
  <conditionalFormatting sqref="A9 C9:C13 A11:A13 F12 F13:G27">
    <cfRule type="cellIs" dxfId="8" priority="12" operator="lessThan">
      <formula>0</formula>
    </cfRule>
  </conditionalFormatting>
  <conditionalFormatting sqref="A7:A8 C7:C8">
    <cfRule type="cellIs" dxfId="7" priority="11" operator="lessThan">
      <formula>0</formula>
    </cfRule>
  </conditionalFormatting>
  <conditionalFormatting sqref="F32 F31:H31 F28:H29">
    <cfRule type="cellIs" dxfId="6" priority="10" operator="lessThan">
      <formula>0</formula>
    </cfRule>
  </conditionalFormatting>
  <conditionalFormatting sqref="A10">
    <cfRule type="cellIs" dxfId="5" priority="9" operator="lessThan">
      <formula>0</formula>
    </cfRule>
  </conditionalFormatting>
  <conditionalFormatting sqref="F30:H30">
    <cfRule type="cellIs" dxfId="4" priority="8" operator="lessThan">
      <formula>0</formula>
    </cfRule>
  </conditionalFormatting>
  <conditionalFormatting sqref="F8:H8">
    <cfRule type="cellIs" dxfId="3" priority="5" operator="lessThan">
      <formula>0</formula>
    </cfRule>
  </conditionalFormatting>
  <conditionalFormatting sqref="G32:H32">
    <cfRule type="cellIs" dxfId="2" priority="2" operator="lessThan">
      <formula>0</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Index</vt:lpstr>
      <vt:lpstr>Residual</vt:lpstr>
      <vt:lpstr>Tables 1 - 5</vt:lpstr>
      <vt:lpstr>Tables 6 - 11</vt:lpstr>
      <vt:lpstr>Tables 12 - 14</vt:lpstr>
      <vt:lpstr>Tables 15 - 16</vt:lpstr>
      <vt:lpstr>Table 17 - App A NG</vt:lpstr>
      <vt:lpstr> Table 18 - App A SPT</vt:lpstr>
      <vt:lpstr>Table 19 -  App A SHETL</vt:lpstr>
      <vt:lpstr>Table 20 - App B OFTO</vt:lpstr>
      <vt:lpstr>Table 21 - 22 </vt:lpstr>
      <vt:lpstr>Table 23 - 24</vt:lpstr>
    </vt:vector>
  </TitlesOfParts>
  <Company>National Grid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Stuart.Boyle@nationalgrid.com</dc:creator>
  <cp:lastModifiedBy>Stuart Boyle</cp:lastModifiedBy>
  <cp:lastPrinted>2015-07-13T12:39:42Z</cp:lastPrinted>
  <dcterms:created xsi:type="dcterms:W3CDTF">2014-06-30T09:21:39Z</dcterms:created>
  <dcterms:modified xsi:type="dcterms:W3CDTF">2015-11-25T13:07:49Z</dcterms:modified>
</cp:coreProperties>
</file>