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23 - Generation weighted Reference Node/5. Workgroup Meetings/WG4 25 March 2025/"/>
    </mc:Choice>
  </mc:AlternateContent>
  <xr:revisionPtr revIDLastSave="0" documentId="8_{E0D1A2C0-32EA-4436-9B98-6060BBEDEC80}" xr6:coauthVersionLast="47" xr6:coauthVersionMax="47" xr10:uidLastSave="{00000000-0000-0000-0000-000000000000}"/>
  <bookViews>
    <workbookView xWindow="-28920" yWindow="-120" windowWidth="29040" windowHeight="15840" xr2:uid="{A6B2FBDD-B93D-4052-B9CF-DDBA93A5AECD}"/>
  </bookViews>
  <sheets>
    <sheet name="impacts" sheetId="1" r:id="rId1"/>
    <sheet name="interaction with CMP444 WACM1" sheetId="2" r:id="rId2"/>
  </sheets>
  <externalReferences>
    <externalReference r:id="rId3"/>
  </externalReferences>
  <definedNames>
    <definedName name="GenInputGenZone">[1]GenInput!$V$35:$V$704</definedName>
    <definedName name="TariffPSGen">[1]GenInput!$S$35:$S$704</definedName>
    <definedName name="TariffTEC">[1]GenInput!$D$35:$D$704</definedName>
    <definedName name="TariffYRGen">[1]GenInput!$T$35:$T$704</definedName>
    <definedName name="TariffYRNSGen">[1]GenInput!$U$35:$U$704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9" i="2" l="1"/>
  <c r="G257" i="2"/>
  <c r="G256" i="2"/>
  <c r="G255" i="2"/>
  <c r="G254" i="2"/>
  <c r="G253" i="2"/>
  <c r="G252" i="2"/>
  <c r="G251" i="2"/>
  <c r="G250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65" i="2"/>
  <c r="G44" i="2"/>
  <c r="G27" i="2"/>
  <c r="G10" i="2"/>
  <c r="G290" i="2" s="1"/>
  <c r="F290" i="2"/>
  <c r="E290" i="2"/>
  <c r="F260" i="2"/>
  <c r="E260" i="2"/>
  <c r="F257" i="2"/>
  <c r="E257" i="2"/>
  <c r="F256" i="2"/>
  <c r="E256" i="2"/>
  <c r="F255" i="2"/>
  <c r="E255" i="2"/>
  <c r="F254" i="2"/>
  <c r="E254" i="2"/>
  <c r="F253" i="2"/>
  <c r="E253" i="2"/>
  <c r="F252" i="2"/>
  <c r="E252" i="2"/>
  <c r="F251" i="2"/>
  <c r="E251" i="2"/>
  <c r="F250" i="2"/>
  <c r="E250" i="2"/>
  <c r="F249" i="2"/>
  <c r="E249" i="2"/>
  <c r="F248" i="2"/>
  <c r="E248" i="2"/>
  <c r="F247" i="2"/>
  <c r="E247" i="2"/>
  <c r="F246" i="2"/>
  <c r="E246" i="2"/>
  <c r="F245" i="2"/>
  <c r="E245" i="2"/>
  <c r="F244" i="2"/>
  <c r="E244" i="2"/>
  <c r="F243" i="2"/>
  <c r="E243" i="2"/>
  <c r="F242" i="2"/>
  <c r="E242" i="2"/>
  <c r="F241" i="2"/>
  <c r="E241" i="2"/>
  <c r="F240" i="2"/>
  <c r="E240" i="2"/>
  <c r="F239" i="2"/>
  <c r="E239" i="2"/>
  <c r="F238" i="2"/>
  <c r="E238" i="2"/>
  <c r="F237" i="2"/>
  <c r="E237" i="2"/>
  <c r="F236" i="2"/>
  <c r="E236" i="2"/>
  <c r="F235" i="2"/>
  <c r="E235" i="2"/>
  <c r="F234" i="2"/>
  <c r="E234" i="2"/>
  <c r="F233" i="2"/>
  <c r="E233" i="2"/>
  <c r="F232" i="2"/>
  <c r="E232" i="2"/>
  <c r="F231" i="2"/>
  <c r="E231" i="2"/>
  <c r="F230" i="2"/>
  <c r="E230" i="2"/>
  <c r="B229" i="2"/>
  <c r="F224" i="2"/>
  <c r="E224" i="2"/>
  <c r="F223" i="2"/>
  <c r="E223" i="2"/>
  <c r="F222" i="2"/>
  <c r="E222" i="2"/>
  <c r="F221" i="2"/>
  <c r="E221" i="2"/>
  <c r="F220" i="2"/>
  <c r="E220" i="2"/>
  <c r="F219" i="2"/>
  <c r="E219" i="2"/>
  <c r="F218" i="2"/>
  <c r="E218" i="2"/>
  <c r="F217" i="2"/>
  <c r="E217" i="2"/>
  <c r="F216" i="2"/>
  <c r="E216" i="2"/>
  <c r="F215" i="2"/>
  <c r="E215" i="2"/>
  <c r="F214" i="2"/>
  <c r="E214" i="2"/>
  <c r="F213" i="2"/>
  <c r="E213" i="2"/>
  <c r="F212" i="2"/>
  <c r="E212" i="2"/>
  <c r="F211" i="2"/>
  <c r="E211" i="2"/>
  <c r="F210" i="2"/>
  <c r="E210" i="2"/>
  <c r="F209" i="2"/>
  <c r="E209" i="2"/>
  <c r="F208" i="2"/>
  <c r="E208" i="2"/>
  <c r="F207" i="2"/>
  <c r="E207" i="2"/>
  <c r="F206" i="2"/>
  <c r="E206" i="2"/>
  <c r="F205" i="2"/>
  <c r="E205" i="2"/>
  <c r="F204" i="2"/>
  <c r="E204" i="2"/>
  <c r="F203" i="2"/>
  <c r="E203" i="2"/>
  <c r="F202" i="2"/>
  <c r="E202" i="2"/>
  <c r="F201" i="2"/>
  <c r="E201" i="2"/>
  <c r="F200" i="2"/>
  <c r="E200" i="2"/>
  <c r="F199" i="2"/>
  <c r="E199" i="2"/>
  <c r="F198" i="2"/>
  <c r="E198" i="2"/>
  <c r="F197" i="2"/>
  <c r="E197" i="2"/>
  <c r="B196" i="2"/>
  <c r="F191" i="2"/>
  <c r="E191" i="2"/>
  <c r="F190" i="2"/>
  <c r="E190" i="2"/>
  <c r="F189" i="2"/>
  <c r="E189" i="2"/>
  <c r="F188" i="2"/>
  <c r="E188" i="2"/>
  <c r="F187" i="2"/>
  <c r="E187" i="2"/>
  <c r="F186" i="2"/>
  <c r="E186" i="2"/>
  <c r="F185" i="2"/>
  <c r="E185" i="2"/>
  <c r="F184" i="2"/>
  <c r="E184" i="2"/>
  <c r="F183" i="2"/>
  <c r="E183" i="2"/>
  <c r="F182" i="2"/>
  <c r="E182" i="2"/>
  <c r="F181" i="2"/>
  <c r="E181" i="2"/>
  <c r="F180" i="2"/>
  <c r="E180" i="2"/>
  <c r="F179" i="2"/>
  <c r="E179" i="2"/>
  <c r="F178" i="2"/>
  <c r="E178" i="2"/>
  <c r="F177" i="2"/>
  <c r="E177" i="2"/>
  <c r="F176" i="2"/>
  <c r="E176" i="2"/>
  <c r="F175" i="2"/>
  <c r="E175" i="2"/>
  <c r="F174" i="2"/>
  <c r="E174" i="2"/>
  <c r="F173" i="2"/>
  <c r="E173" i="2"/>
  <c r="F172" i="2"/>
  <c r="E172" i="2"/>
  <c r="F171" i="2"/>
  <c r="E171" i="2"/>
  <c r="F170" i="2"/>
  <c r="E170" i="2"/>
  <c r="F169" i="2"/>
  <c r="E169" i="2"/>
  <c r="F168" i="2"/>
  <c r="E168" i="2"/>
  <c r="F167" i="2"/>
  <c r="E167" i="2"/>
  <c r="F166" i="2"/>
  <c r="E166" i="2"/>
  <c r="F165" i="2"/>
  <c r="E165" i="2"/>
  <c r="F164" i="2"/>
  <c r="E164" i="2"/>
  <c r="B163" i="2"/>
  <c r="F158" i="2"/>
  <c r="E158" i="2"/>
  <c r="F128" i="2"/>
  <c r="E128" i="2"/>
  <c r="F98" i="2"/>
  <c r="E98" i="2"/>
  <c r="F68" i="2"/>
  <c r="E68" i="2"/>
  <c r="F44" i="2"/>
  <c r="E44" i="2"/>
  <c r="B229" i="1"/>
  <c r="B196" i="1"/>
  <c r="B163" i="1"/>
  <c r="I257" i="1"/>
  <c r="H257" i="1"/>
  <c r="I256" i="1"/>
  <c r="H256" i="1"/>
  <c r="I255" i="1"/>
  <c r="H255" i="1"/>
  <c r="I254" i="1"/>
  <c r="H254" i="1"/>
  <c r="I253" i="1"/>
  <c r="H253" i="1"/>
  <c r="I252" i="1"/>
  <c r="H252" i="1"/>
  <c r="I251" i="1"/>
  <c r="H251" i="1"/>
  <c r="I250" i="1"/>
  <c r="H250" i="1"/>
  <c r="I249" i="1"/>
  <c r="H249" i="1"/>
  <c r="I248" i="1"/>
  <c r="H248" i="1"/>
  <c r="I247" i="1"/>
  <c r="H247" i="1"/>
  <c r="I246" i="1"/>
  <c r="H246" i="1"/>
  <c r="I245" i="1"/>
  <c r="H245" i="1"/>
  <c r="I244" i="1"/>
  <c r="H244" i="1"/>
  <c r="I243" i="1"/>
  <c r="H243" i="1"/>
  <c r="I242" i="1"/>
  <c r="H242" i="1"/>
  <c r="I241" i="1"/>
  <c r="H241" i="1"/>
  <c r="I240" i="1"/>
  <c r="H240" i="1"/>
  <c r="I239" i="1"/>
  <c r="H239" i="1"/>
  <c r="I238" i="1"/>
  <c r="H238" i="1"/>
  <c r="I237" i="1"/>
  <c r="H237" i="1"/>
  <c r="I236" i="1"/>
  <c r="H236" i="1"/>
  <c r="I235" i="1"/>
  <c r="H235" i="1"/>
  <c r="I234" i="1"/>
  <c r="H234" i="1"/>
  <c r="I233" i="1"/>
  <c r="H233" i="1"/>
  <c r="I232" i="1"/>
  <c r="H232" i="1"/>
  <c r="I231" i="1"/>
  <c r="H231" i="1"/>
  <c r="F257" i="1"/>
  <c r="E257" i="1"/>
  <c r="F256" i="1"/>
  <c r="E256" i="1"/>
  <c r="F255" i="1"/>
  <c r="E255" i="1"/>
  <c r="F254" i="1"/>
  <c r="E254" i="1"/>
  <c r="F253" i="1"/>
  <c r="E253" i="1"/>
  <c r="F252" i="1"/>
  <c r="E252" i="1"/>
  <c r="F251" i="1"/>
  <c r="E251" i="1"/>
  <c r="F250" i="1"/>
  <c r="E250" i="1"/>
  <c r="F249" i="1"/>
  <c r="E249" i="1"/>
  <c r="F248" i="1"/>
  <c r="E248" i="1"/>
  <c r="F247" i="1"/>
  <c r="E247" i="1"/>
  <c r="F246" i="1"/>
  <c r="E246" i="1"/>
  <c r="F245" i="1"/>
  <c r="E245" i="1"/>
  <c r="F244" i="1"/>
  <c r="E244" i="1"/>
  <c r="F243" i="1"/>
  <c r="E243" i="1"/>
  <c r="F242" i="1"/>
  <c r="E242" i="1"/>
  <c r="F241" i="1"/>
  <c r="E241" i="1"/>
  <c r="F240" i="1"/>
  <c r="E240" i="1"/>
  <c r="F239" i="1"/>
  <c r="E239" i="1"/>
  <c r="F238" i="1"/>
  <c r="E238" i="1"/>
  <c r="F237" i="1"/>
  <c r="E237" i="1"/>
  <c r="F236" i="1"/>
  <c r="E236" i="1"/>
  <c r="F235" i="1"/>
  <c r="E235" i="1"/>
  <c r="F234" i="1"/>
  <c r="E234" i="1"/>
  <c r="F233" i="1"/>
  <c r="E233" i="1"/>
  <c r="F232" i="1"/>
  <c r="E232" i="1"/>
  <c r="F231" i="1"/>
  <c r="E231" i="1"/>
  <c r="I224" i="1"/>
  <c r="H224" i="1"/>
  <c r="I223" i="1"/>
  <c r="H223" i="1"/>
  <c r="I222" i="1"/>
  <c r="H222" i="1"/>
  <c r="I221" i="1"/>
  <c r="H221" i="1"/>
  <c r="I220" i="1"/>
  <c r="H220" i="1"/>
  <c r="I219" i="1"/>
  <c r="H219" i="1"/>
  <c r="I218" i="1"/>
  <c r="H218" i="1"/>
  <c r="I217" i="1"/>
  <c r="H217" i="1"/>
  <c r="I216" i="1"/>
  <c r="H216" i="1"/>
  <c r="I215" i="1"/>
  <c r="H215" i="1"/>
  <c r="I214" i="1"/>
  <c r="H214" i="1"/>
  <c r="I213" i="1"/>
  <c r="H213" i="1"/>
  <c r="I212" i="1"/>
  <c r="H212" i="1"/>
  <c r="I211" i="1"/>
  <c r="H211" i="1"/>
  <c r="I210" i="1"/>
  <c r="H210" i="1"/>
  <c r="I209" i="1"/>
  <c r="H209" i="1"/>
  <c r="I208" i="1"/>
  <c r="H208" i="1"/>
  <c r="I207" i="1"/>
  <c r="H207" i="1"/>
  <c r="I206" i="1"/>
  <c r="H206" i="1"/>
  <c r="I205" i="1"/>
  <c r="H205" i="1"/>
  <c r="I204" i="1"/>
  <c r="H204" i="1"/>
  <c r="I203" i="1"/>
  <c r="H203" i="1"/>
  <c r="I202" i="1"/>
  <c r="H202" i="1"/>
  <c r="I201" i="1"/>
  <c r="H201" i="1"/>
  <c r="I200" i="1"/>
  <c r="H200" i="1"/>
  <c r="I199" i="1"/>
  <c r="H199" i="1"/>
  <c r="I198" i="1"/>
  <c r="H198" i="1"/>
  <c r="F224" i="1"/>
  <c r="E224" i="1"/>
  <c r="F223" i="1"/>
  <c r="E223" i="1"/>
  <c r="F222" i="1"/>
  <c r="E222" i="1"/>
  <c r="F221" i="1"/>
  <c r="E221" i="1"/>
  <c r="F220" i="1"/>
  <c r="E220" i="1"/>
  <c r="F219" i="1"/>
  <c r="E219" i="1"/>
  <c r="F218" i="1"/>
  <c r="E218" i="1"/>
  <c r="F217" i="1"/>
  <c r="E217" i="1"/>
  <c r="F216" i="1"/>
  <c r="E216" i="1"/>
  <c r="F215" i="1"/>
  <c r="E215" i="1"/>
  <c r="F214" i="1"/>
  <c r="E214" i="1"/>
  <c r="F213" i="1"/>
  <c r="E213" i="1"/>
  <c r="F212" i="1"/>
  <c r="E212" i="1"/>
  <c r="F211" i="1"/>
  <c r="E211" i="1"/>
  <c r="F210" i="1"/>
  <c r="E210" i="1"/>
  <c r="F209" i="1"/>
  <c r="E209" i="1"/>
  <c r="F208" i="1"/>
  <c r="E208" i="1"/>
  <c r="F207" i="1"/>
  <c r="E207" i="1"/>
  <c r="F206" i="1"/>
  <c r="E206" i="1"/>
  <c r="F205" i="1"/>
  <c r="E205" i="1"/>
  <c r="F204" i="1"/>
  <c r="E204" i="1"/>
  <c r="F203" i="1"/>
  <c r="E203" i="1"/>
  <c r="F202" i="1"/>
  <c r="E202" i="1"/>
  <c r="F201" i="1"/>
  <c r="E201" i="1"/>
  <c r="F200" i="1"/>
  <c r="E200" i="1"/>
  <c r="F199" i="1"/>
  <c r="E199" i="1"/>
  <c r="F198" i="1"/>
  <c r="E198" i="1"/>
  <c r="I191" i="1"/>
  <c r="H191" i="1"/>
  <c r="I190" i="1"/>
  <c r="H190" i="1"/>
  <c r="I189" i="1"/>
  <c r="H189" i="1"/>
  <c r="I188" i="1"/>
  <c r="H188" i="1"/>
  <c r="I187" i="1"/>
  <c r="H187" i="1"/>
  <c r="I186" i="1"/>
  <c r="H186" i="1"/>
  <c r="I185" i="1"/>
  <c r="H185" i="1"/>
  <c r="I184" i="1"/>
  <c r="H184" i="1"/>
  <c r="I183" i="1"/>
  <c r="H183" i="1"/>
  <c r="I182" i="1"/>
  <c r="H182" i="1"/>
  <c r="I181" i="1"/>
  <c r="H181" i="1"/>
  <c r="I180" i="1"/>
  <c r="H180" i="1"/>
  <c r="I179" i="1"/>
  <c r="H179" i="1"/>
  <c r="I178" i="1"/>
  <c r="H178" i="1"/>
  <c r="I177" i="1"/>
  <c r="H177" i="1"/>
  <c r="I176" i="1"/>
  <c r="H176" i="1"/>
  <c r="I175" i="1"/>
  <c r="H175" i="1"/>
  <c r="I174" i="1"/>
  <c r="H174" i="1"/>
  <c r="I173" i="1"/>
  <c r="H173" i="1"/>
  <c r="I172" i="1"/>
  <c r="H172" i="1"/>
  <c r="I171" i="1"/>
  <c r="H171" i="1"/>
  <c r="I170" i="1"/>
  <c r="H170" i="1"/>
  <c r="I169" i="1"/>
  <c r="H169" i="1"/>
  <c r="I168" i="1"/>
  <c r="H168" i="1"/>
  <c r="I167" i="1"/>
  <c r="H167" i="1"/>
  <c r="I166" i="1"/>
  <c r="H166" i="1"/>
  <c r="I165" i="1"/>
  <c r="H165" i="1"/>
  <c r="F191" i="1"/>
  <c r="E191" i="1"/>
  <c r="F190" i="1"/>
  <c r="E190" i="1"/>
  <c r="F189" i="1"/>
  <c r="E189" i="1"/>
  <c r="F188" i="1"/>
  <c r="E188" i="1"/>
  <c r="F187" i="1"/>
  <c r="E187" i="1"/>
  <c r="F186" i="1"/>
  <c r="E186" i="1"/>
  <c r="F185" i="1"/>
  <c r="E185" i="1"/>
  <c r="F184" i="1"/>
  <c r="E184" i="1"/>
  <c r="F183" i="1"/>
  <c r="E183" i="1"/>
  <c r="F182" i="1"/>
  <c r="E182" i="1"/>
  <c r="F181" i="1"/>
  <c r="E181" i="1"/>
  <c r="F180" i="1"/>
  <c r="E180" i="1"/>
  <c r="F179" i="1"/>
  <c r="E179" i="1"/>
  <c r="F178" i="1"/>
  <c r="E178" i="1"/>
  <c r="F177" i="1"/>
  <c r="E177" i="1"/>
  <c r="F176" i="1"/>
  <c r="E176" i="1"/>
  <c r="F175" i="1"/>
  <c r="E175" i="1"/>
  <c r="F174" i="1"/>
  <c r="E174" i="1"/>
  <c r="F173" i="1"/>
  <c r="E173" i="1"/>
  <c r="F172" i="1"/>
  <c r="E172" i="1"/>
  <c r="F171" i="1"/>
  <c r="E171" i="1"/>
  <c r="F170" i="1"/>
  <c r="E170" i="1"/>
  <c r="F169" i="1"/>
  <c r="E169" i="1"/>
  <c r="F168" i="1"/>
  <c r="E168" i="1"/>
  <c r="F167" i="1"/>
  <c r="E167" i="1"/>
  <c r="F166" i="1"/>
  <c r="E166" i="1"/>
  <c r="F165" i="1"/>
  <c r="E165" i="1"/>
  <c r="G68" i="2" l="1"/>
  <c r="G98" i="2"/>
  <c r="G128" i="2"/>
  <c r="G158" i="2"/>
  <c r="G164" i="2"/>
  <c r="G197" i="2"/>
  <c r="G230" i="2"/>
  <c r="G260" i="2"/>
  <c r="F290" i="1"/>
  <c r="E290" i="1"/>
  <c r="F260" i="1"/>
  <c r="E260" i="1"/>
  <c r="F230" i="1"/>
  <c r="E230" i="1"/>
  <c r="F197" i="1"/>
  <c r="E197" i="1"/>
  <c r="F164" i="1"/>
  <c r="E164" i="1"/>
  <c r="F158" i="1"/>
  <c r="E158" i="1"/>
  <c r="F128" i="1"/>
  <c r="E128" i="1"/>
  <c r="F98" i="1"/>
  <c r="E98" i="1"/>
  <c r="F68" i="1"/>
  <c r="E68" i="1"/>
  <c r="F44" i="1"/>
  <c r="E44" i="1"/>
  <c r="F27" i="1"/>
  <c r="E27" i="1"/>
  <c r="I290" i="1"/>
  <c r="H290" i="1"/>
  <c r="I260" i="1"/>
  <c r="H260" i="1"/>
  <c r="I230" i="1"/>
  <c r="H230" i="1"/>
  <c r="I197" i="1"/>
  <c r="H197" i="1"/>
  <c r="I164" i="1"/>
  <c r="H164" i="1"/>
  <c r="I158" i="1"/>
  <c r="H158" i="1"/>
  <c r="I128" i="1"/>
  <c r="H128" i="1"/>
  <c r="I98" i="1"/>
  <c r="H98" i="1"/>
  <c r="I68" i="1"/>
  <c r="H68" i="1"/>
  <c r="I44" i="1"/>
  <c r="H44" i="1"/>
</calcChain>
</file>

<file path=xl/sharedStrings.xml><?xml version="1.0" encoding="utf-8"?>
<sst xmlns="http://schemas.openxmlformats.org/spreadsheetml/2006/main" count="595" uniqueCount="84">
  <si>
    <t>HH Gross Demand Zonal Locational Tariff (£/kW)</t>
  </si>
  <si>
    <t>Zone No.</t>
  </si>
  <si>
    <t>Zone Name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</si>
  <si>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</si>
  <si>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</si>
  <si>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</si>
  <si>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</si>
  <si>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</si>
  <si>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</si>
  <si>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</si>
  <si>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</si>
  <si>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</si>
  <si>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</si>
  <si>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</si>
  <si>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</si>
  <si>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</si>
  <si>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</si>
  <si>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NHH Demand Zonal Locational Tariff (p/kWh)</t>
  </si>
  <si>
    <t>TDR Tariff (£/(site annum))</t>
  </si>
  <si>
    <t>TDR Band</t>
  </si>
  <si>
    <t xml:space="preserve"> DOM </t>
  </si>
  <si>
    <t xml:space="preserve"> LVN1 </t>
  </si>
  <si>
    <t xml:space="preserve"> LVN2 </t>
  </si>
  <si>
    <t xml:space="preserve"> LVN3 </t>
  </si>
  <si>
    <t xml:space="preserve"> LVN4 </t>
  </si>
  <si>
    <t xml:space="preserve"> LV1 </t>
  </si>
  <si>
    <t xml:space="preserve"> LV2 </t>
  </si>
  <si>
    <t xml:space="preserve"> LV3 </t>
  </si>
  <si>
    <t xml:space="preserve"> LV4 </t>
  </si>
  <si>
    <t xml:space="preserve"> HV1 </t>
  </si>
  <si>
    <t xml:space="preserve"> HV2 </t>
  </si>
  <si>
    <t xml:space="preserve"> HV3 </t>
  </si>
  <si>
    <t xml:space="preserve"> HV4 </t>
  </si>
  <si>
    <t xml:space="preserve"> EHV1 </t>
  </si>
  <si>
    <t xml:space="preserve"> EHV2 </t>
  </si>
  <si>
    <t xml:space="preserve"> EHV3 </t>
  </si>
  <si>
    <t xml:space="preserve"> EHV4 </t>
  </si>
  <si>
    <t xml:space="preserve"> TRN1 </t>
  </si>
  <si>
    <t xml:space="preserve"> TRN2 </t>
  </si>
  <si>
    <t xml:space="preserve"> TRN3 </t>
  </si>
  <si>
    <t xml:space="preserve"> TRN4 </t>
  </si>
  <si>
    <t>Peak Security (£/kW)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</si>
  <si>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</si>
  <si>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</si>
  <si>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</si>
  <si>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</si>
  <si>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</si>
  <si>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</si>
  <si>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</si>
  <si>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</si>
  <si>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</si>
  <si>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</si>
  <si>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</si>
  <si>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</si>
  <si>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</si>
  <si>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</si>
  <si>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</si>
  <si>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</si>
  <si>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</si>
  <si>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</si>
  <si>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</si>
  <si>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</si>
  <si>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</si>
  <si>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</si>
  <si>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</si>
  <si>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</si>
  <si>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</si>
  <si>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</si>
  <si>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</si>
  <si>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Year Round Shared (£/kW)</t>
  </si>
  <si>
    <t>Year Round Not Shared (£/kW)</t>
  </si>
  <si>
    <t>Generation Adjustment Tariff (£/kW)</t>
  </si>
  <si>
    <t>all zones</t>
  </si>
  <si>
    <t>Generation Revenue (£m)</t>
  </si>
  <si>
    <t xml:space="preserve"> Locational Demand Revenue (£m)</t>
  </si>
  <si>
    <t>2029/30 baseline</t>
  </si>
  <si>
    <t>2029/30 CMP423</t>
  </si>
  <si>
    <t>2024/25 baseline</t>
  </si>
  <si>
    <t>2024/25 CMP423</t>
  </si>
  <si>
    <t>Generation Revenue £m</t>
  </si>
  <si>
    <t>Demand Revenue £m</t>
  </si>
  <si>
    <t>ALF</t>
  </si>
  <si>
    <t>2029/30 CMP423 &amp; CMP444</t>
  </si>
  <si>
    <t>Wider Generation Revenue (£m)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</si>
</sst>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_)"/>
    <numFmt numFmtId="165" formatCode="0.0000_)"/>
    <numFmt numFmtId="166" formatCode="0.000000_)"/>
    <numFmt numFmtId="167" formatCode="0.00_)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name val="Arial"/>
      <family val="2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79">
    <xf numFmtId="0" fontId="0" fillId="0" borderId="0" xfId="0"/>
    <xf numFmtId="0" fontId="0" fillId="0" borderId="14" xfId="1" applyNumberFormat="1" applyFont="1" applyBorder="1" applyAlignment="1">
      <alignment horizontal="center"/>
    </xf>
    <xf numFmtId="0" fontId="0" fillId="0" borderId="7" xfId="1" applyNumberFormat="1" applyFont="1" applyBorder="1" applyAlignment="1">
      <alignment horizontal="center"/>
    </xf>
    <xf numFmtId="166" fontId="0" fillId="0" borderId="7" xfId="1" applyNumberFormat="1" applyFont="1" applyBorder="1" applyAlignment="1">
      <alignment horizontal="center"/>
    </xf>
    <xf numFmtId="166" fontId="0" fillId="0" borderId="7" xfId="1" applyNumberFormat="1" applyFont="1" applyBorder="1" applyAlignment="1">
      <alignment horizontal="center" wrapText="1"/>
    </xf>
    <xf numFmtId="0" fontId="0" fillId="0" borderId="17" xfId="1" applyNumberFormat="1" applyFont="1" applyBorder="1" applyAlignment="1">
      <alignment horizontal="center"/>
    </xf>
    <xf numFmtId="166" fontId="0" fillId="0" borderId="17" xfId="1" applyNumberFormat="1" applyFont="1" applyBorder="1" applyAlignment="1">
      <alignment horizontal="center"/>
    </xf>
    <xf numFmtId="166" fontId="0" fillId="0" borderId="17" xfId="1" applyNumberFormat="1" applyFont="1" applyBorder="1" applyAlignment="1">
      <alignment horizontal="center" wrapText="1"/>
    </xf>
    <xf numFmtId="0" fontId="0" fillId="0" borderId="21" xfId="1" applyNumberFormat="1" applyFont="1" applyBorder="1" applyAlignment="1">
      <alignment horizontal="center"/>
    </xf>
    <xf numFmtId="166" fontId="0" fillId="0" borderId="0" xfId="1" applyNumberFormat="1" applyFont="1" applyBorder="1" applyAlignment="1">
      <alignment horizontal="center" wrapText="1"/>
    </xf>
    <xf numFmtId="166" fontId="0" fillId="0" borderId="0" xfId="1" applyNumberFormat="1" applyFont="1" applyFill="1" applyBorder="1" applyAlignment="1">
      <alignment horizontal="center" wrapText="1"/>
    </xf>
    <xf numFmtId="0" fontId="0" fillId="0" borderId="0" xfId="1" applyNumberFormat="1" applyFont="1" applyBorder="1" applyAlignment="1">
      <alignment horizontal="center"/>
    </xf>
    <xf numFmtId="166" fontId="0" fillId="0" borderId="0" xfId="1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27" xfId="0" applyBorder="1"/>
    <xf numFmtId="0" fontId="0" fillId="0" borderId="27" xfId="0" applyBorder="1" applyAlignment="1">
      <alignment wrapText="1"/>
    </xf>
    <xf numFmtId="0" fontId="0" fillId="0" borderId="14" xfId="0" applyBorder="1"/>
    <xf numFmtId="0" fontId="0" fillId="0" borderId="7" xfId="0" applyBorder="1"/>
    <xf numFmtId="0" fontId="0" fillId="0" borderId="17" xfId="0" applyBorder="1"/>
    <xf numFmtId="0" fontId="0" fillId="0" borderId="21" xfId="0" applyBorder="1"/>
    <xf numFmtId="0" fontId="3" fillId="2" borderId="3" xfId="3" applyFont="1" applyFill="1" applyBorder="1" applyAlignment="1" applyProtection="1">
      <alignment vertical="center" wrapText="1"/>
      <protection hidden="1"/>
    </xf>
    <xf numFmtId="0" fontId="3" fillId="0" borderId="0" xfId="3" applyFont="1" applyAlignment="1" applyProtection="1">
      <alignment vertical="center" wrapText="1"/>
      <protection hidden="1"/>
    </xf>
    <xf numFmtId="0" fontId="3" fillId="2" borderId="1" xfId="3" applyFont="1" applyFill="1" applyBorder="1" applyAlignment="1" applyProtection="1">
      <alignment horizontal="center" vertical="center" wrapText="1"/>
      <protection hidden="1"/>
    </xf>
    <xf numFmtId="0" fontId="3" fillId="2" borderId="2" xfId="3" applyFont="1" applyFill="1" applyBorder="1" applyAlignment="1" applyProtection="1">
      <alignment vertical="center"/>
      <protection hidden="1"/>
    </xf>
    <xf numFmtId="0" fontId="3" fillId="2" borderId="3" xfId="3" applyFont="1" applyFill="1" applyBorder="1" applyAlignment="1" applyProtection="1">
      <alignment vertical="center"/>
      <protection hidden="1"/>
    </xf>
    <xf numFmtId="164" fontId="4" fillId="0" borderId="4" xfId="3" applyNumberFormat="1" applyFont="1" applyBorder="1" applyAlignment="1" applyProtection="1">
      <alignment horizontal="center"/>
      <protection hidden="1"/>
    </xf>
    <xf numFmtId="164" fontId="4" fillId="0" borderId="5" xfId="3" applyNumberFormat="1" applyFont="1" applyBorder="1" applyAlignment="1" applyProtection="1">
      <alignment horizontal="left"/>
      <protection hidden="1"/>
    </xf>
    <xf numFmtId="165" fontId="4" fillId="0" borderId="5" xfId="3" applyNumberFormat="1" applyFont="1" applyBorder="1" applyAlignment="1" applyProtection="1">
      <alignment horizontal="left"/>
      <protection hidden="1"/>
    </xf>
    <xf numFmtId="165" fontId="4" fillId="0" borderId="5" xfId="3" applyNumberFormat="1" applyFont="1" applyBorder="1" applyAlignment="1" applyProtection="1">
      <alignment horizontal="left" wrapText="1"/>
      <protection hidden="1"/>
    </xf>
    <xf numFmtId="165" fontId="4" fillId="0" borderId="0" xfId="3" applyNumberFormat="1" applyFont="1" applyAlignment="1" applyProtection="1">
      <alignment horizontal="left" wrapText="1"/>
      <protection hidden="1"/>
    </xf>
    <xf numFmtId="164" fontId="4" fillId="0" borderId="6" xfId="3" applyNumberFormat="1" applyFont="1" applyBorder="1" applyAlignment="1" applyProtection="1">
      <alignment horizontal="center"/>
      <protection hidden="1"/>
    </xf>
    <xf numFmtId="164" fontId="4" fillId="0" borderId="7" xfId="3" applyNumberFormat="1" applyFont="1" applyBorder="1" applyAlignment="1" applyProtection="1">
      <alignment horizontal="left"/>
      <protection hidden="1"/>
    </xf>
    <xf numFmtId="165" fontId="4" fillId="0" borderId="7" xfId="3" applyNumberFormat="1" applyFont="1" applyBorder="1" applyAlignment="1" applyProtection="1">
      <alignment horizontal="left"/>
      <protection hidden="1"/>
    </xf>
    <xf numFmtId="165" fontId="4" fillId="0" borderId="7" xfId="3" applyNumberFormat="1" applyFont="1" applyBorder="1" applyAlignment="1" applyProtection="1">
      <alignment horizontal="left" wrapText="1"/>
      <protection hidden="1"/>
    </xf>
    <xf numFmtId="164" fontId="4" fillId="0" borderId="8" xfId="3" applyNumberFormat="1" applyFont="1" applyBorder="1" applyAlignment="1" applyProtection="1">
      <alignment horizontal="center"/>
      <protection hidden="1"/>
    </xf>
    <xf numFmtId="164" fontId="4" fillId="0" borderId="9" xfId="3" applyNumberFormat="1" applyFont="1" applyBorder="1" applyAlignment="1" applyProtection="1">
      <alignment horizontal="left"/>
      <protection hidden="1"/>
    </xf>
    <xf numFmtId="165" fontId="4" fillId="0" borderId="9" xfId="3" applyNumberFormat="1" applyFont="1" applyBorder="1" applyAlignment="1" applyProtection="1">
      <alignment horizontal="left"/>
      <protection hidden="1"/>
    </xf>
    <xf numFmtId="165" fontId="4" fillId="0" borderId="9" xfId="3" applyNumberFormat="1" applyFont="1" applyBorder="1" applyAlignment="1" applyProtection="1">
      <alignment horizontal="left" wrapText="1"/>
      <protection hidden="1"/>
    </xf>
    <xf numFmtId="0" fontId="3" fillId="2" borderId="10" xfId="3" applyFont="1" applyFill="1" applyBorder="1" applyAlignment="1" applyProtection="1">
      <alignment horizontal="center" vertical="center" wrapText="1"/>
      <protection hidden="1"/>
    </xf>
    <xf numFmtId="0" fontId="3" fillId="2" borderId="11" xfId="3" applyFont="1" applyFill="1" applyBorder="1" applyAlignment="1" applyProtection="1">
      <alignment vertical="center"/>
      <protection hidden="1"/>
    </xf>
    <xf numFmtId="0" fontId="3" fillId="2" borderId="12" xfId="3" applyFont="1" applyFill="1" applyBorder="1" applyAlignment="1" applyProtection="1">
      <alignment vertical="center"/>
      <protection hidden="1"/>
    </xf>
    <xf numFmtId="0" fontId="3" fillId="2" borderId="12" xfId="3" applyFont="1" applyFill="1" applyBorder="1" applyAlignment="1" applyProtection="1">
      <alignment vertical="center" wrapText="1"/>
      <protection hidden="1"/>
    </xf>
    <xf numFmtId="164" fontId="4" fillId="0" borderId="13" xfId="3" applyNumberFormat="1" applyFont="1" applyBorder="1" applyAlignment="1" applyProtection="1">
      <alignment horizontal="center"/>
      <protection hidden="1"/>
    </xf>
    <xf numFmtId="164" fontId="4" fillId="0" borderId="14" xfId="3" applyNumberFormat="1" applyFont="1" applyBorder="1" applyAlignment="1" applyProtection="1">
      <alignment horizontal="left"/>
      <protection hidden="1"/>
    </xf>
    <xf numFmtId="165" fontId="4" fillId="0" borderId="14" xfId="3" applyNumberFormat="1" applyFont="1" applyBorder="1" applyAlignment="1" applyProtection="1">
      <alignment horizontal="left"/>
      <protection hidden="1"/>
    </xf>
    <xf numFmtId="165" fontId="4" fillId="0" borderId="14" xfId="3" applyNumberFormat="1" applyFont="1" applyBorder="1" applyAlignment="1" applyProtection="1">
      <alignment horizontal="left" wrapText="1"/>
      <protection hidden="1"/>
    </xf>
    <xf numFmtId="2" fontId="3" fillId="2" borderId="12" xfId="3" applyNumberFormat="1" applyFont="1" applyFill="1" applyBorder="1" applyAlignment="1" applyProtection="1">
      <alignment horizontal="center" vertical="center" wrapText="1"/>
      <protection hidden="1"/>
    </xf>
    <xf numFmtId="167" fontId="4" fillId="0" borderId="14" xfId="3" applyNumberFormat="1" applyFont="1" applyBorder="1" applyAlignment="1" applyProtection="1">
      <alignment horizontal="left"/>
      <protection hidden="1"/>
    </xf>
    <xf numFmtId="167" fontId="4" fillId="0" borderId="14" xfId="3" applyNumberFormat="1" applyFont="1" applyBorder="1" applyAlignment="1" applyProtection="1">
      <alignment horizontal="left" wrapText="1"/>
      <protection hidden="1"/>
    </xf>
    <xf numFmtId="167" fontId="4" fillId="0" borderId="7" xfId="3" applyNumberFormat="1" applyFont="1" applyBorder="1" applyAlignment="1" applyProtection="1">
      <alignment horizontal="left"/>
      <protection hidden="1"/>
    </xf>
    <xf numFmtId="167" fontId="4" fillId="0" borderId="7" xfId="3" applyNumberFormat="1" applyFont="1" applyBorder="1" applyAlignment="1" applyProtection="1">
      <alignment horizontal="left" wrapText="1"/>
      <protection hidden="1"/>
    </xf>
    <xf numFmtId="164" fontId="4" fillId="0" borderId="17" xfId="3" applyNumberFormat="1" applyFont="1" applyBorder="1" applyAlignment="1" applyProtection="1">
      <alignment horizontal="left"/>
      <protection hidden="1"/>
    </xf>
    <xf numFmtId="167" fontId="4" fillId="0" borderId="17" xfId="3" applyNumberFormat="1" applyFont="1" applyBorder="1" applyAlignment="1" applyProtection="1">
      <alignment horizontal="left"/>
      <protection hidden="1"/>
    </xf>
    <xf numFmtId="167" fontId="4" fillId="0" borderId="17" xfId="3" applyNumberFormat="1" applyFont="1" applyBorder="1" applyAlignment="1" applyProtection="1">
      <alignment horizontal="left" wrapText="1"/>
      <protection hidden="1"/>
    </xf>
    <xf numFmtId="2" fontId="3" fillId="2" borderId="10" xfId="3" applyNumberFormat="1" applyFont="1" applyFill="1" applyBorder="1" applyAlignment="1" applyProtection="1">
      <alignment horizontal="center" vertical="center" wrapText="1"/>
      <protection hidden="1"/>
    </xf>
    <xf numFmtId="166" fontId="4" fillId="0" borderId="14" xfId="3" applyNumberFormat="1" applyFont="1" applyBorder="1" applyAlignment="1" applyProtection="1">
      <alignment horizontal="center" vertical="center"/>
      <protection hidden="1"/>
    </xf>
    <xf numFmtId="166" fontId="4" fillId="0" borderId="14" xfId="3" applyNumberFormat="1" applyFont="1" applyBorder="1" applyAlignment="1" applyProtection="1">
      <alignment horizontal="center" vertical="center" wrapText="1"/>
      <protection hidden="1"/>
    </xf>
    <xf numFmtId="166" fontId="4" fillId="0" borderId="0" xfId="3" applyNumberFormat="1" applyFont="1" applyAlignment="1" applyProtection="1">
      <alignment horizontal="center" vertical="center" wrapText="1"/>
      <protection hidden="1"/>
    </xf>
    <xf numFmtId="166" fontId="4" fillId="0" borderId="27" xfId="3" applyNumberFormat="1" applyFont="1" applyBorder="1" applyAlignment="1" applyProtection="1">
      <alignment horizontal="center" vertical="center" wrapText="1"/>
      <protection hidden="1"/>
    </xf>
    <xf numFmtId="2" fontId="3" fillId="2" borderId="18" xfId="3" applyNumberFormat="1" applyFont="1" applyFill="1" applyBorder="1" applyAlignment="1" applyProtection="1">
      <alignment horizontal="center" vertical="center" wrapText="1"/>
      <protection hidden="1"/>
    </xf>
    <xf numFmtId="9" fontId="3" fillId="3" borderId="18" xfId="2" applyFont="1" applyFill="1" applyBorder="1" applyAlignment="1" applyProtection="1">
      <alignment horizontal="center" vertical="center" wrapText="1"/>
      <protection hidden="1"/>
    </xf>
    <xf numFmtId="0" fontId="3" fillId="2" borderId="19" xfId="3" applyFont="1" applyFill="1" applyBorder="1" applyAlignment="1" applyProtection="1">
      <alignment vertical="center"/>
      <protection hidden="1"/>
    </xf>
    <xf numFmtId="0" fontId="3" fillId="2" borderId="20" xfId="3" applyFont="1" applyFill="1" applyBorder="1" applyAlignment="1" applyProtection="1">
      <alignment vertical="center"/>
      <protection hidden="1"/>
    </xf>
    <xf numFmtId="166" fontId="4" fillId="0" borderId="21" xfId="3" applyNumberFormat="1" applyFont="1" applyBorder="1" applyAlignment="1" applyProtection="1">
      <alignment horizontal="center" vertical="center"/>
      <protection hidden="1"/>
    </xf>
    <xf numFmtId="166" fontId="4" fillId="0" borderId="21" xfId="3" applyNumberFormat="1" applyFont="1" applyBorder="1" applyAlignment="1" applyProtection="1">
      <alignment horizontal="center" vertical="center" wrapText="1"/>
      <protection hidden="1"/>
    </xf>
    <xf numFmtId="164" fontId="4" fillId="0" borderId="22" xfId="3" applyNumberFormat="1" applyFont="1" applyBorder="1" applyAlignment="1" applyProtection="1">
      <alignment horizontal="center"/>
      <protection hidden="1"/>
    </xf>
    <xf numFmtId="164" fontId="4" fillId="0" borderId="23" xfId="3" applyNumberFormat="1" applyFont="1" applyBorder="1" applyAlignment="1" applyProtection="1">
      <alignment horizontal="left"/>
      <protection hidden="1"/>
    </xf>
    <xf numFmtId="165" fontId="4" fillId="0" borderId="23" xfId="3" applyNumberFormat="1" applyFont="1" applyBorder="1" applyAlignment="1" applyProtection="1">
      <alignment horizontal="left"/>
      <protection hidden="1"/>
    </xf>
    <xf numFmtId="165" fontId="4" fillId="0" borderId="0" xfId="3" applyNumberFormat="1" applyFont="1" applyAlignment="1" applyProtection="1">
      <alignment horizontal="left"/>
      <protection hidden="1"/>
    </xf>
    <xf numFmtId="164" fontId="4" fillId="0" borderId="24" xfId="3" applyNumberFormat="1" applyFont="1" applyBorder="1" applyAlignment="1" applyProtection="1">
      <alignment horizontal="center"/>
      <protection hidden="1"/>
    </xf>
    <xf numFmtId="164" fontId="4" fillId="0" borderId="25" xfId="3" applyNumberFormat="1" applyFont="1" applyBorder="1" applyAlignment="1" applyProtection="1">
      <alignment horizontal="left"/>
      <protection hidden="1"/>
    </xf>
    <xf numFmtId="165" fontId="4" fillId="0" borderId="25" xfId="3" applyNumberFormat="1" applyFont="1" applyBorder="1" applyAlignment="1" applyProtection="1">
      <alignment horizontal="left"/>
      <protection hidden="1"/>
    </xf>
    <xf numFmtId="164" fontId="4" fillId="0" borderId="26" xfId="3" applyNumberFormat="1" applyFont="1" applyBorder="1" applyAlignment="1" applyProtection="1">
      <alignment horizontal="center"/>
      <protection hidden="1"/>
    </xf>
    <xf numFmtId="165" fontId="4" fillId="0" borderId="17" xfId="3" applyNumberFormat="1" applyFont="1" applyBorder="1" applyAlignment="1" applyProtection="1">
      <alignment horizontal="left"/>
      <protection hidden="1"/>
    </xf>
    <xf numFmtId="0" fontId="3" fillId="2" borderId="28" xfId="3" applyFont="1" applyFill="1" applyBorder="1" applyAlignment="1" applyProtection="1">
      <alignment vertical="center" wrapText="1"/>
      <protection hidden="1"/>
    </xf>
    <xf numFmtId="0" fontId="3" fillId="2" borderId="29" xfId="3" applyFont="1" applyFill="1" applyBorder="1" applyAlignment="1" applyProtection="1">
      <alignment vertical="center" wrapText="1"/>
      <protection hidden="1"/>
    </xf>
    <xf numFmtId="0" fontId="3" fillId="2" borderId="30" xfId="3" applyFont="1" applyFill="1" applyBorder="1" applyAlignment="1" applyProtection="1">
      <alignment vertical="center" wrapText="1"/>
      <protection hidden="1"/>
    </xf>
    <xf numFmtId="2" fontId="3" fillId="2" borderId="15" xfId="3" applyNumberFormat="1" applyFont="1" applyFill="1" applyBorder="1" applyAlignment="1" applyProtection="1">
      <alignment horizontal="center" vertical="center" wrapText="1"/>
      <protection hidden="1"/>
    </xf>
    <xf numFmtId="2" fontId="3" fillId="2" borderId="16" xfId="3" applyNumberFormat="1" applyFont="1" applyFill="1" applyBorder="1" applyAlignment="1" applyProtection="1">
      <alignment horizontal="center" vertical="center" wrapText="1"/>
      <protection hidden="1"/>
    </xf>
  </cellXfs>
  <cellStyles count="4">
    <cellStyle name="Comma" xfId="1" builtinId="3"/>
    <cellStyle name="Normal" xfId="0" builtinId="0"/>
    <cellStyle name="Normal_Template WILKS Tariff Model" xfId="3" xr:uid="{8AF4ED62-05AD-4D45-A4F9-991B89C1212C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HH £/kW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impacts!$E$11:$E$24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2.3731390000000001</c:v>
                </c:pt>
                <c:pt idx="8">
                  <c:v>0.82536699999999996</c:v>
                </c:pt>
                <c:pt idx="9">
                  <c:v>4.5035090000000002</c:v>
                </c:pt>
                <c:pt idx="10">
                  <c:v>3.8591989999999998</c:v>
                </c:pt>
                <c:pt idx="11">
                  <c:v>5.7326740000000003</c:v>
                </c:pt>
                <c:pt idx="12">
                  <c:v>6.8697319999999999</c:v>
                </c:pt>
                <c:pt idx="13">
                  <c:v>8.1989169999999998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A9-4069-BF4D-D8D6AFBF6C42}"/>
            </c:ext>
          </c:extLst>
        </c:ser>
        <c:ser>
          <c:idx val="2"/>
          <c:order val="1"/>
          <c:tx>
            <c:strRef>
              <c:f>impacts!$F$10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impacts!$F$11:$F$24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7.1991519999999998</c:v>
                </c:pt>
                <c:pt idx="4">
                  <c:v>7.8034559999999997</c:v>
                </c:pt>
                <c:pt idx="5">
                  <c:v>9.2398830000000007</c:v>
                </c:pt>
                <c:pt idx="6">
                  <c:v>11.846586</c:v>
                </c:pt>
                <c:pt idx="7">
                  <c:v>14.366762</c:v>
                </c:pt>
                <c:pt idx="8">
                  <c:v>12.818989999999999</c:v>
                </c:pt>
                <c:pt idx="9">
                  <c:v>16.497132000000001</c:v>
                </c:pt>
                <c:pt idx="10">
                  <c:v>15.852821</c:v>
                </c:pt>
                <c:pt idx="11">
                  <c:v>17.726296999999999</c:v>
                </c:pt>
                <c:pt idx="12">
                  <c:v>18.863354999999999</c:v>
                </c:pt>
                <c:pt idx="13">
                  <c:v>20.192539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0A9-4069-BF4D-D8D6AFBF6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Wider Generation Revenue (inc Adj)(£m)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impacts!$E$164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impacts!$E$261:$E$287</c:f>
              <c:numCache>
                <c:formatCode>0.000000_)</c:formatCode>
                <c:ptCount val="27"/>
                <c:pt idx="0">
                  <c:v>87.396328501123719</c:v>
                </c:pt>
                <c:pt idx="1">
                  <c:v>39.953616816257302</c:v>
                </c:pt>
                <c:pt idx="2">
                  <c:v>12.984765126416347</c:v>
                </c:pt>
                <c:pt idx="3">
                  <c:v>1.0735343051024375</c:v>
                </c:pt>
                <c:pt idx="4">
                  <c:v>29.862242306734064</c:v>
                </c:pt>
                <c:pt idx="5">
                  <c:v>1.5814982173905126</c:v>
                </c:pt>
                <c:pt idx="6">
                  <c:v>4.1116177505435534</c:v>
                </c:pt>
                <c:pt idx="7">
                  <c:v>4.1150854929234004</c:v>
                </c:pt>
                <c:pt idx="8">
                  <c:v>2.2018104028159997</c:v>
                </c:pt>
                <c:pt idx="9">
                  <c:v>39.955859995817065</c:v>
                </c:pt>
                <c:pt idx="10">
                  <c:v>44.318386028407033</c:v>
                </c:pt>
                <c:pt idx="11">
                  <c:v>3.4630351693615622</c:v>
                </c:pt>
                <c:pt idx="12">
                  <c:v>26.996629346218896</c:v>
                </c:pt>
                <c:pt idx="13">
                  <c:v>16.712611095243876</c:v>
                </c:pt>
                <c:pt idx="14">
                  <c:v>30.91797096891095</c:v>
                </c:pt>
                <c:pt idx="15">
                  <c:v>11.050566000924768</c:v>
                </c:pt>
                <c:pt idx="16">
                  <c:v>-1.5353929485605313</c:v>
                </c:pt>
                <c:pt idx="17">
                  <c:v>5.1511318555348424</c:v>
                </c:pt>
                <c:pt idx="18">
                  <c:v>4.9720370613441602</c:v>
                </c:pt>
                <c:pt idx="19">
                  <c:v>1.3170684873804008</c:v>
                </c:pt>
                <c:pt idx="20">
                  <c:v>0.88674503337723998</c:v>
                </c:pt>
                <c:pt idx="21">
                  <c:v>-1.1900267934762319</c:v>
                </c:pt>
                <c:pt idx="22">
                  <c:v>-0.98603132057239562</c:v>
                </c:pt>
                <c:pt idx="23">
                  <c:v>-29.11147560104834</c:v>
                </c:pt>
                <c:pt idx="24">
                  <c:v>-8.9537926749389278</c:v>
                </c:pt>
                <c:pt idx="25">
                  <c:v>-14.38967928366341</c:v>
                </c:pt>
                <c:pt idx="26">
                  <c:v>-5.3627537227449702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45-446B-BF36-B033D0693481}"/>
            </c:ext>
          </c:extLst>
        </c:ser>
        <c:ser>
          <c:idx val="2"/>
          <c:order val="1"/>
          <c:tx>
            <c:strRef>
              <c:f>impacts!$F$164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impacts!$F$261:$F$287</c:f>
              <c:numCache>
                <c:formatCode>0.000000_)</c:formatCode>
                <c:ptCount val="27"/>
                <c:pt idx="0">
                  <c:v>72.404367698619637</c:v>
                </c:pt>
                <c:pt idx="1">
                  <c:v>30.271278469438183</c:v>
                </c:pt>
                <c:pt idx="2">
                  <c:v>10.503994599782539</c:v>
                </c:pt>
                <c:pt idx="3">
                  <c:v>0.90713101182569456</c:v>
                </c:pt>
                <c:pt idx="4">
                  <c:v>23.377229857970931</c:v>
                </c:pt>
                <c:pt idx="5">
                  <c:v>1.1627380949136352</c:v>
                </c:pt>
                <c:pt idx="6">
                  <c:v>3.3856072936229427</c:v>
                </c:pt>
                <c:pt idx="7">
                  <c:v>3.3619773507005997</c:v>
                </c:pt>
                <c:pt idx="8">
                  <c:v>1.4875850332637994</c:v>
                </c:pt>
                <c:pt idx="9">
                  <c:v>29.543201671790115</c:v>
                </c:pt>
                <c:pt idx="10">
                  <c:v>22.599830042398573</c:v>
                </c:pt>
                <c:pt idx="11">
                  <c:v>1.8012791605107592</c:v>
                </c:pt>
                <c:pt idx="12">
                  <c:v>4.7582709824707612</c:v>
                </c:pt>
                <c:pt idx="13">
                  <c:v>-10.55717203070305</c:v>
                </c:pt>
                <c:pt idx="14">
                  <c:v>-19.920431786805274</c:v>
                </c:pt>
                <c:pt idx="15">
                  <c:v>-26.114200386503303</c:v>
                </c:pt>
                <c:pt idx="16">
                  <c:v>-12.427848400934954</c:v>
                </c:pt>
                <c:pt idx="17">
                  <c:v>-20.300949007476017</c:v>
                </c:pt>
                <c:pt idx="18">
                  <c:v>3.6140105831629197</c:v>
                </c:pt>
                <c:pt idx="19">
                  <c:v>-13.956881765607212</c:v>
                </c:pt>
                <c:pt idx="20">
                  <c:v>-0.34362568206549027</c:v>
                </c:pt>
                <c:pt idx="21">
                  <c:v>-4.6915785459834725</c:v>
                </c:pt>
                <c:pt idx="22">
                  <c:v>-0.99732383400527658</c:v>
                </c:pt>
                <c:pt idx="23">
                  <c:v>-51.205779280979066</c:v>
                </c:pt>
                <c:pt idx="24">
                  <c:v>-18.237068920654462</c:v>
                </c:pt>
                <c:pt idx="25">
                  <c:v>-27.947470110820824</c:v>
                </c:pt>
                <c:pt idx="26">
                  <c:v>-8.0906178183924755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45-446B-BF36-B033D0693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25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 Locational Demand Revenue 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impacts!$E$290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impacts!$E$291:$E$304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9.2013398559249673</c:v>
                </c:pt>
                <c:pt idx="8">
                  <c:v>4.9673524726669704</c:v>
                </c:pt>
                <c:pt idx="9">
                  <c:v>7.5443595787661941</c:v>
                </c:pt>
                <c:pt idx="10">
                  <c:v>13.945336291833115</c:v>
                </c:pt>
                <c:pt idx="11">
                  <c:v>21.339980849926938</c:v>
                </c:pt>
                <c:pt idx="12">
                  <c:v>35.113549831411326</c:v>
                </c:pt>
                <c:pt idx="13">
                  <c:v>19.950810229374859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4A-43C0-B4ED-2A4970381A30}"/>
            </c:ext>
          </c:extLst>
        </c:ser>
        <c:ser>
          <c:idx val="2"/>
          <c:order val="1"/>
          <c:tx>
            <c:strRef>
              <c:f>impacts!$F$290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impacts!$F$291:$F$304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26.829351644681964</c:v>
                </c:pt>
                <c:pt idx="4">
                  <c:v>27.060804249676039</c:v>
                </c:pt>
                <c:pt idx="5">
                  <c:v>21.756424567960369</c:v>
                </c:pt>
                <c:pt idx="6">
                  <c:v>51.803688941968396</c:v>
                </c:pt>
                <c:pt idx="7">
                  <c:v>55.704065892650419</c:v>
                </c:pt>
                <c:pt idx="8">
                  <c:v>77.149435827052784</c:v>
                </c:pt>
                <c:pt idx="9">
                  <c:v>27.636284969017588</c:v>
                </c:pt>
                <c:pt idx="10">
                  <c:v>57.284680228903952</c:v>
                </c:pt>
                <c:pt idx="11">
                  <c:v>65.986461959236223</c:v>
                </c:pt>
                <c:pt idx="12">
                  <c:v>96.417070968285856</c:v>
                </c:pt>
                <c:pt idx="13">
                  <c:v>49.135466494498985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4A-43C0-B4ED-2A4970381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9565600"/>
        <c:axId val="759539200"/>
      </c:lineChart>
      <c:catAx>
        <c:axId val="759565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39200"/>
        <c:crosses val="autoZero"/>
        <c:auto val="1"/>
        <c:lblAlgn val="ctr"/>
        <c:lblOffset val="100"/>
        <c:noMultiLvlLbl val="0"/>
      </c:catAx>
      <c:valAx>
        <c:axId val="759539200"/>
        <c:scaling>
          <c:orientation val="minMax"/>
          <c:max val="1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6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NHH p/kWh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impacts!$E$28:$E$41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0.31265700000000002</c:v>
                </c:pt>
                <c:pt idx="8">
                  <c:v>0.11394899999999999</c:v>
                </c:pt>
                <c:pt idx="9">
                  <c:v>0.53379299999999996</c:v>
                </c:pt>
                <c:pt idx="10">
                  <c:v>0.53852199999999995</c:v>
                </c:pt>
                <c:pt idx="11">
                  <c:v>0.64421700000000004</c:v>
                </c:pt>
                <c:pt idx="12">
                  <c:v>0.90393400000000002</c:v>
                </c:pt>
                <c:pt idx="13">
                  <c:v>1.1296200000000001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55-4B01-9CDE-A6B42752E5E3}"/>
            </c:ext>
          </c:extLst>
        </c:ser>
        <c:ser>
          <c:idx val="2"/>
          <c:order val="1"/>
          <c:tx>
            <c:strRef>
              <c:f>impacts!$F$10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impacts!$F$28:$F$41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0.92782799999999999</c:v>
                </c:pt>
                <c:pt idx="4">
                  <c:v>0.98544200000000004</c:v>
                </c:pt>
                <c:pt idx="5">
                  <c:v>1.1598599999999999</c:v>
                </c:pt>
                <c:pt idx="6">
                  <c:v>1.5449409999999999</c:v>
                </c:pt>
                <c:pt idx="7">
                  <c:v>1.8927970000000001</c:v>
                </c:pt>
                <c:pt idx="8">
                  <c:v>1.7697780000000001</c:v>
                </c:pt>
                <c:pt idx="9">
                  <c:v>1.9553750000000001</c:v>
                </c:pt>
                <c:pt idx="10">
                  <c:v>2.2121420000000001</c:v>
                </c:pt>
                <c:pt idx="11">
                  <c:v>1.9920169999999999</c:v>
                </c:pt>
                <c:pt idx="12">
                  <c:v>2.482081</c:v>
                </c:pt>
                <c:pt idx="13">
                  <c:v>2.782063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55-4B01-9CDE-A6B42752E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29/30 HH £/kW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impacts!$H$10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impacts!$H$11:$H$24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1.400242</c:v>
                </c:pt>
                <c:pt idx="7">
                  <c:v>2.8345150000000001</c:v>
                </c:pt>
                <c:pt idx="8">
                  <c:v>4.3212989999999998</c:v>
                </c:pt>
                <c:pt idx="9">
                  <c:v>3.292392</c:v>
                </c:pt>
                <c:pt idx="10">
                  <c:v>7.5515030000000003</c:v>
                </c:pt>
                <c:pt idx="11">
                  <c:v>10.210744999999999</c:v>
                </c:pt>
                <c:pt idx="12">
                  <c:v>9.1479579999999991</c:v>
                </c:pt>
                <c:pt idx="13">
                  <c:v>5.0104709999999999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DF-4D0F-8C21-A81FA307C68A}"/>
            </c:ext>
          </c:extLst>
        </c:ser>
        <c:ser>
          <c:idx val="2"/>
          <c:order val="1"/>
          <c:tx>
            <c:strRef>
              <c:f>impacts!$I$10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impacts!$I$11:$I$24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5.2146809999999997</c:v>
                </c:pt>
                <c:pt idx="3">
                  <c:v>10.682646</c:v>
                </c:pt>
                <c:pt idx="4">
                  <c:v>13.82131</c:v>
                </c:pt>
                <c:pt idx="5">
                  <c:v>15.641273</c:v>
                </c:pt>
                <c:pt idx="6">
                  <c:v>19.190867000000001</c:v>
                </c:pt>
                <c:pt idx="7">
                  <c:v>20.625139000000001</c:v>
                </c:pt>
                <c:pt idx="8">
                  <c:v>22.111923000000001</c:v>
                </c:pt>
                <c:pt idx="9">
                  <c:v>21.083017000000002</c:v>
                </c:pt>
                <c:pt idx="10">
                  <c:v>25.342127000000001</c:v>
                </c:pt>
                <c:pt idx="11">
                  <c:v>28.001369</c:v>
                </c:pt>
                <c:pt idx="12">
                  <c:v>26.938582</c:v>
                </c:pt>
                <c:pt idx="13">
                  <c:v>22.801095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DF-4D0F-8C21-A81FA307C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Not-Shared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264352006830939E-2"/>
          <c:y val="0.10950693829347506"/>
          <c:w val="0.94195290630260864"/>
          <c:h val="0.79047795066360727"/>
        </c:manualLayout>
      </c:layout>
      <c:lineChart>
        <c:grouping val="standard"/>
        <c:varyColors val="0"/>
        <c:ser>
          <c:idx val="0"/>
          <c:order val="0"/>
          <c:tx>
            <c:strRef>
              <c:f>impacts!$E$68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impacts!$H$129:$H$155</c:f>
              <c:numCache>
                <c:formatCode>0.000000_)</c:formatCode>
                <c:ptCount val="27"/>
                <c:pt idx="0">
                  <c:v>34.670938</c:v>
                </c:pt>
                <c:pt idx="1">
                  <c:v>34.670938</c:v>
                </c:pt>
                <c:pt idx="2">
                  <c:v>25.675022999999999</c:v>
                </c:pt>
                <c:pt idx="3">
                  <c:v>34.574100999999999</c:v>
                </c:pt>
                <c:pt idx="4">
                  <c:v>21.691426</c:v>
                </c:pt>
                <c:pt idx="5">
                  <c:v>20.757273999999999</c:v>
                </c:pt>
                <c:pt idx="6">
                  <c:v>26.030377000000001</c:v>
                </c:pt>
                <c:pt idx="7">
                  <c:v>17.819707000000001</c:v>
                </c:pt>
                <c:pt idx="8">
                  <c:v>17.307168000000001</c:v>
                </c:pt>
                <c:pt idx="9">
                  <c:v>16.651139000000001</c:v>
                </c:pt>
                <c:pt idx="10">
                  <c:v>11.820460000000001</c:v>
                </c:pt>
                <c:pt idx="11">
                  <c:v>11.140306000000001</c:v>
                </c:pt>
                <c:pt idx="12">
                  <c:v>3.7346689999999998</c:v>
                </c:pt>
                <c:pt idx="13">
                  <c:v>3.7733569999999999</c:v>
                </c:pt>
                <c:pt idx="14">
                  <c:v>0.12748499999999999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-7.5827970000000002</c:v>
                </c:pt>
                <c:pt idx="22">
                  <c:v>-3.5759069999999999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9B-4625-9669-AE0E7DF36B91}"/>
            </c:ext>
          </c:extLst>
        </c:ser>
        <c:ser>
          <c:idx val="2"/>
          <c:order val="1"/>
          <c:tx>
            <c:strRef>
              <c:f>impacts!$F$68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impacts!$I$129:$I$155</c:f>
              <c:numCache>
                <c:formatCode>0.000000_)</c:formatCode>
                <c:ptCount val="27"/>
                <c:pt idx="0">
                  <c:v>29.023436</c:v>
                </c:pt>
                <c:pt idx="1">
                  <c:v>29.023436</c:v>
                </c:pt>
                <c:pt idx="2">
                  <c:v>20.027353000000002</c:v>
                </c:pt>
                <c:pt idx="3">
                  <c:v>28.929145999999999</c:v>
                </c:pt>
                <c:pt idx="4">
                  <c:v>16.043602</c:v>
                </c:pt>
                <c:pt idx="5">
                  <c:v>15.108729</c:v>
                </c:pt>
                <c:pt idx="6">
                  <c:v>20.391846999999999</c:v>
                </c:pt>
                <c:pt idx="7">
                  <c:v>12.171162000000001</c:v>
                </c:pt>
                <c:pt idx="8">
                  <c:v>11.659751999999999</c:v>
                </c:pt>
                <c:pt idx="9">
                  <c:v>11.006466</c:v>
                </c:pt>
                <c:pt idx="10">
                  <c:v>6.167535</c:v>
                </c:pt>
                <c:pt idx="11">
                  <c:v>5.492413</c:v>
                </c:pt>
                <c:pt idx="12">
                  <c:v>-7.7174000000000006E-2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-7.5861289999999997</c:v>
                </c:pt>
                <c:pt idx="22">
                  <c:v>-3.5792389999999998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9B-4625-9669-AE0E7DF36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3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Domestic</a:t>
            </a:r>
            <a:r>
              <a:rPr lang="en-GB" baseline="0"/>
              <a:t> TDR £/year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impacts!$H$44:$I$44</c:f>
              <c:strCache>
                <c:ptCount val="2"/>
                <c:pt idx="0">
                  <c:v>2029/30 baseline</c:v>
                </c:pt>
                <c:pt idx="1">
                  <c:v>2029/30 CMP423</c:v>
                </c:pt>
              </c:strCache>
            </c:strRef>
          </c:cat>
          <c:val>
            <c:numRef>
              <c:f>impacts!$H$45:$I$45</c:f>
              <c:numCache>
                <c:formatCode>0.00_)</c:formatCode>
                <c:ptCount val="2"/>
                <c:pt idx="0">
                  <c:v>55.484502998049166</c:v>
                </c:pt>
                <c:pt idx="1">
                  <c:v>52.527854260207029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DD-4D6F-9C8F-D978D6A83A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108495"/>
        <c:axId val="489110415"/>
      </c:barChart>
      <c:catAx>
        <c:axId val="489108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10415"/>
        <c:crosses val="autoZero"/>
        <c:auto val="1"/>
        <c:lblAlgn val="ctr"/>
        <c:lblOffset val="100"/>
        <c:noMultiLvlLbl val="0"/>
      </c:catAx>
      <c:valAx>
        <c:axId val="48911041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08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impacts!$B$229</c:f>
          <c:strCache>
            <c:ptCount val="1"/>
            <c:pt idx="0">
              <c:v>15%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impacts!$H$164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impacts!$H$231:$H$257</c:f>
              <c:numCache>
                <c:formatCode>0.000000_)</c:formatCode>
                <c:ptCount val="27"/>
                <c:pt idx="0">
                  <c:v>36.211530680433214</c:v>
                </c:pt>
                <c:pt idx="1">
                  <c:v>33.042383630433214</c:v>
                </c:pt>
                <c:pt idx="2">
                  <c:v>26.063569330433211</c:v>
                </c:pt>
                <c:pt idx="3">
                  <c:v>34.962647330433214</c:v>
                </c:pt>
                <c:pt idx="4">
                  <c:v>21.41000918043321</c:v>
                </c:pt>
                <c:pt idx="5">
                  <c:v>20.359398830433211</c:v>
                </c:pt>
                <c:pt idx="6">
                  <c:v>25.269941330433213</c:v>
                </c:pt>
                <c:pt idx="7">
                  <c:v>17.059271330433212</c:v>
                </c:pt>
                <c:pt idx="8">
                  <c:v>16.455648580433213</c:v>
                </c:pt>
                <c:pt idx="9">
                  <c:v>15.614353230433213</c:v>
                </c:pt>
                <c:pt idx="10">
                  <c:v>10.783674230433213</c:v>
                </c:pt>
                <c:pt idx="11">
                  <c:v>9.140117480433215</c:v>
                </c:pt>
                <c:pt idx="12">
                  <c:v>0.53486688043321262</c:v>
                </c:pt>
                <c:pt idx="13">
                  <c:v>0.57355488043321312</c:v>
                </c:pt>
                <c:pt idx="14">
                  <c:v>-3.8765112195667868</c:v>
                </c:pt>
                <c:pt idx="15">
                  <c:v>-4.1026761195667865</c:v>
                </c:pt>
                <c:pt idx="16">
                  <c:v>-4.6690963695667866</c:v>
                </c:pt>
                <c:pt idx="17">
                  <c:v>-4.5227643195667868</c:v>
                </c:pt>
                <c:pt idx="18">
                  <c:v>-3.9670303695667868</c:v>
                </c:pt>
                <c:pt idx="19">
                  <c:v>-5.8317429195667865</c:v>
                </c:pt>
                <c:pt idx="20">
                  <c:v>-5.8002568695667867</c:v>
                </c:pt>
                <c:pt idx="21">
                  <c:v>-11.974175869566787</c:v>
                </c:pt>
                <c:pt idx="22">
                  <c:v>-7.967285869566787</c:v>
                </c:pt>
                <c:pt idx="23">
                  <c:v>-4.391378869566787</c:v>
                </c:pt>
                <c:pt idx="24">
                  <c:v>-5.3332485195667862</c:v>
                </c:pt>
                <c:pt idx="25">
                  <c:v>-5.2625766195667865</c:v>
                </c:pt>
                <c:pt idx="26">
                  <c:v>-5.8184794695667863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5F-486E-9971-ED5F5E3B9EF0}"/>
            </c:ext>
          </c:extLst>
        </c:ser>
        <c:ser>
          <c:idx val="2"/>
          <c:order val="1"/>
          <c:tx>
            <c:strRef>
              <c:f>impacts!$I$164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impacts!$I$231:$I$257</c:f>
              <c:numCache>
                <c:formatCode>0.000000_)</c:formatCode>
                <c:ptCount val="27"/>
                <c:pt idx="0">
                  <c:v>33.458311549999998</c:v>
                </c:pt>
                <c:pt idx="1">
                  <c:v>30.28887125</c:v>
                </c:pt>
                <c:pt idx="2">
                  <c:v>23.310160750000001</c:v>
                </c:pt>
                <c:pt idx="3">
                  <c:v>32.211953749999999</c:v>
                </c:pt>
                <c:pt idx="4">
                  <c:v>18.656420650000001</c:v>
                </c:pt>
                <c:pt idx="5">
                  <c:v>17.604999299999999</c:v>
                </c:pt>
                <c:pt idx="6">
                  <c:v>22.525556949999999</c:v>
                </c:pt>
                <c:pt idx="7">
                  <c:v>14.304871950000001</c:v>
                </c:pt>
                <c:pt idx="8">
                  <c:v>13.702578749999999</c:v>
                </c:pt>
                <c:pt idx="9">
                  <c:v>12.86480085</c:v>
                </c:pt>
                <c:pt idx="10">
                  <c:v>8.0258698499999994</c:v>
                </c:pt>
                <c:pt idx="11">
                  <c:v>6.3867823000000001</c:v>
                </c:pt>
                <c:pt idx="12">
                  <c:v>-0.65833595</c:v>
                </c:pt>
                <c:pt idx="13">
                  <c:v>-0.58116195000000004</c:v>
                </c:pt>
                <c:pt idx="14">
                  <c:v>-1.9380079499999998</c:v>
                </c:pt>
                <c:pt idx="15">
                  <c:v>-2.0558123999999998</c:v>
                </c:pt>
                <c:pt idx="16">
                  <c:v>-2.6222224500000002</c:v>
                </c:pt>
                <c:pt idx="17">
                  <c:v>-2.4759006000000001</c:v>
                </c:pt>
                <c:pt idx="18">
                  <c:v>-1.92016275</c:v>
                </c:pt>
                <c:pt idx="19">
                  <c:v>-3.7848791999999998</c:v>
                </c:pt>
                <c:pt idx="20">
                  <c:v>-3.75339315</c:v>
                </c:pt>
                <c:pt idx="21">
                  <c:v>-9.930144499999999</c:v>
                </c:pt>
                <c:pt idx="22">
                  <c:v>-5.9232544999999996</c:v>
                </c:pt>
                <c:pt idx="23">
                  <c:v>-2.3440154999999998</c:v>
                </c:pt>
                <c:pt idx="24">
                  <c:v>-3.2863848</c:v>
                </c:pt>
                <c:pt idx="25">
                  <c:v>-3.2157128999999998</c:v>
                </c:pt>
                <c:pt idx="26">
                  <c:v>-3.77156235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5F-486E-9971-ED5F5E3B9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NHH p/kWh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impacts!$H$27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impacts!$H$28:$H$41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0.18534500000000001</c:v>
                </c:pt>
                <c:pt idx="7">
                  <c:v>0.37873600000000002</c:v>
                </c:pt>
                <c:pt idx="8">
                  <c:v>0.61277099999999995</c:v>
                </c:pt>
                <c:pt idx="9">
                  <c:v>0.39368500000000001</c:v>
                </c:pt>
                <c:pt idx="10">
                  <c:v>1.0869549999999999</c:v>
                </c:pt>
                <c:pt idx="11">
                  <c:v>1.145858</c:v>
                </c:pt>
                <c:pt idx="12">
                  <c:v>1.231638</c:v>
                </c:pt>
                <c:pt idx="13">
                  <c:v>0.70480200000000004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B8-46B5-A925-AB15222B2EC9}"/>
            </c:ext>
          </c:extLst>
        </c:ser>
        <c:ser>
          <c:idx val="2"/>
          <c:order val="1"/>
          <c:tx>
            <c:strRef>
              <c:f>impacts!$I$27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impacts!$I$28:$I$41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0.63217599999999996</c:v>
                </c:pt>
                <c:pt idx="3">
                  <c:v>1.3968020000000001</c:v>
                </c:pt>
                <c:pt idx="4">
                  <c:v>1.7306189999999999</c:v>
                </c:pt>
                <c:pt idx="5">
                  <c:v>1.982467</c:v>
                </c:pt>
                <c:pt idx="6">
                  <c:v>2.5402200000000001</c:v>
                </c:pt>
                <c:pt idx="7">
                  <c:v>2.755843</c:v>
                </c:pt>
                <c:pt idx="8">
                  <c:v>3.1355279999999999</c:v>
                </c:pt>
                <c:pt idx="9">
                  <c:v>2.5209839999999999</c:v>
                </c:pt>
                <c:pt idx="10">
                  <c:v>3.6477189999999999</c:v>
                </c:pt>
                <c:pt idx="11">
                  <c:v>3.1423350000000001</c:v>
                </c:pt>
                <c:pt idx="12">
                  <c:v>3.6268829999999999</c:v>
                </c:pt>
                <c:pt idx="13">
                  <c:v>3.207335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B8-46B5-A925-AB15222B2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Peak Security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445898488041107E-2"/>
          <c:y val="0.11352923171104991"/>
          <c:w val="0.94143337716588238"/>
          <c:h val="0.78278200762094818"/>
        </c:manualLayout>
      </c:layout>
      <c:lineChart>
        <c:grouping val="standard"/>
        <c:varyColors val="0"/>
        <c:ser>
          <c:idx val="0"/>
          <c:order val="0"/>
          <c:tx>
            <c:strRef>
              <c:f>impacts!$H$68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impacts!$H$69:$H$95</c:f>
              <c:numCache>
                <c:formatCode>0.000000_)</c:formatCode>
                <c:ptCount val="27"/>
                <c:pt idx="0">
                  <c:v>2.704088</c:v>
                </c:pt>
                <c:pt idx="1">
                  <c:v>3.145057</c:v>
                </c:pt>
                <c:pt idx="2">
                  <c:v>3.1741459999999999</c:v>
                </c:pt>
                <c:pt idx="3">
                  <c:v>3.0956730000000001</c:v>
                </c:pt>
                <c:pt idx="4">
                  <c:v>3.756904</c:v>
                </c:pt>
                <c:pt idx="5">
                  <c:v>4.7620399999999998</c:v>
                </c:pt>
                <c:pt idx="6">
                  <c:v>3.1130140000000002</c:v>
                </c:pt>
                <c:pt idx="7">
                  <c:v>3.576953</c:v>
                </c:pt>
                <c:pt idx="8">
                  <c:v>2.0293800000000002</c:v>
                </c:pt>
                <c:pt idx="9">
                  <c:v>1.7725869999999999</c:v>
                </c:pt>
                <c:pt idx="10">
                  <c:v>1.9038390000000001</c:v>
                </c:pt>
                <c:pt idx="11">
                  <c:v>0.99573800000000001</c:v>
                </c:pt>
                <c:pt idx="12">
                  <c:v>2.647564</c:v>
                </c:pt>
                <c:pt idx="13">
                  <c:v>0.26472800000000002</c:v>
                </c:pt>
                <c:pt idx="14">
                  <c:v>3.6201910000000002</c:v>
                </c:pt>
                <c:pt idx="15">
                  <c:v>1.5836790000000001</c:v>
                </c:pt>
                <c:pt idx="16">
                  <c:v>3.0772680000000001</c:v>
                </c:pt>
                <c:pt idx="17">
                  <c:v>0.45455600000000002</c:v>
                </c:pt>
                <c:pt idx="18">
                  <c:v>2.316916</c:v>
                </c:pt>
                <c:pt idx="19">
                  <c:v>10.445186</c:v>
                </c:pt>
                <c:pt idx="20">
                  <c:v>6.5691699999999997</c:v>
                </c:pt>
                <c:pt idx="21">
                  <c:v>4.5322279999999999</c:v>
                </c:pt>
                <c:pt idx="22">
                  <c:v>-4.4588400000000004</c:v>
                </c:pt>
                <c:pt idx="23">
                  <c:v>-2.2915420000000002</c:v>
                </c:pt>
                <c:pt idx="24">
                  <c:v>-0.28825899999999999</c:v>
                </c:pt>
                <c:pt idx="25">
                  <c:v>2.7098810000000002</c:v>
                </c:pt>
                <c:pt idx="26">
                  <c:v>3.3754080000000002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67-41AF-A97D-A04B27B34797}"/>
            </c:ext>
          </c:extLst>
        </c:ser>
        <c:ser>
          <c:idx val="2"/>
          <c:order val="1"/>
          <c:tx>
            <c:strRef>
              <c:f>impacts!$I$68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impacts!$I$69:$I$95</c:f>
              <c:numCache>
                <c:formatCode>0.000000_)</c:formatCode>
                <c:ptCount val="27"/>
                <c:pt idx="0">
                  <c:v>0.46139799999999997</c:v>
                </c:pt>
                <c:pt idx="1">
                  <c:v>0.90164900000000003</c:v>
                </c:pt>
                <c:pt idx="2">
                  <c:v>0.94829200000000002</c:v>
                </c:pt>
                <c:pt idx="3">
                  <c:v>0.85226500000000005</c:v>
                </c:pt>
                <c:pt idx="4">
                  <c:v>1.513496</c:v>
                </c:pt>
                <c:pt idx="5">
                  <c:v>2.5187330000000001</c:v>
                </c:pt>
                <c:pt idx="6">
                  <c:v>0.86968299999999998</c:v>
                </c:pt>
                <c:pt idx="7">
                  <c:v>1.3421350000000001</c:v>
                </c:pt>
                <c:pt idx="8">
                  <c:v>-0.21382100000000001</c:v>
                </c:pt>
                <c:pt idx="9">
                  <c:v>-0.47053699999999998</c:v>
                </c:pt>
                <c:pt idx="10">
                  <c:v>-0.33956900000000001</c:v>
                </c:pt>
                <c:pt idx="11">
                  <c:v>-1.2476700000000001</c:v>
                </c:pt>
                <c:pt idx="12">
                  <c:v>0.40415600000000002</c:v>
                </c:pt>
                <c:pt idx="13">
                  <c:v>-1.97868</c:v>
                </c:pt>
                <c:pt idx="14">
                  <c:v>1.377443</c:v>
                </c:pt>
                <c:pt idx="15">
                  <c:v>-0.659663</c:v>
                </c:pt>
                <c:pt idx="16">
                  <c:v>0.84331400000000001</c:v>
                </c:pt>
                <c:pt idx="17">
                  <c:v>-1.7888520000000001</c:v>
                </c:pt>
                <c:pt idx="18">
                  <c:v>0.14144300000000001</c:v>
                </c:pt>
                <c:pt idx="19">
                  <c:v>8.2017779999999991</c:v>
                </c:pt>
                <c:pt idx="20">
                  <c:v>4.3277150000000004</c:v>
                </c:pt>
                <c:pt idx="21">
                  <c:v>2.2888199999999999</c:v>
                </c:pt>
                <c:pt idx="22">
                  <c:v>-6.702248</c:v>
                </c:pt>
                <c:pt idx="23">
                  <c:v>-4.5330159999999999</c:v>
                </c:pt>
                <c:pt idx="24">
                  <c:v>-2.5316670000000001</c:v>
                </c:pt>
                <c:pt idx="25">
                  <c:v>0.46763100000000002</c:v>
                </c:pt>
                <c:pt idx="26">
                  <c:v>1.137068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67-41AF-A97D-A04B27B34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impacts!$H$128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impacts!$H$99:$H$125</c:f>
              <c:numCache>
                <c:formatCode>0.000000_)</c:formatCode>
                <c:ptCount val="27"/>
                <c:pt idx="0">
                  <c:v>39.463591999999998</c:v>
                </c:pt>
                <c:pt idx="1">
                  <c:v>18.335944999999999</c:v>
                </c:pt>
                <c:pt idx="2">
                  <c:v>31.783283000000001</c:v>
                </c:pt>
                <c:pt idx="3">
                  <c:v>31.783283000000001</c:v>
                </c:pt>
                <c:pt idx="4">
                  <c:v>27.316862</c:v>
                </c:pt>
                <c:pt idx="5">
                  <c:v>26.540472999999999</c:v>
                </c:pt>
                <c:pt idx="6">
                  <c:v>24.123403</c:v>
                </c:pt>
                <c:pt idx="7">
                  <c:v>24.123403</c:v>
                </c:pt>
                <c:pt idx="8">
                  <c:v>23.516178</c:v>
                </c:pt>
                <c:pt idx="9">
                  <c:v>22.281068999999999</c:v>
                </c:pt>
                <c:pt idx="10">
                  <c:v>22.281068999999999</c:v>
                </c:pt>
                <c:pt idx="11">
                  <c:v>15.858383999999999</c:v>
                </c:pt>
                <c:pt idx="12">
                  <c:v>7.8609600000000004</c:v>
                </c:pt>
                <c:pt idx="13">
                  <c:v>7.8609600000000004</c:v>
                </c:pt>
                <c:pt idx="14">
                  <c:v>2.4996659999999999</c:v>
                </c:pt>
                <c:pt idx="15">
                  <c:v>1.8418000000000001</c:v>
                </c:pt>
                <c:pt idx="16">
                  <c:v>-1.9343349999999999</c:v>
                </c:pt>
                <c:pt idx="17">
                  <c:v>-0.95878799999999997</c:v>
                </c:pt>
                <c:pt idx="18">
                  <c:v>2.746105</c:v>
                </c:pt>
                <c:pt idx="19">
                  <c:v>-9.6853119999999997</c:v>
                </c:pt>
                <c:pt idx="20">
                  <c:v>-9.4754050000000003</c:v>
                </c:pt>
                <c:pt idx="21">
                  <c:v>-8.2885E-2</c:v>
                </c:pt>
                <c:pt idx="22">
                  <c:v>-8.2885E-2</c:v>
                </c:pt>
                <c:pt idx="23">
                  <c:v>-8.2885E-2</c:v>
                </c:pt>
                <c:pt idx="24">
                  <c:v>-6.3620159999999997</c:v>
                </c:pt>
                <c:pt idx="25">
                  <c:v>-5.8908699999999996</c:v>
                </c:pt>
                <c:pt idx="26">
                  <c:v>-9.5968889999999991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62-457B-9C54-E37964C9FDA2}"/>
            </c:ext>
          </c:extLst>
        </c:ser>
        <c:ser>
          <c:idx val="2"/>
          <c:order val="1"/>
          <c:tx>
            <c:strRef>
              <c:f>impacts!$I$128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impacts!$I$99:$I$125</c:f>
              <c:numCache>
                <c:formatCode>0.000000_)</c:formatCode>
                <c:ptCount val="27"/>
                <c:pt idx="0">
                  <c:v>29.565836999999998</c:v>
                </c:pt>
                <c:pt idx="1">
                  <c:v>8.4362349999999999</c:v>
                </c:pt>
                <c:pt idx="2">
                  <c:v>21.885384999999999</c:v>
                </c:pt>
                <c:pt idx="3">
                  <c:v>21.885384999999999</c:v>
                </c:pt>
                <c:pt idx="4">
                  <c:v>17.418790999999999</c:v>
                </c:pt>
                <c:pt idx="5">
                  <c:v>16.641801999999998</c:v>
                </c:pt>
                <c:pt idx="6">
                  <c:v>14.224733000000001</c:v>
                </c:pt>
                <c:pt idx="7">
                  <c:v>14.224733000000001</c:v>
                </c:pt>
                <c:pt idx="8">
                  <c:v>13.618845</c:v>
                </c:pt>
                <c:pt idx="9">
                  <c:v>12.388899</c:v>
                </c:pt>
                <c:pt idx="10">
                  <c:v>12.388899</c:v>
                </c:pt>
                <c:pt idx="11">
                  <c:v>5.9624620000000004</c:v>
                </c:pt>
                <c:pt idx="12">
                  <c:v>-3.8744130000000001</c:v>
                </c:pt>
                <c:pt idx="13">
                  <c:v>-3.8744130000000001</c:v>
                </c:pt>
                <c:pt idx="14">
                  <c:v>-12.920052999999999</c:v>
                </c:pt>
                <c:pt idx="15">
                  <c:v>-13.705416</c:v>
                </c:pt>
                <c:pt idx="16">
                  <c:v>-17.481483000000001</c:v>
                </c:pt>
                <c:pt idx="17">
                  <c:v>-16.506004000000001</c:v>
                </c:pt>
                <c:pt idx="18">
                  <c:v>-12.801085</c:v>
                </c:pt>
                <c:pt idx="19">
                  <c:v>-25.232527999999999</c:v>
                </c:pt>
                <c:pt idx="20">
                  <c:v>-25.022621000000001</c:v>
                </c:pt>
                <c:pt idx="21">
                  <c:v>-15.62677</c:v>
                </c:pt>
                <c:pt idx="22">
                  <c:v>-15.62677</c:v>
                </c:pt>
                <c:pt idx="23">
                  <c:v>-15.62677</c:v>
                </c:pt>
                <c:pt idx="24">
                  <c:v>-21.909231999999999</c:v>
                </c:pt>
                <c:pt idx="25">
                  <c:v>-21.438085999999998</c:v>
                </c:pt>
                <c:pt idx="26">
                  <c:v>-25.143749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62-457B-9C54-E37964C9F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Domestic</a:t>
            </a:r>
            <a:r>
              <a:rPr lang="en-GB" baseline="0"/>
              <a:t> TDR £/year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impacts!$E$44:$F$44</c:f>
              <c:strCache>
                <c:ptCount val="2"/>
                <c:pt idx="0">
                  <c:v>2024/25 baseline</c:v>
                </c:pt>
                <c:pt idx="1">
                  <c:v>2024/25 CMP423</c:v>
                </c:pt>
              </c:strCache>
            </c:strRef>
          </c:cat>
          <c:val>
            <c:numRef>
              <c:f>impacts!$E$45:$F$45</c:f>
              <c:numCache>
                <c:formatCode>0.00_)</c:formatCode>
                <c:ptCount val="2"/>
                <c:pt idx="0">
                  <c:v>38.132795592088094</c:v>
                </c:pt>
                <c:pt idx="1">
                  <c:v>37.57616879929617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A3-4B8E-A3A0-C8BF1F8E7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108495"/>
        <c:axId val="489110415"/>
      </c:barChart>
      <c:catAx>
        <c:axId val="489108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10415"/>
        <c:crosses val="autoZero"/>
        <c:auto val="1"/>
        <c:lblAlgn val="ctr"/>
        <c:lblOffset val="100"/>
        <c:noMultiLvlLbl val="0"/>
      </c:catAx>
      <c:valAx>
        <c:axId val="489110415"/>
        <c:scaling>
          <c:orientation val="minMax"/>
          <c:max val="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08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impacts!$B$163</c:f>
          <c:strCache>
            <c:ptCount val="1"/>
            <c:pt idx="0">
              <c:v>30%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impacts!$H$164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impacts!$H$165:$H$191</c:f>
              <c:numCache>
                <c:formatCode>0.000000_)</c:formatCode>
                <c:ptCount val="27"/>
                <c:pt idx="0">
                  <c:v>20.565500880433209</c:v>
                </c:pt>
                <c:pt idx="1">
                  <c:v>14.668175780433213</c:v>
                </c:pt>
                <c:pt idx="2">
                  <c:v>16.032691680433214</c:v>
                </c:pt>
                <c:pt idx="3">
                  <c:v>18.623942080433213</c:v>
                </c:pt>
                <c:pt idx="4">
                  <c:v>14.080444280433213</c:v>
                </c:pt>
                <c:pt idx="5">
                  <c:v>14.572417980433212</c:v>
                </c:pt>
                <c:pt idx="6">
                  <c:v>13.780201880433211</c:v>
                </c:pt>
                <c:pt idx="7">
                  <c:v>11.780939880433213</c:v>
                </c:pt>
                <c:pt idx="8">
                  <c:v>9.8974376804332138</c:v>
                </c:pt>
                <c:pt idx="9">
                  <c:v>9.0733032804332119</c:v>
                </c:pt>
                <c:pt idx="10">
                  <c:v>7.7553515804332127</c:v>
                </c:pt>
                <c:pt idx="11">
                  <c:v>4.7163988804332115</c:v>
                </c:pt>
                <c:pt idx="12">
                  <c:v>1.7473065804332135</c:v>
                </c:pt>
                <c:pt idx="13">
                  <c:v>-0.62392301956678731</c:v>
                </c:pt>
                <c:pt idx="14">
                  <c:v>2.9390180433213509E-2</c:v>
                </c:pt>
                <c:pt idx="15">
                  <c:v>-2.2427271195667866</c:v>
                </c:pt>
                <c:pt idx="16">
                  <c:v>-1.8819786195667865</c:v>
                </c:pt>
                <c:pt idx="17">
                  <c:v>-4.2120265195667868</c:v>
                </c:pt>
                <c:pt idx="18">
                  <c:v>-1.2381986195667869</c:v>
                </c:pt>
                <c:pt idx="19">
                  <c:v>3.1606462804332134</c:v>
                </c:pt>
                <c:pt idx="20">
                  <c:v>-0.65239761956678688</c:v>
                </c:pt>
                <c:pt idx="21">
                  <c:v>-2.1464227195667869</c:v>
                </c:pt>
                <c:pt idx="22">
                  <c:v>-9.9354237195667867</c:v>
                </c:pt>
                <c:pt idx="23">
                  <c:v>-6.6953536195667871</c:v>
                </c:pt>
                <c:pt idx="24">
                  <c:v>-6.5758099195667867</c:v>
                </c:pt>
                <c:pt idx="25">
                  <c:v>-3.436326119566786</c:v>
                </c:pt>
                <c:pt idx="26">
                  <c:v>-3.8826048195667862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79-48CA-8A5A-ED01DFA12478}"/>
            </c:ext>
          </c:extLst>
        </c:ser>
        <c:ser>
          <c:idx val="2"/>
          <c:order val="1"/>
          <c:tx>
            <c:strRef>
              <c:f>impacts!$I$164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impacts!$I$165:$I$191</c:f>
              <c:numCache>
                <c:formatCode>0.000000_)</c:formatCode>
                <c:ptCount val="27"/>
                <c:pt idx="0">
                  <c:v>18.038179899999999</c:v>
                </c:pt>
                <c:pt idx="1">
                  <c:v>12.1395503</c:v>
                </c:pt>
                <c:pt idx="2">
                  <c:v>13.522113400000002</c:v>
                </c:pt>
                <c:pt idx="3">
                  <c:v>16.096624299999998</c:v>
                </c:pt>
                <c:pt idx="4">
                  <c:v>11.5522139</c:v>
                </c:pt>
                <c:pt idx="5">
                  <c:v>12.0438923</c:v>
                </c:pt>
                <c:pt idx="6">
                  <c:v>11.254657</c:v>
                </c:pt>
                <c:pt idx="7">
                  <c:v>9.2609035000000013</c:v>
                </c:pt>
                <c:pt idx="8">
                  <c:v>7.3697580999999985</c:v>
                </c:pt>
                <c:pt idx="9">
                  <c:v>6.5480724999999991</c:v>
                </c:pt>
                <c:pt idx="10">
                  <c:v>5.2273611999999998</c:v>
                </c:pt>
                <c:pt idx="11">
                  <c:v>2.1887924999999999</c:v>
                </c:pt>
                <c:pt idx="12">
                  <c:v>-0.78132010000000007</c:v>
                </c:pt>
                <c:pt idx="13">
                  <c:v>-3.1410039000000003</c:v>
                </c:pt>
                <c:pt idx="14">
                  <c:v>-2.4985728999999997</c:v>
                </c:pt>
                <c:pt idx="15">
                  <c:v>-4.7712877999999996</c:v>
                </c:pt>
                <c:pt idx="16">
                  <c:v>-4.4011309000000001</c:v>
                </c:pt>
                <c:pt idx="17">
                  <c:v>-6.7406532000000006</c:v>
                </c:pt>
                <c:pt idx="18">
                  <c:v>-3.6988824999999999</c:v>
                </c:pt>
                <c:pt idx="19">
                  <c:v>0.63201959999999957</c:v>
                </c:pt>
                <c:pt idx="20">
                  <c:v>-3.1790712999999995</c:v>
                </c:pt>
                <c:pt idx="21">
                  <c:v>-4.6750497000000006</c:v>
                </c:pt>
                <c:pt idx="22">
                  <c:v>-12.464050700000001</c:v>
                </c:pt>
                <c:pt idx="23">
                  <c:v>-9.2210469999999987</c:v>
                </c:pt>
                <c:pt idx="24">
                  <c:v>-9.1044365999999997</c:v>
                </c:pt>
                <c:pt idx="25">
                  <c:v>-5.9637947999999996</c:v>
                </c:pt>
                <c:pt idx="26">
                  <c:v>-6.4060566999999997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79-48CA-8A5A-ED01DFA12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30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impacts!$B$196</c:f>
          <c:strCache>
            <c:ptCount val="1"/>
            <c:pt idx="0">
              <c:v>80% conventional low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impacts!$H$197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impacts!$H$198:$H$224</c:f>
              <c:numCache>
                <c:formatCode>0.000000_)</c:formatCode>
                <c:ptCount val="27"/>
                <c:pt idx="0">
                  <c:v>64.566953480433199</c:v>
                </c:pt>
                <c:pt idx="1">
                  <c:v>48.105804880433219</c:v>
                </c:pt>
                <c:pt idx="2">
                  <c:v>49.896849280433223</c:v>
                </c:pt>
                <c:pt idx="3">
                  <c:v>58.717454280433223</c:v>
                </c:pt>
                <c:pt idx="4">
                  <c:v>42.922873480433218</c:v>
                </c:pt>
                <c:pt idx="5">
                  <c:v>42.372746280433212</c:v>
                </c:pt>
                <c:pt idx="6">
                  <c:v>44.06316728043322</c:v>
                </c:pt>
                <c:pt idx="7">
                  <c:v>36.316436280433216</c:v>
                </c:pt>
                <c:pt idx="8">
                  <c:v>33.770544280433221</c:v>
                </c:pt>
                <c:pt idx="9">
                  <c:v>31.869635080433216</c:v>
                </c:pt>
                <c:pt idx="10">
                  <c:v>27.170208080433213</c:v>
                </c:pt>
                <c:pt idx="11">
                  <c:v>20.443805080433211</c:v>
                </c:pt>
                <c:pt idx="12">
                  <c:v>8.2920548804332128</c:v>
                </c:pt>
                <c:pt idx="13">
                  <c:v>5.9479068804332131</c:v>
                </c:pt>
                <c:pt idx="14">
                  <c:v>1.3684626804332138</c:v>
                </c:pt>
                <c:pt idx="15">
                  <c:v>-1.3218271195667866</c:v>
                </c:pt>
                <c:pt idx="16">
                  <c:v>-2.8491461195667869</c:v>
                </c:pt>
                <c:pt idx="17">
                  <c:v>-4.6914205195667869</c:v>
                </c:pt>
                <c:pt idx="18">
                  <c:v>0.13485388043321311</c:v>
                </c:pt>
                <c:pt idx="19">
                  <c:v>-1.6820097195667874</c:v>
                </c:pt>
                <c:pt idx="20">
                  <c:v>-5.3901001195667879</c:v>
                </c:pt>
                <c:pt idx="21">
                  <c:v>-7.4958231195667873</c:v>
                </c:pt>
                <c:pt idx="22">
                  <c:v>-12.480001119566786</c:v>
                </c:pt>
                <c:pt idx="23">
                  <c:v>-6.7367961195667867</c:v>
                </c:pt>
                <c:pt idx="24">
                  <c:v>-9.756817919566787</c:v>
                </c:pt>
                <c:pt idx="25">
                  <c:v>-6.3817611195667867</c:v>
                </c:pt>
                <c:pt idx="26">
                  <c:v>-8.6810493195667853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F8-4581-8852-C9BF533274A9}"/>
            </c:ext>
          </c:extLst>
        </c:ser>
        <c:ser>
          <c:idx val="2"/>
          <c:order val="1"/>
          <c:tx>
            <c:strRef>
              <c:f>impacts!$I$197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impacts!$I$198:$I$224</c:f>
              <c:numCache>
                <c:formatCode>0.000000_)</c:formatCode>
                <c:ptCount val="27"/>
                <c:pt idx="0">
                  <c:v>53.137503600000002</c:v>
                </c:pt>
                <c:pt idx="1">
                  <c:v>36.674073</c:v>
                </c:pt>
                <c:pt idx="2">
                  <c:v>38.483953</c:v>
                </c:pt>
                <c:pt idx="3">
                  <c:v>47.289718999999998</c:v>
                </c:pt>
                <c:pt idx="4">
                  <c:v>31.492130799999998</c:v>
                </c:pt>
                <c:pt idx="5">
                  <c:v>30.940903599999999</c:v>
                </c:pt>
                <c:pt idx="6">
                  <c:v>32.641316400000001</c:v>
                </c:pt>
                <c:pt idx="7">
                  <c:v>24.893083400000002</c:v>
                </c:pt>
                <c:pt idx="8">
                  <c:v>22.341007000000001</c:v>
                </c:pt>
                <c:pt idx="9">
                  <c:v>20.447048200000001</c:v>
                </c:pt>
                <c:pt idx="10">
                  <c:v>15.739085200000002</c:v>
                </c:pt>
                <c:pt idx="11">
                  <c:v>9.0147125999999993</c:v>
                </c:pt>
                <c:pt idx="12">
                  <c:v>-2.7725484000000002</c:v>
                </c:pt>
                <c:pt idx="13">
                  <c:v>-5.0782104000000006</c:v>
                </c:pt>
                <c:pt idx="14">
                  <c:v>-8.9585994000000007</c:v>
                </c:pt>
                <c:pt idx="15">
                  <c:v>-11.623995800000001</c:v>
                </c:pt>
                <c:pt idx="16">
                  <c:v>-13.141872400000002</c:v>
                </c:pt>
                <c:pt idx="17">
                  <c:v>-14.993655200000001</c:v>
                </c:pt>
                <c:pt idx="18">
                  <c:v>-10.099425</c:v>
                </c:pt>
                <c:pt idx="19">
                  <c:v>-11.9842444</c:v>
                </c:pt>
                <c:pt idx="20">
                  <c:v>-15.690381800000001</c:v>
                </c:pt>
                <c:pt idx="21">
                  <c:v>-17.798725000000001</c:v>
                </c:pt>
                <c:pt idx="22">
                  <c:v>-22.782903000000001</c:v>
                </c:pt>
                <c:pt idx="23">
                  <c:v>-17.034432000000002</c:v>
                </c:pt>
                <c:pt idx="24">
                  <c:v>-20.059052599999998</c:v>
                </c:pt>
                <c:pt idx="25">
                  <c:v>-16.682837799999998</c:v>
                </c:pt>
                <c:pt idx="26">
                  <c:v>-18.9779312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F8-4581-8852-C9BF53327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65"/>
          <c:min val="-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Demand &amp; Generation Proportions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Generator £m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impacts!$E$2:$F$2</c:f>
              <c:strCache>
                <c:ptCount val="2"/>
                <c:pt idx="0">
                  <c:v>2024/25 baseline</c:v>
                </c:pt>
                <c:pt idx="1">
                  <c:v>2024/25 CMP423</c:v>
                </c:pt>
              </c:strCache>
            </c:strRef>
          </c:cat>
          <c:val>
            <c:numRef>
              <c:f>impacts!$E$3:$F$3</c:f>
              <c:numCache>
                <c:formatCode>General</c:formatCode>
                <c:ptCount val="2"/>
                <c:pt idx="0">
                  <c:v>1061.2195998090335</c:v>
                </c:pt>
                <c:pt idx="1">
                  <c:v>747.65782639875954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93-4DB0-BDBB-A0F444CAE502}"/>
            </c:ext>
          </c:extLst>
        </c:ser>
        <c:ser>
          <c:idx val="1"/>
          <c:order val="1"/>
          <c:tx>
            <c:v>Demand £m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impacts!$E$2:$F$2</c:f>
              <c:strCache>
                <c:ptCount val="2"/>
                <c:pt idx="0">
                  <c:v>2024/25 baseline</c:v>
                </c:pt>
                <c:pt idx="1">
                  <c:v>2024/25 CMP423</c:v>
                </c:pt>
              </c:strCache>
            </c:strRef>
          </c:cat>
          <c:val>
            <c:numRef>
              <c:f>impacts!$E$4:$F$4</c:f>
              <c:numCache>
                <c:formatCode>General</c:formatCode>
                <c:ptCount val="2"/>
                <c:pt idx="0">
                  <c:v>3126.5869821914371</c:v>
                </c:pt>
                <c:pt idx="1">
                  <c:v>3440.1487556017109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93-4DB0-BDBB-A0F444CAE5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600240"/>
        <c:axId val="392596400"/>
      </c:barChart>
      <c:catAx>
        <c:axId val="39260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96400"/>
        <c:crosses val="autoZero"/>
        <c:auto val="1"/>
        <c:lblAlgn val="ctr"/>
        <c:lblOffset val="100"/>
        <c:noMultiLvlLbl val="0"/>
      </c:catAx>
      <c:valAx>
        <c:axId val="392596400"/>
        <c:scaling>
          <c:orientation val="minMax"/>
          <c:max val="5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60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Demand &amp; Generation Proportions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Generator £m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impacts!$H$2:$I$2</c:f>
              <c:strCache>
                <c:ptCount val="2"/>
                <c:pt idx="0">
                  <c:v>2029/30 baseline</c:v>
                </c:pt>
                <c:pt idx="1">
                  <c:v>2029/30 CMP423</c:v>
                </c:pt>
              </c:strCache>
            </c:strRef>
          </c:cat>
          <c:val>
            <c:numRef>
              <c:f>impacts!$H$3:$I$3</c:f>
              <c:numCache>
                <c:formatCode>General</c:formatCode>
                <c:ptCount val="2"/>
                <c:pt idx="0">
                  <c:v>1440.2784216369166</c:v>
                </c:pt>
                <c:pt idx="1">
                  <c:v>1070.5232107218483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68-4F70-9A2C-62E17237E8FD}"/>
            </c:ext>
          </c:extLst>
        </c:ser>
        <c:ser>
          <c:idx val="1"/>
          <c:order val="1"/>
          <c:tx>
            <c:v>Damand £m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impacts!$H$2:$I$2</c:f>
              <c:strCache>
                <c:ptCount val="2"/>
                <c:pt idx="0">
                  <c:v>2029/30 baseline</c:v>
                </c:pt>
                <c:pt idx="1">
                  <c:v>2029/30 CMP423</c:v>
                </c:pt>
              </c:strCache>
            </c:strRef>
          </c:cat>
          <c:val>
            <c:numRef>
              <c:f>impacts!$H$4:$I$4</c:f>
              <c:numCache>
                <c:formatCode>General</c:formatCode>
                <c:ptCount val="2"/>
                <c:pt idx="0">
                  <c:v>4735.1369611142809</c:v>
                </c:pt>
                <c:pt idx="1">
                  <c:v>5104.8921720293492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68-4F70-9A2C-62E17237E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600240"/>
        <c:axId val="392596400"/>
      </c:barChart>
      <c:catAx>
        <c:axId val="39260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96400"/>
        <c:crosses val="autoZero"/>
        <c:auto val="1"/>
        <c:lblAlgn val="ctr"/>
        <c:lblOffset val="100"/>
        <c:noMultiLvlLbl val="0"/>
      </c:catAx>
      <c:valAx>
        <c:axId val="392596400"/>
        <c:scaling>
          <c:orientation val="minMax"/>
          <c:max val="5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60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Generation Adjustment Tariff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impacts!$H$158:$I$158</c:f>
              <c:strCache>
                <c:ptCount val="2"/>
                <c:pt idx="0">
                  <c:v>2029/30 baseline</c:v>
                </c:pt>
                <c:pt idx="1">
                  <c:v>2029/30 CMP423</c:v>
                </c:pt>
              </c:strCache>
            </c:strRef>
          </c:cat>
          <c:val>
            <c:numRef>
              <c:f>impacts!$H$159:$I$159</c:f>
              <c:numCache>
                <c:formatCode>0.000000_)</c:formatCode>
                <c:ptCount val="2"/>
                <c:pt idx="0">
                  <c:v>-4.3789461195667867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8A-4995-8387-771F9E546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22063551"/>
        <c:axId val="1122065951"/>
      </c:barChart>
      <c:catAx>
        <c:axId val="1122063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5951"/>
        <c:crosses val="autoZero"/>
        <c:auto val="1"/>
        <c:lblAlgn val="ctr"/>
        <c:lblOffset val="100"/>
        <c:noMultiLvlLbl val="0"/>
      </c:catAx>
      <c:valAx>
        <c:axId val="1122065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3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Wider Generation Revenue (inc Adj)(£m)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impacts!$E$164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impacts!$H$261:$H$287</c:f>
              <c:numCache>
                <c:formatCode>0.000000_)</c:formatCode>
                <c:ptCount val="27"/>
                <c:pt idx="0">
                  <c:v>247.73451236673236</c:v>
                </c:pt>
                <c:pt idx="1">
                  <c:v>68.4075103874831</c:v>
                </c:pt>
                <c:pt idx="2">
                  <c:v>24.378581277177211</c:v>
                </c:pt>
                <c:pt idx="3">
                  <c:v>8.068774396328152</c:v>
                </c:pt>
                <c:pt idx="4">
                  <c:v>48.264381508017507</c:v>
                </c:pt>
                <c:pt idx="5">
                  <c:v>2.1177505199349556</c:v>
                </c:pt>
                <c:pt idx="6">
                  <c:v>19.130983375233974</c:v>
                </c:pt>
                <c:pt idx="7">
                  <c:v>2.7025062944027978</c:v>
                </c:pt>
                <c:pt idx="8">
                  <c:v>0.77849599486470122</c:v>
                </c:pt>
                <c:pt idx="9">
                  <c:v>91.940215698994123</c:v>
                </c:pt>
                <c:pt idx="10">
                  <c:v>126.86205663742193</c:v>
                </c:pt>
                <c:pt idx="11">
                  <c:v>14.670458495844212</c:v>
                </c:pt>
                <c:pt idx="12">
                  <c:v>14.096597767108559</c:v>
                </c:pt>
                <c:pt idx="13">
                  <c:v>3.7339780306294639</c:v>
                </c:pt>
                <c:pt idx="14">
                  <c:v>-18.595169080857076</c:v>
                </c:pt>
                <c:pt idx="15">
                  <c:v>-32.970075323624172</c:v>
                </c:pt>
                <c:pt idx="16">
                  <c:v>-16.678297979111548</c:v>
                </c:pt>
                <c:pt idx="17">
                  <c:v>-50.869842621698631</c:v>
                </c:pt>
                <c:pt idx="18">
                  <c:v>-4.028802795679951</c:v>
                </c:pt>
                <c:pt idx="19">
                  <c:v>-3.6708511023293546</c:v>
                </c:pt>
                <c:pt idx="20">
                  <c:v>-2.1647249857389692</c:v>
                </c:pt>
                <c:pt idx="21">
                  <c:v>-5.1394831855574141</c:v>
                </c:pt>
                <c:pt idx="22">
                  <c:v>-1.6826265998542222</c:v>
                </c:pt>
                <c:pt idx="23">
                  <c:v>-72.2665173057228</c:v>
                </c:pt>
                <c:pt idx="24">
                  <c:v>-23.50684096161423</c:v>
                </c:pt>
                <c:pt idx="25">
                  <c:v>-26.614675044475558</c:v>
                </c:pt>
                <c:pt idx="26">
                  <c:v>-4.1710864270558332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75-4AF9-90EE-811431B3B4D7}"/>
            </c:ext>
          </c:extLst>
        </c:ser>
        <c:ser>
          <c:idx val="2"/>
          <c:order val="1"/>
          <c:tx>
            <c:strRef>
              <c:f>impacts!$F$164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impacts!$I$261:$I$287</c:f>
              <c:numCache>
                <c:formatCode>0.000000_)</c:formatCode>
                <c:ptCount val="27"/>
                <c:pt idx="0">
                  <c:v>219.9873722714043</c:v>
                </c:pt>
                <c:pt idx="1">
                  <c:v>56.438452539994593</c:v>
                </c:pt>
                <c:pt idx="2">
                  <c:v>21.438547389404938</c:v>
                </c:pt>
                <c:pt idx="3">
                  <c:v>7.1012861922275938</c:v>
                </c:pt>
                <c:pt idx="4">
                  <c:v>39.597672954573056</c:v>
                </c:pt>
                <c:pt idx="5">
                  <c:v>1.6055072268322579</c:v>
                </c:pt>
                <c:pt idx="6">
                  <c:v>15.93654658565374</c:v>
                </c:pt>
                <c:pt idx="7">
                  <c:v>3.7250334100070992</c:v>
                </c:pt>
                <c:pt idx="8">
                  <c:v>1.8359481173028893</c:v>
                </c:pt>
                <c:pt idx="9">
                  <c:v>73.319354299013511</c:v>
                </c:pt>
                <c:pt idx="10">
                  <c:v>86.54350118415303</c:v>
                </c:pt>
                <c:pt idx="11">
                  <c:v>9.0094724070008567</c:v>
                </c:pt>
                <c:pt idx="12">
                  <c:v>-7.3407151757169657</c:v>
                </c:pt>
                <c:pt idx="13">
                  <c:v>-3.7421141662097086</c:v>
                </c:pt>
                <c:pt idx="14">
                  <c:v>-89.318198077610788</c:v>
                </c:pt>
                <c:pt idx="15">
                  <c:v>-79.582528783797045</c:v>
                </c:pt>
                <c:pt idx="16">
                  <c:v>-25.448668165134258</c:v>
                </c:pt>
                <c:pt idx="17">
                  <c:v>-62.143840294814801</c:v>
                </c:pt>
                <c:pt idx="18">
                  <c:v>-3.2079677053696294</c:v>
                </c:pt>
                <c:pt idx="19">
                  <c:v>-22.733893818188548</c:v>
                </c:pt>
                <c:pt idx="20">
                  <c:v>0.2557359193759714</c:v>
                </c:pt>
                <c:pt idx="21">
                  <c:v>-6.8794867155576869</c:v>
                </c:pt>
                <c:pt idx="22">
                  <c:v>-1.2954914603267751</c:v>
                </c:pt>
                <c:pt idx="23">
                  <c:v>-97.20181831043972</c:v>
                </c:pt>
                <c:pt idx="24">
                  <c:v>-31.503958084525348</c:v>
                </c:pt>
                <c:pt idx="25">
                  <c:v>-59.406406143045146</c:v>
                </c:pt>
                <c:pt idx="26">
                  <c:v>-5.7099875922883472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75-4AF9-90EE-811431B3B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25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 Locational Demand Revenue 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impacts!$H$290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impacts!$H$291:$H$304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6.3696423353678702</c:v>
                </c:pt>
                <c:pt idx="7">
                  <c:v>11.445761742221496</c:v>
                </c:pt>
                <c:pt idx="8">
                  <c:v>27.148823210713196</c:v>
                </c:pt>
                <c:pt idx="9">
                  <c:v>5.6528147733676848</c:v>
                </c:pt>
                <c:pt idx="10">
                  <c:v>28.44568740577742</c:v>
                </c:pt>
                <c:pt idx="11">
                  <c:v>39.457105276833417</c:v>
                </c:pt>
                <c:pt idx="12">
                  <c:v>48.762374568585962</c:v>
                </c:pt>
                <c:pt idx="13">
                  <c:v>12.58629887121365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D4-4287-BC7E-F7397E5354FB}"/>
            </c:ext>
          </c:extLst>
        </c:ser>
        <c:ser>
          <c:idx val="2"/>
          <c:order val="1"/>
          <c:tx>
            <c:strRef>
              <c:f>impacts!$I$290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impacts!$I$291:$I$304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12.39997258519506</c:v>
                </c:pt>
                <c:pt idx="3">
                  <c:v>41.268322431231326</c:v>
                </c:pt>
                <c:pt idx="4">
                  <c:v>50.272721492134558</c:v>
                </c:pt>
                <c:pt idx="5">
                  <c:v>38.115566314405868</c:v>
                </c:pt>
                <c:pt idx="6">
                  <c:v>87.298425890876516</c:v>
                </c:pt>
                <c:pt idx="7">
                  <c:v>83.284243205017376</c:v>
                </c:pt>
                <c:pt idx="8">
                  <c:v>138.91949142048844</c:v>
                </c:pt>
                <c:pt idx="9">
                  <c:v>36.19811149224806</c:v>
                </c:pt>
                <c:pt idx="10">
                  <c:v>95.461026308463204</c:v>
                </c:pt>
                <c:pt idx="11">
                  <c:v>108.20493112791218</c:v>
                </c:pt>
                <c:pt idx="12">
                  <c:v>143.59370861219608</c:v>
                </c:pt>
                <c:pt idx="13">
                  <c:v>57.276334558943574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D4-4287-BC7E-F7397E5354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9565600"/>
        <c:axId val="759539200"/>
      </c:lineChart>
      <c:catAx>
        <c:axId val="759565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39200"/>
        <c:crosses val="autoZero"/>
        <c:auto val="1"/>
        <c:lblAlgn val="ctr"/>
        <c:lblOffset val="100"/>
        <c:noMultiLvlLbl val="0"/>
      </c:catAx>
      <c:valAx>
        <c:axId val="759539200"/>
        <c:scaling>
          <c:orientation val="minMax"/>
          <c:max val="1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6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29/30 HH £/kW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WACM1'!$E$10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WACM1'!$E$11:$E$24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1.400242</c:v>
                </c:pt>
                <c:pt idx="7">
                  <c:v>2.8345150000000001</c:v>
                </c:pt>
                <c:pt idx="8">
                  <c:v>4.3212989999999998</c:v>
                </c:pt>
                <c:pt idx="9">
                  <c:v>3.292392</c:v>
                </c:pt>
                <c:pt idx="10">
                  <c:v>7.5515030000000003</c:v>
                </c:pt>
                <c:pt idx="11">
                  <c:v>10.210744999999999</c:v>
                </c:pt>
                <c:pt idx="12">
                  <c:v>9.1479579999999991</c:v>
                </c:pt>
                <c:pt idx="13">
                  <c:v>5.0104709999999999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60-479A-99EC-B47CCD131B8A}"/>
            </c:ext>
          </c:extLst>
        </c:ser>
        <c:ser>
          <c:idx val="1"/>
          <c:order val="1"/>
          <c:tx>
            <c:strRef>
              <c:f>'interaction with CMP444 WACM1'!$G$10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WACM1'!$G$11:$G$24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5.2146809999999997</c:v>
                </c:pt>
                <c:pt idx="3">
                  <c:v>10.682646</c:v>
                </c:pt>
                <c:pt idx="4">
                  <c:v>13.82131</c:v>
                </c:pt>
                <c:pt idx="5">
                  <c:v>15.641273</c:v>
                </c:pt>
                <c:pt idx="6">
                  <c:v>19.190867000000001</c:v>
                </c:pt>
                <c:pt idx="7">
                  <c:v>20.625139000000001</c:v>
                </c:pt>
                <c:pt idx="8">
                  <c:v>22.111923000000001</c:v>
                </c:pt>
                <c:pt idx="9">
                  <c:v>21.083017000000002</c:v>
                </c:pt>
                <c:pt idx="10">
                  <c:v>25.342127000000001</c:v>
                </c:pt>
                <c:pt idx="11">
                  <c:v>28.001369</c:v>
                </c:pt>
                <c:pt idx="12">
                  <c:v>26.938582</c:v>
                </c:pt>
                <c:pt idx="13">
                  <c:v>22.801095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660-479A-99EC-B47CCD131B8A}"/>
            </c:ext>
          </c:extLst>
        </c:ser>
        <c:ser>
          <c:idx val="2"/>
          <c:order val="2"/>
          <c:tx>
            <c:strRef>
              <c:f>'interaction with CMP444 WACM1'!$F$10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WACM1'!$F$11:$F$24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5.2146809999999997</c:v>
                </c:pt>
                <c:pt idx="3">
                  <c:v>10.682646</c:v>
                </c:pt>
                <c:pt idx="4">
                  <c:v>13.82131</c:v>
                </c:pt>
                <c:pt idx="5">
                  <c:v>15.641273</c:v>
                </c:pt>
                <c:pt idx="6">
                  <c:v>19.190867000000001</c:v>
                </c:pt>
                <c:pt idx="7">
                  <c:v>20.625139000000001</c:v>
                </c:pt>
                <c:pt idx="8">
                  <c:v>22.111923000000001</c:v>
                </c:pt>
                <c:pt idx="9">
                  <c:v>21.083017000000002</c:v>
                </c:pt>
                <c:pt idx="10">
                  <c:v>25.342127000000001</c:v>
                </c:pt>
                <c:pt idx="11">
                  <c:v>28.001369</c:v>
                </c:pt>
                <c:pt idx="12">
                  <c:v>26.938582</c:v>
                </c:pt>
                <c:pt idx="13">
                  <c:v>22.801095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660-479A-99EC-B47CCD131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Not-Shared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264352006830939E-2"/>
          <c:y val="0.10950693829347506"/>
          <c:w val="0.94195290630260864"/>
          <c:h val="0.79047795066360727"/>
        </c:manualLayout>
      </c:layout>
      <c:lineChart>
        <c:grouping val="standard"/>
        <c:varyColors val="0"/>
        <c:ser>
          <c:idx val="0"/>
          <c:order val="0"/>
          <c:tx>
            <c:strRef>
              <c:f>'interaction with CMP444 WACM1'!$E$128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'interaction with CMP444 WACM1'!$E$129:$E$155</c:f>
              <c:numCache>
                <c:formatCode>0.000000_)</c:formatCode>
                <c:ptCount val="27"/>
                <c:pt idx="0">
                  <c:v>34.670938</c:v>
                </c:pt>
                <c:pt idx="1">
                  <c:v>34.670938</c:v>
                </c:pt>
                <c:pt idx="2">
                  <c:v>25.675022999999999</c:v>
                </c:pt>
                <c:pt idx="3">
                  <c:v>34.574100999999999</c:v>
                </c:pt>
                <c:pt idx="4">
                  <c:v>21.691426</c:v>
                </c:pt>
                <c:pt idx="5">
                  <c:v>20.757273999999999</c:v>
                </c:pt>
                <c:pt idx="6">
                  <c:v>26.030377000000001</c:v>
                </c:pt>
                <c:pt idx="7">
                  <c:v>17.819707000000001</c:v>
                </c:pt>
                <c:pt idx="8">
                  <c:v>17.307168000000001</c:v>
                </c:pt>
                <c:pt idx="9">
                  <c:v>16.651139000000001</c:v>
                </c:pt>
                <c:pt idx="10">
                  <c:v>11.820460000000001</c:v>
                </c:pt>
                <c:pt idx="11">
                  <c:v>11.140306000000001</c:v>
                </c:pt>
                <c:pt idx="12">
                  <c:v>3.7346689999999998</c:v>
                </c:pt>
                <c:pt idx="13">
                  <c:v>3.7733569999999999</c:v>
                </c:pt>
                <c:pt idx="14">
                  <c:v>0.12748499999999999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-7.5827970000000002</c:v>
                </c:pt>
                <c:pt idx="22">
                  <c:v>-3.5759069999999999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EB-4DE9-B7DA-99D199E2D923}"/>
            </c:ext>
          </c:extLst>
        </c:ser>
        <c:ser>
          <c:idx val="1"/>
          <c:order val="1"/>
          <c:tx>
            <c:strRef>
              <c:f>'interaction with CMP444 WACM1'!$G$128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WACM1'!$G$129:$G$155</c:f>
              <c:numCache>
                <c:formatCode>0.000000_)</c:formatCode>
                <c:ptCount val="27"/>
                <c:pt idx="0">
                  <c:v>21.22</c:v>
                </c:pt>
                <c:pt idx="1">
                  <c:v>21.22</c:v>
                </c:pt>
                <c:pt idx="2">
                  <c:v>20.027353000000002</c:v>
                </c:pt>
                <c:pt idx="3">
                  <c:v>21.22</c:v>
                </c:pt>
                <c:pt idx="4">
                  <c:v>16.043602</c:v>
                </c:pt>
                <c:pt idx="5">
                  <c:v>15.108729</c:v>
                </c:pt>
                <c:pt idx="6">
                  <c:v>20.391846999999999</c:v>
                </c:pt>
                <c:pt idx="7">
                  <c:v>12.171162000000001</c:v>
                </c:pt>
                <c:pt idx="8">
                  <c:v>11.659751999999999</c:v>
                </c:pt>
                <c:pt idx="9">
                  <c:v>11.006466</c:v>
                </c:pt>
                <c:pt idx="10">
                  <c:v>6.167535</c:v>
                </c:pt>
                <c:pt idx="11">
                  <c:v>5.492413</c:v>
                </c:pt>
                <c:pt idx="12">
                  <c:v>-0.01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-0.01</c:v>
                </c:pt>
                <c:pt idx="22">
                  <c:v>-0.01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EB-4DE9-B7DA-99D199E2D923}"/>
            </c:ext>
          </c:extLst>
        </c:ser>
        <c:ser>
          <c:idx val="2"/>
          <c:order val="2"/>
          <c:tx>
            <c:strRef>
              <c:f>'interaction with CMP444 WACM1'!$F$128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WACM1'!$F$129:$F$155</c:f>
              <c:numCache>
                <c:formatCode>0.000000_)</c:formatCode>
                <c:ptCount val="27"/>
                <c:pt idx="0">
                  <c:v>29.023436</c:v>
                </c:pt>
                <c:pt idx="1">
                  <c:v>29.023436</c:v>
                </c:pt>
                <c:pt idx="2">
                  <c:v>20.027353000000002</c:v>
                </c:pt>
                <c:pt idx="3">
                  <c:v>28.929145999999999</c:v>
                </c:pt>
                <c:pt idx="4">
                  <c:v>16.043602</c:v>
                </c:pt>
                <c:pt idx="5">
                  <c:v>15.108729</c:v>
                </c:pt>
                <c:pt idx="6">
                  <c:v>20.391846999999999</c:v>
                </c:pt>
                <c:pt idx="7">
                  <c:v>12.171162000000001</c:v>
                </c:pt>
                <c:pt idx="8">
                  <c:v>11.659751999999999</c:v>
                </c:pt>
                <c:pt idx="9">
                  <c:v>11.006466</c:v>
                </c:pt>
                <c:pt idx="10">
                  <c:v>6.167535</c:v>
                </c:pt>
                <c:pt idx="11">
                  <c:v>5.492413</c:v>
                </c:pt>
                <c:pt idx="12">
                  <c:v>-7.7174000000000006E-2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-7.5861289999999997</c:v>
                </c:pt>
                <c:pt idx="22">
                  <c:v>-3.5792389999999998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EB-4DE9-B7DA-99D199E2D9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Domestic</a:t>
            </a:r>
            <a:r>
              <a:rPr lang="en-GB" baseline="0"/>
              <a:t> TDR £/year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'interaction with CMP444 WACM1'!$E$44:$G$44</c:f>
              <c:strCache>
                <c:ptCount val="3"/>
                <c:pt idx="0">
                  <c:v>2029/30 baseline</c:v>
                </c:pt>
                <c:pt idx="1">
                  <c:v>2029/30 CMP423</c:v>
                </c:pt>
                <c:pt idx="2">
                  <c:v>2029/30 CMP423 &amp; CMP444</c:v>
                </c:pt>
              </c:strCache>
            </c:strRef>
          </c:cat>
          <c:val>
            <c:numRef>
              <c:f>'interaction with CMP444 WACM1'!$E$45:$G$45</c:f>
              <c:numCache>
                <c:formatCode>0.00_)</c:formatCode>
                <c:ptCount val="3"/>
                <c:pt idx="0">
                  <c:v>55.484502998049166</c:v>
                </c:pt>
                <c:pt idx="1">
                  <c:v>52.527854260207029</c:v>
                </c:pt>
                <c:pt idx="2">
                  <c:v>49.922161899241942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F3-46DC-9169-D397A4BB64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108495"/>
        <c:axId val="489110415"/>
      </c:barChart>
      <c:catAx>
        <c:axId val="489108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10415"/>
        <c:crosses val="autoZero"/>
        <c:auto val="1"/>
        <c:lblAlgn val="ctr"/>
        <c:lblOffset val="100"/>
        <c:noMultiLvlLbl val="0"/>
      </c:catAx>
      <c:valAx>
        <c:axId val="48911041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08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Peak Security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445898488041107E-2"/>
          <c:y val="0.11352923171104991"/>
          <c:w val="0.94143337716588238"/>
          <c:h val="0.78278200762094818"/>
        </c:manualLayout>
      </c:layout>
      <c:lineChart>
        <c:grouping val="standard"/>
        <c:varyColors val="0"/>
        <c:ser>
          <c:idx val="0"/>
          <c:order val="0"/>
          <c:tx>
            <c:strRef>
              <c:f>impacts!$E$68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impacts!$E$69:$E$95</c:f>
              <c:numCache>
                <c:formatCode>0.000000_)</c:formatCode>
                <c:ptCount val="27"/>
                <c:pt idx="0">
                  <c:v>2.99613</c:v>
                </c:pt>
                <c:pt idx="1">
                  <c:v>4.1343300000000003</c:v>
                </c:pt>
                <c:pt idx="2">
                  <c:v>3.2304849999999998</c:v>
                </c:pt>
                <c:pt idx="3">
                  <c:v>-1.9893289999999999</c:v>
                </c:pt>
                <c:pt idx="4">
                  <c:v>5.8539099999999999</c:v>
                </c:pt>
                <c:pt idx="5">
                  <c:v>4.9421049999999997</c:v>
                </c:pt>
                <c:pt idx="6">
                  <c:v>3.1576270000000002</c:v>
                </c:pt>
                <c:pt idx="7">
                  <c:v>3.9441709999999999</c:v>
                </c:pt>
                <c:pt idx="8">
                  <c:v>2.474974</c:v>
                </c:pt>
                <c:pt idx="9">
                  <c:v>2.7079580000000001</c:v>
                </c:pt>
                <c:pt idx="10">
                  <c:v>2.4081830000000002</c:v>
                </c:pt>
                <c:pt idx="11">
                  <c:v>1.6366959999999999</c:v>
                </c:pt>
                <c:pt idx="12">
                  <c:v>3.3198599999999998</c:v>
                </c:pt>
                <c:pt idx="13">
                  <c:v>1.255369</c:v>
                </c:pt>
                <c:pt idx="14">
                  <c:v>4.1960410000000001</c:v>
                </c:pt>
                <c:pt idx="15">
                  <c:v>2.9960339999999999</c:v>
                </c:pt>
                <c:pt idx="16">
                  <c:v>1.263625</c:v>
                </c:pt>
                <c:pt idx="17">
                  <c:v>1.2918750000000001</c:v>
                </c:pt>
                <c:pt idx="18">
                  <c:v>4.7616250000000004</c:v>
                </c:pt>
                <c:pt idx="19">
                  <c:v>8.2457360000000008</c:v>
                </c:pt>
                <c:pt idx="20">
                  <c:v>3.9455100000000001</c:v>
                </c:pt>
                <c:pt idx="21">
                  <c:v>3.461436</c:v>
                </c:pt>
                <c:pt idx="22">
                  <c:v>-3.4032049999999998</c:v>
                </c:pt>
                <c:pt idx="23">
                  <c:v>-3.1488610000000001</c:v>
                </c:pt>
                <c:pt idx="24">
                  <c:v>-0.70369400000000004</c:v>
                </c:pt>
                <c:pt idx="25">
                  <c:v>-1.11608</c:v>
                </c:pt>
                <c:pt idx="26">
                  <c:v>-0.42942000000000002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D1-4C12-A5C2-F88E6D7B22B4}"/>
            </c:ext>
          </c:extLst>
        </c:ser>
        <c:ser>
          <c:idx val="2"/>
          <c:order val="1"/>
          <c:tx>
            <c:strRef>
              <c:f>impacts!$F$68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impacts!$F$69:$F$95</c:f>
              <c:numCache>
                <c:formatCode>0.000000_)</c:formatCode>
                <c:ptCount val="27"/>
                <c:pt idx="0">
                  <c:v>0.86537500000000001</c:v>
                </c:pt>
                <c:pt idx="1">
                  <c:v>2.0026959999999998</c:v>
                </c:pt>
                <c:pt idx="2">
                  <c:v>1.1020129999999999</c:v>
                </c:pt>
                <c:pt idx="3">
                  <c:v>-4.1209619999999996</c:v>
                </c:pt>
                <c:pt idx="4">
                  <c:v>3.7222759999999999</c:v>
                </c:pt>
                <c:pt idx="5">
                  <c:v>2.8105769999999999</c:v>
                </c:pt>
                <c:pt idx="6">
                  <c:v>1.0260739999999999</c:v>
                </c:pt>
                <c:pt idx="7">
                  <c:v>1.8213280000000001</c:v>
                </c:pt>
                <c:pt idx="8">
                  <c:v>0.34375499999999998</c:v>
                </c:pt>
                <c:pt idx="9">
                  <c:v>0.57657999999999998</c:v>
                </c:pt>
                <c:pt idx="10">
                  <c:v>0.27654899999999999</c:v>
                </c:pt>
                <c:pt idx="11">
                  <c:v>-0.49493700000000002</c:v>
                </c:pt>
                <c:pt idx="12">
                  <c:v>1.192947</c:v>
                </c:pt>
                <c:pt idx="13">
                  <c:v>-0.87626499999999996</c:v>
                </c:pt>
                <c:pt idx="14">
                  <c:v>2.0658820000000002</c:v>
                </c:pt>
                <c:pt idx="15">
                  <c:v>0.86449299999999996</c:v>
                </c:pt>
                <c:pt idx="16">
                  <c:v>-0.85907</c:v>
                </c:pt>
                <c:pt idx="17">
                  <c:v>-0.839758</c:v>
                </c:pt>
                <c:pt idx="18">
                  <c:v>2.708151</c:v>
                </c:pt>
                <c:pt idx="19">
                  <c:v>6.1141019999999999</c:v>
                </c:pt>
                <c:pt idx="20">
                  <c:v>1.816568</c:v>
                </c:pt>
                <c:pt idx="21">
                  <c:v>1.3298030000000001</c:v>
                </c:pt>
                <c:pt idx="22">
                  <c:v>-5.5348389999999998</c:v>
                </c:pt>
                <c:pt idx="23">
                  <c:v>-5.2797520000000002</c:v>
                </c:pt>
                <c:pt idx="24">
                  <c:v>-2.8353280000000001</c:v>
                </c:pt>
                <c:pt idx="25">
                  <c:v>-3.2452839999999998</c:v>
                </c:pt>
                <c:pt idx="26">
                  <c:v>-2.5525030000000002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D1-4C12-A5C2-F88E6D7B2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'interaction with CMP444 WACM1'!$B$229</c:f>
          <c:strCache>
            <c:ptCount val="1"/>
            <c:pt idx="0">
              <c:v>30%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WACM1'!$E$164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WACM1'!$E$231:$E$257</c:f>
              <c:numCache>
                <c:formatCode>0.000000_)</c:formatCode>
                <c:ptCount val="27"/>
                <c:pt idx="0">
                  <c:v>42.131069480433219</c:v>
                </c:pt>
                <c:pt idx="1">
                  <c:v>35.792775380433213</c:v>
                </c:pt>
                <c:pt idx="2">
                  <c:v>30.831061780433213</c:v>
                </c:pt>
                <c:pt idx="3">
                  <c:v>39.730139780433213</c:v>
                </c:pt>
                <c:pt idx="4">
                  <c:v>25.507538480433212</c:v>
                </c:pt>
                <c:pt idx="5">
                  <c:v>24.34046978043321</c:v>
                </c:pt>
                <c:pt idx="6">
                  <c:v>28.888451780433211</c:v>
                </c:pt>
                <c:pt idx="7">
                  <c:v>20.677781780433211</c:v>
                </c:pt>
                <c:pt idx="8">
                  <c:v>19.983075280433212</c:v>
                </c:pt>
                <c:pt idx="9">
                  <c:v>18.956513580433214</c:v>
                </c:pt>
                <c:pt idx="10">
                  <c:v>14.125834580433214</c:v>
                </c:pt>
                <c:pt idx="11">
                  <c:v>11.518875080433212</c:v>
                </c:pt>
                <c:pt idx="12">
                  <c:v>1.7140108804332135</c:v>
                </c:pt>
                <c:pt idx="13">
                  <c:v>1.7526988804332131</c:v>
                </c:pt>
                <c:pt idx="14">
                  <c:v>-3.501561319566787</c:v>
                </c:pt>
                <c:pt idx="15">
                  <c:v>-3.8264061195667867</c:v>
                </c:pt>
                <c:pt idx="16">
                  <c:v>-4.9592466195667866</c:v>
                </c:pt>
                <c:pt idx="17">
                  <c:v>-4.6665825195667869</c:v>
                </c:pt>
                <c:pt idx="18">
                  <c:v>-3.5551146195667869</c:v>
                </c:pt>
                <c:pt idx="19">
                  <c:v>-7.2845397195667871</c:v>
                </c:pt>
                <c:pt idx="20">
                  <c:v>-7.2215676195667866</c:v>
                </c:pt>
                <c:pt idx="21">
                  <c:v>-11.986608619566788</c:v>
                </c:pt>
                <c:pt idx="22">
                  <c:v>-7.9797186195667873</c:v>
                </c:pt>
                <c:pt idx="23">
                  <c:v>-4.4038116195667865</c:v>
                </c:pt>
                <c:pt idx="24">
                  <c:v>-6.2875509195667867</c:v>
                </c:pt>
                <c:pt idx="25">
                  <c:v>-6.1462071195667862</c:v>
                </c:pt>
                <c:pt idx="26">
                  <c:v>-7.2580128195667868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85-4177-9B29-FA21E01C755E}"/>
            </c:ext>
          </c:extLst>
        </c:ser>
        <c:ser>
          <c:idx val="1"/>
          <c:order val="1"/>
          <c:tx>
            <c:strRef>
              <c:f>'interaction with CMP444 WACM1'!$G$164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WACM1'!$G$231:$G$257</c:f>
              <c:numCache>
                <c:formatCode>0.000000_)</c:formatCode>
                <c:ptCount val="27"/>
                <c:pt idx="0">
                  <c:v>28.192</c:v>
                </c:pt>
                <c:pt idx="1">
                  <c:v>23.750870499999998</c:v>
                </c:pt>
                <c:pt idx="2">
                  <c:v>26.592968500000001</c:v>
                </c:pt>
                <c:pt idx="3">
                  <c:v>27.785615499999999</c:v>
                </c:pt>
                <c:pt idx="4">
                  <c:v>21.269239299999999</c:v>
                </c:pt>
                <c:pt idx="5">
                  <c:v>20.101269599999998</c:v>
                </c:pt>
                <c:pt idx="6">
                  <c:v>24.659266899999999</c:v>
                </c:pt>
                <c:pt idx="7">
                  <c:v>16.438581900000003</c:v>
                </c:pt>
                <c:pt idx="8">
                  <c:v>15.7454055</c:v>
                </c:pt>
                <c:pt idx="9">
                  <c:v>14.7231357</c:v>
                </c:pt>
                <c:pt idx="10">
                  <c:v>9.8842046999999997</c:v>
                </c:pt>
                <c:pt idx="11">
                  <c:v>7.2811516000000003</c:v>
                </c:pt>
                <c:pt idx="12">
                  <c:v>-1.1723239000000001</c:v>
                </c:pt>
                <c:pt idx="13">
                  <c:v>-1.1623239000000001</c:v>
                </c:pt>
                <c:pt idx="14">
                  <c:v>-2.226</c:v>
                </c:pt>
                <c:pt idx="15">
                  <c:v>-2.226</c:v>
                </c:pt>
                <c:pt idx="16">
                  <c:v>-2.226</c:v>
                </c:pt>
                <c:pt idx="17">
                  <c:v>-2.226</c:v>
                </c:pt>
                <c:pt idx="18">
                  <c:v>-2.226</c:v>
                </c:pt>
                <c:pt idx="19">
                  <c:v>-2.226</c:v>
                </c:pt>
                <c:pt idx="20">
                  <c:v>-2.226</c:v>
                </c:pt>
                <c:pt idx="21">
                  <c:v>-2.2359999999999998</c:v>
                </c:pt>
                <c:pt idx="22">
                  <c:v>-2.2359999999999998</c:v>
                </c:pt>
                <c:pt idx="23">
                  <c:v>-2.226</c:v>
                </c:pt>
                <c:pt idx="24">
                  <c:v>-2.226</c:v>
                </c:pt>
                <c:pt idx="25">
                  <c:v>-2.226</c:v>
                </c:pt>
                <c:pt idx="26">
                  <c:v>-2.226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85-4177-9B29-FA21E01C755E}"/>
            </c:ext>
          </c:extLst>
        </c:ser>
        <c:ser>
          <c:idx val="2"/>
          <c:order val="2"/>
          <c:tx>
            <c:strRef>
              <c:f>'interaction with CMP444 WACM1'!$F$164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WACM1'!$F$231:$F$257</c:f>
              <c:numCache>
                <c:formatCode>0.000000_)</c:formatCode>
                <c:ptCount val="27"/>
                <c:pt idx="0">
                  <c:v>37.893187099999999</c:v>
                </c:pt>
                <c:pt idx="1">
                  <c:v>31.554306499999999</c:v>
                </c:pt>
                <c:pt idx="2">
                  <c:v>26.592968500000001</c:v>
                </c:pt>
                <c:pt idx="3">
                  <c:v>35.494761499999996</c:v>
                </c:pt>
                <c:pt idx="4">
                  <c:v>21.269239299999999</c:v>
                </c:pt>
                <c:pt idx="5">
                  <c:v>20.101269599999998</c:v>
                </c:pt>
                <c:pt idx="6">
                  <c:v>24.659266899999999</c:v>
                </c:pt>
                <c:pt idx="7">
                  <c:v>16.438581900000003</c:v>
                </c:pt>
                <c:pt idx="8">
                  <c:v>15.7454055</c:v>
                </c:pt>
                <c:pt idx="9">
                  <c:v>14.7231357</c:v>
                </c:pt>
                <c:pt idx="10">
                  <c:v>9.8842046999999997</c:v>
                </c:pt>
                <c:pt idx="11">
                  <c:v>7.2811516000000003</c:v>
                </c:pt>
                <c:pt idx="12">
                  <c:v>-1.2394979000000002</c:v>
                </c:pt>
                <c:pt idx="13">
                  <c:v>-1.1623239000000001</c:v>
                </c:pt>
                <c:pt idx="14">
                  <c:v>-3.8760158999999996</c:v>
                </c:pt>
                <c:pt idx="15">
                  <c:v>-4.1116247999999995</c:v>
                </c:pt>
                <c:pt idx="16">
                  <c:v>-5.2444449000000004</c:v>
                </c:pt>
                <c:pt idx="17">
                  <c:v>-4.9518012000000002</c:v>
                </c:pt>
                <c:pt idx="18">
                  <c:v>-3.8403255000000001</c:v>
                </c:pt>
                <c:pt idx="19">
                  <c:v>-7.5697583999999996</c:v>
                </c:pt>
                <c:pt idx="20">
                  <c:v>-7.5067862999999999</c:v>
                </c:pt>
                <c:pt idx="21">
                  <c:v>-12.274159999999998</c:v>
                </c:pt>
                <c:pt idx="22">
                  <c:v>-8.2672699999999999</c:v>
                </c:pt>
                <c:pt idx="23">
                  <c:v>-4.6880309999999996</c:v>
                </c:pt>
                <c:pt idx="24">
                  <c:v>-6.5727696</c:v>
                </c:pt>
                <c:pt idx="25">
                  <c:v>-6.4314257999999995</c:v>
                </c:pt>
                <c:pt idx="26">
                  <c:v>-7.5431246999999999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85-4177-9B29-FA21E01C7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NHH p/kWh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WACM1'!$E$27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WACM1'!$E$28:$E$41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0.18534500000000001</c:v>
                </c:pt>
                <c:pt idx="7">
                  <c:v>0.37873600000000002</c:v>
                </c:pt>
                <c:pt idx="8">
                  <c:v>0.61277099999999995</c:v>
                </c:pt>
                <c:pt idx="9">
                  <c:v>0.39368500000000001</c:v>
                </c:pt>
                <c:pt idx="10">
                  <c:v>1.0869549999999999</c:v>
                </c:pt>
                <c:pt idx="11">
                  <c:v>1.145858</c:v>
                </c:pt>
                <c:pt idx="12">
                  <c:v>1.231638</c:v>
                </c:pt>
                <c:pt idx="13">
                  <c:v>0.70480200000000004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0D-4EA5-AB09-466B27E56505}"/>
            </c:ext>
          </c:extLst>
        </c:ser>
        <c:ser>
          <c:idx val="1"/>
          <c:order val="1"/>
          <c:tx>
            <c:strRef>
              <c:f>'interaction with CMP444 WACM1'!$G$27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WACM1'!$G$28:$G$41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0.63217599999999996</c:v>
                </c:pt>
                <c:pt idx="3">
                  <c:v>1.3968020000000001</c:v>
                </c:pt>
                <c:pt idx="4">
                  <c:v>1.7306189999999999</c:v>
                </c:pt>
                <c:pt idx="5">
                  <c:v>1.982467</c:v>
                </c:pt>
                <c:pt idx="6">
                  <c:v>2.5402200000000001</c:v>
                </c:pt>
                <c:pt idx="7">
                  <c:v>2.755843</c:v>
                </c:pt>
                <c:pt idx="8">
                  <c:v>3.1355279999999999</c:v>
                </c:pt>
                <c:pt idx="9">
                  <c:v>2.5209839999999999</c:v>
                </c:pt>
                <c:pt idx="10">
                  <c:v>3.6477189999999999</c:v>
                </c:pt>
                <c:pt idx="11">
                  <c:v>3.1423350000000001</c:v>
                </c:pt>
                <c:pt idx="12">
                  <c:v>3.6268829999999999</c:v>
                </c:pt>
                <c:pt idx="13">
                  <c:v>3.207335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0D-4EA5-AB09-466B27E56505}"/>
            </c:ext>
          </c:extLst>
        </c:ser>
        <c:ser>
          <c:idx val="2"/>
          <c:order val="2"/>
          <c:tx>
            <c:strRef>
              <c:f>'interaction with CMP444 WACM1'!$F$27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WACM1'!$F$28:$F$41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0.63217599999999996</c:v>
                </c:pt>
                <c:pt idx="3">
                  <c:v>1.3968020000000001</c:v>
                </c:pt>
                <c:pt idx="4">
                  <c:v>1.7306189999999999</c:v>
                </c:pt>
                <c:pt idx="5">
                  <c:v>1.982467</c:v>
                </c:pt>
                <c:pt idx="6">
                  <c:v>2.5402200000000001</c:v>
                </c:pt>
                <c:pt idx="7">
                  <c:v>2.755843</c:v>
                </c:pt>
                <c:pt idx="8">
                  <c:v>3.1355279999999999</c:v>
                </c:pt>
                <c:pt idx="9">
                  <c:v>2.5209839999999999</c:v>
                </c:pt>
                <c:pt idx="10">
                  <c:v>3.6477189999999999</c:v>
                </c:pt>
                <c:pt idx="11">
                  <c:v>3.1423350000000001</c:v>
                </c:pt>
                <c:pt idx="12">
                  <c:v>3.6268829999999999</c:v>
                </c:pt>
                <c:pt idx="13">
                  <c:v>3.207335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0D-4EA5-AB09-466B27E56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Peak Security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445898488041107E-2"/>
          <c:y val="0.11352923171104991"/>
          <c:w val="0.94143337716588238"/>
          <c:h val="0.78278200762094818"/>
        </c:manualLayout>
      </c:layout>
      <c:lineChart>
        <c:grouping val="standard"/>
        <c:varyColors val="0"/>
        <c:ser>
          <c:idx val="0"/>
          <c:order val="0"/>
          <c:tx>
            <c:strRef>
              <c:f>'interaction with CMP444 WACM1'!$E$68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WACM1'!$E$69:$E$95</c:f>
              <c:numCache>
                <c:formatCode>0.000000_)</c:formatCode>
                <c:ptCount val="27"/>
                <c:pt idx="0">
                  <c:v>2.704088</c:v>
                </c:pt>
                <c:pt idx="1">
                  <c:v>3.145057</c:v>
                </c:pt>
                <c:pt idx="2">
                  <c:v>3.1741459999999999</c:v>
                </c:pt>
                <c:pt idx="3">
                  <c:v>3.0956730000000001</c:v>
                </c:pt>
                <c:pt idx="4">
                  <c:v>3.756904</c:v>
                </c:pt>
                <c:pt idx="5">
                  <c:v>4.7620399999999998</c:v>
                </c:pt>
                <c:pt idx="6">
                  <c:v>3.1130140000000002</c:v>
                </c:pt>
                <c:pt idx="7">
                  <c:v>3.576953</c:v>
                </c:pt>
                <c:pt idx="8">
                  <c:v>2.0293800000000002</c:v>
                </c:pt>
                <c:pt idx="9">
                  <c:v>1.7725869999999999</c:v>
                </c:pt>
                <c:pt idx="10">
                  <c:v>1.9038390000000001</c:v>
                </c:pt>
                <c:pt idx="11">
                  <c:v>0.99573800000000001</c:v>
                </c:pt>
                <c:pt idx="12">
                  <c:v>2.647564</c:v>
                </c:pt>
                <c:pt idx="13">
                  <c:v>0.26472800000000002</c:v>
                </c:pt>
                <c:pt idx="14">
                  <c:v>3.6201910000000002</c:v>
                </c:pt>
                <c:pt idx="15">
                  <c:v>1.5836790000000001</c:v>
                </c:pt>
                <c:pt idx="16">
                  <c:v>3.0772680000000001</c:v>
                </c:pt>
                <c:pt idx="17">
                  <c:v>0.45455600000000002</c:v>
                </c:pt>
                <c:pt idx="18">
                  <c:v>2.316916</c:v>
                </c:pt>
                <c:pt idx="19">
                  <c:v>10.445186</c:v>
                </c:pt>
                <c:pt idx="20">
                  <c:v>6.5691699999999997</c:v>
                </c:pt>
                <c:pt idx="21">
                  <c:v>4.5322279999999999</c:v>
                </c:pt>
                <c:pt idx="22">
                  <c:v>-4.4588400000000004</c:v>
                </c:pt>
                <c:pt idx="23">
                  <c:v>-2.2915420000000002</c:v>
                </c:pt>
                <c:pt idx="24">
                  <c:v>-0.28825899999999999</c:v>
                </c:pt>
                <c:pt idx="25">
                  <c:v>2.7098810000000002</c:v>
                </c:pt>
                <c:pt idx="26">
                  <c:v>3.3754080000000002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09-48AA-8684-2F7D6130E503}"/>
            </c:ext>
          </c:extLst>
        </c:ser>
        <c:ser>
          <c:idx val="1"/>
          <c:order val="1"/>
          <c:tx>
            <c:strRef>
              <c:f>'interaction with CMP444 WACM1'!$G$68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WACM1'!$G$69:$G$95</c:f>
              <c:numCache>
                <c:formatCode>0.000000_)</c:formatCode>
                <c:ptCount val="27"/>
                <c:pt idx="0">
                  <c:v>0.46139799999999997</c:v>
                </c:pt>
                <c:pt idx="1">
                  <c:v>0.90164900000000003</c:v>
                </c:pt>
                <c:pt idx="2">
                  <c:v>0.94829200000000002</c:v>
                </c:pt>
                <c:pt idx="3">
                  <c:v>0.85226500000000005</c:v>
                </c:pt>
                <c:pt idx="4">
                  <c:v>1.513496</c:v>
                </c:pt>
                <c:pt idx="5">
                  <c:v>2.5187330000000001</c:v>
                </c:pt>
                <c:pt idx="6">
                  <c:v>0.86968299999999998</c:v>
                </c:pt>
                <c:pt idx="7">
                  <c:v>1.3421350000000001</c:v>
                </c:pt>
                <c:pt idx="8">
                  <c:v>-0.21382100000000001</c:v>
                </c:pt>
                <c:pt idx="9">
                  <c:v>-0.47053699999999998</c:v>
                </c:pt>
                <c:pt idx="10">
                  <c:v>-0.33956900000000001</c:v>
                </c:pt>
                <c:pt idx="11">
                  <c:v>-1.2476700000000001</c:v>
                </c:pt>
                <c:pt idx="12">
                  <c:v>0.40415600000000002</c:v>
                </c:pt>
                <c:pt idx="13">
                  <c:v>-1.43</c:v>
                </c:pt>
                <c:pt idx="14">
                  <c:v>1.377443</c:v>
                </c:pt>
                <c:pt idx="15">
                  <c:v>-0.659663</c:v>
                </c:pt>
                <c:pt idx="16">
                  <c:v>0.84331400000000001</c:v>
                </c:pt>
                <c:pt idx="17">
                  <c:v>-1.43</c:v>
                </c:pt>
                <c:pt idx="18">
                  <c:v>0.14144300000000001</c:v>
                </c:pt>
                <c:pt idx="19">
                  <c:v>4.76</c:v>
                </c:pt>
                <c:pt idx="20">
                  <c:v>4.3277150000000004</c:v>
                </c:pt>
                <c:pt idx="21">
                  <c:v>2.2888199999999999</c:v>
                </c:pt>
                <c:pt idx="22">
                  <c:v>-1.43</c:v>
                </c:pt>
                <c:pt idx="23">
                  <c:v>-1.43</c:v>
                </c:pt>
                <c:pt idx="24">
                  <c:v>-1.43</c:v>
                </c:pt>
                <c:pt idx="25">
                  <c:v>0.46763100000000002</c:v>
                </c:pt>
                <c:pt idx="26">
                  <c:v>1.137068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409-48AA-8684-2F7D6130E503}"/>
            </c:ext>
          </c:extLst>
        </c:ser>
        <c:ser>
          <c:idx val="2"/>
          <c:order val="2"/>
          <c:tx>
            <c:strRef>
              <c:f>'interaction with CMP444 WACM1'!$F$68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WACM1'!$F$69:$F$95</c:f>
              <c:numCache>
                <c:formatCode>0.000000_)</c:formatCode>
                <c:ptCount val="27"/>
                <c:pt idx="0">
                  <c:v>0.46139799999999997</c:v>
                </c:pt>
                <c:pt idx="1">
                  <c:v>0.90164900000000003</c:v>
                </c:pt>
                <c:pt idx="2">
                  <c:v>0.94829200000000002</c:v>
                </c:pt>
                <c:pt idx="3">
                  <c:v>0.85226500000000005</c:v>
                </c:pt>
                <c:pt idx="4">
                  <c:v>1.513496</c:v>
                </c:pt>
                <c:pt idx="5">
                  <c:v>2.5187330000000001</c:v>
                </c:pt>
                <c:pt idx="6">
                  <c:v>0.86968299999999998</c:v>
                </c:pt>
                <c:pt idx="7">
                  <c:v>1.3421350000000001</c:v>
                </c:pt>
                <c:pt idx="8">
                  <c:v>-0.21382100000000001</c:v>
                </c:pt>
                <c:pt idx="9">
                  <c:v>-0.47053699999999998</c:v>
                </c:pt>
                <c:pt idx="10">
                  <c:v>-0.33956900000000001</c:v>
                </c:pt>
                <c:pt idx="11">
                  <c:v>-1.2476700000000001</c:v>
                </c:pt>
                <c:pt idx="12">
                  <c:v>0.40415600000000002</c:v>
                </c:pt>
                <c:pt idx="13">
                  <c:v>-1.97868</c:v>
                </c:pt>
                <c:pt idx="14">
                  <c:v>1.377443</c:v>
                </c:pt>
                <c:pt idx="15">
                  <c:v>-0.659663</c:v>
                </c:pt>
                <c:pt idx="16">
                  <c:v>0.84331400000000001</c:v>
                </c:pt>
                <c:pt idx="17">
                  <c:v>-1.7888520000000001</c:v>
                </c:pt>
                <c:pt idx="18">
                  <c:v>0.14144300000000001</c:v>
                </c:pt>
                <c:pt idx="19">
                  <c:v>8.2017779999999991</c:v>
                </c:pt>
                <c:pt idx="20">
                  <c:v>4.3277150000000004</c:v>
                </c:pt>
                <c:pt idx="21">
                  <c:v>2.2888199999999999</c:v>
                </c:pt>
                <c:pt idx="22">
                  <c:v>-6.702248</c:v>
                </c:pt>
                <c:pt idx="23">
                  <c:v>-4.5330159999999999</c:v>
                </c:pt>
                <c:pt idx="24">
                  <c:v>-2.5316670000000001</c:v>
                </c:pt>
                <c:pt idx="25">
                  <c:v>0.46763100000000002</c:v>
                </c:pt>
                <c:pt idx="26">
                  <c:v>1.137068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09-48AA-8684-2F7D6130E5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WACM1'!$E$128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WACM1'!$E$99:$E$125</c:f>
              <c:numCache>
                <c:formatCode>0.000000_)</c:formatCode>
                <c:ptCount val="27"/>
                <c:pt idx="0">
                  <c:v>39.463591999999998</c:v>
                </c:pt>
                <c:pt idx="1">
                  <c:v>18.335944999999999</c:v>
                </c:pt>
                <c:pt idx="2">
                  <c:v>31.783283000000001</c:v>
                </c:pt>
                <c:pt idx="3">
                  <c:v>31.783283000000001</c:v>
                </c:pt>
                <c:pt idx="4">
                  <c:v>27.316862</c:v>
                </c:pt>
                <c:pt idx="5">
                  <c:v>26.540472999999999</c:v>
                </c:pt>
                <c:pt idx="6">
                  <c:v>24.123403</c:v>
                </c:pt>
                <c:pt idx="7">
                  <c:v>24.123403</c:v>
                </c:pt>
                <c:pt idx="8">
                  <c:v>23.516178</c:v>
                </c:pt>
                <c:pt idx="9">
                  <c:v>22.281068999999999</c:v>
                </c:pt>
                <c:pt idx="10">
                  <c:v>22.281068999999999</c:v>
                </c:pt>
                <c:pt idx="11">
                  <c:v>15.858383999999999</c:v>
                </c:pt>
                <c:pt idx="12">
                  <c:v>7.8609600000000004</c:v>
                </c:pt>
                <c:pt idx="13">
                  <c:v>7.8609600000000004</c:v>
                </c:pt>
                <c:pt idx="14">
                  <c:v>2.4996659999999999</c:v>
                </c:pt>
                <c:pt idx="15">
                  <c:v>1.8418000000000001</c:v>
                </c:pt>
                <c:pt idx="16">
                  <c:v>-1.9343349999999999</c:v>
                </c:pt>
                <c:pt idx="17">
                  <c:v>-0.95878799999999997</c:v>
                </c:pt>
                <c:pt idx="18">
                  <c:v>2.746105</c:v>
                </c:pt>
                <c:pt idx="19">
                  <c:v>-9.6853119999999997</c:v>
                </c:pt>
                <c:pt idx="20">
                  <c:v>-9.4754050000000003</c:v>
                </c:pt>
                <c:pt idx="21">
                  <c:v>-8.2885E-2</c:v>
                </c:pt>
                <c:pt idx="22">
                  <c:v>-8.2885E-2</c:v>
                </c:pt>
                <c:pt idx="23">
                  <c:v>-8.2885E-2</c:v>
                </c:pt>
                <c:pt idx="24">
                  <c:v>-6.3620159999999997</c:v>
                </c:pt>
                <c:pt idx="25">
                  <c:v>-5.8908699999999996</c:v>
                </c:pt>
                <c:pt idx="26">
                  <c:v>-9.5968889999999991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15-44AE-8E5F-F09ED86D2DEF}"/>
            </c:ext>
          </c:extLst>
        </c:ser>
        <c:ser>
          <c:idx val="1"/>
          <c:order val="1"/>
          <c:tx>
            <c:strRef>
              <c:f>'interaction with CMP444 WACM1'!$G$98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WACM1'!$G$99:$G$125</c:f>
              <c:numCache>
                <c:formatCode>0.000000_)</c:formatCode>
                <c:ptCount val="27"/>
                <c:pt idx="0">
                  <c:v>23.24</c:v>
                </c:pt>
                <c:pt idx="1">
                  <c:v>8.4362349999999999</c:v>
                </c:pt>
                <c:pt idx="2">
                  <c:v>21.885384999999999</c:v>
                </c:pt>
                <c:pt idx="3">
                  <c:v>21.885384999999999</c:v>
                </c:pt>
                <c:pt idx="4">
                  <c:v>17.418790999999999</c:v>
                </c:pt>
                <c:pt idx="5">
                  <c:v>16.641801999999998</c:v>
                </c:pt>
                <c:pt idx="6">
                  <c:v>14.224733000000001</c:v>
                </c:pt>
                <c:pt idx="7">
                  <c:v>14.224733000000001</c:v>
                </c:pt>
                <c:pt idx="8">
                  <c:v>13.618845</c:v>
                </c:pt>
                <c:pt idx="9">
                  <c:v>12.388899</c:v>
                </c:pt>
                <c:pt idx="10">
                  <c:v>12.388899</c:v>
                </c:pt>
                <c:pt idx="11">
                  <c:v>5.9624620000000004</c:v>
                </c:pt>
                <c:pt idx="12">
                  <c:v>-3.8744130000000001</c:v>
                </c:pt>
                <c:pt idx="13">
                  <c:v>-3.8744130000000001</c:v>
                </c:pt>
                <c:pt idx="14">
                  <c:v>-7.42</c:v>
                </c:pt>
                <c:pt idx="15">
                  <c:v>-7.42</c:v>
                </c:pt>
                <c:pt idx="16">
                  <c:v>-7.42</c:v>
                </c:pt>
                <c:pt idx="17">
                  <c:v>-7.42</c:v>
                </c:pt>
                <c:pt idx="18">
                  <c:v>-7.42</c:v>
                </c:pt>
                <c:pt idx="19">
                  <c:v>-7.42</c:v>
                </c:pt>
                <c:pt idx="20">
                  <c:v>-7.42</c:v>
                </c:pt>
                <c:pt idx="21">
                  <c:v>-7.42</c:v>
                </c:pt>
                <c:pt idx="22">
                  <c:v>-7.42</c:v>
                </c:pt>
                <c:pt idx="23">
                  <c:v>-7.42</c:v>
                </c:pt>
                <c:pt idx="24">
                  <c:v>-7.42</c:v>
                </c:pt>
                <c:pt idx="25">
                  <c:v>-7.42</c:v>
                </c:pt>
                <c:pt idx="26">
                  <c:v>-7.42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015-44AE-8E5F-F09ED86D2DEF}"/>
            </c:ext>
          </c:extLst>
        </c:ser>
        <c:ser>
          <c:idx val="2"/>
          <c:order val="2"/>
          <c:tx>
            <c:strRef>
              <c:f>'interaction with CMP444 WACM1'!$F$128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WACM1'!$F$99:$F$125</c:f>
              <c:numCache>
                <c:formatCode>0.000000_)</c:formatCode>
                <c:ptCount val="27"/>
                <c:pt idx="0">
                  <c:v>29.565836999999998</c:v>
                </c:pt>
                <c:pt idx="1">
                  <c:v>8.4362349999999999</c:v>
                </c:pt>
                <c:pt idx="2">
                  <c:v>21.885384999999999</c:v>
                </c:pt>
                <c:pt idx="3">
                  <c:v>21.885384999999999</c:v>
                </c:pt>
                <c:pt idx="4">
                  <c:v>17.418790999999999</c:v>
                </c:pt>
                <c:pt idx="5">
                  <c:v>16.641801999999998</c:v>
                </c:pt>
                <c:pt idx="6">
                  <c:v>14.224733000000001</c:v>
                </c:pt>
                <c:pt idx="7">
                  <c:v>14.224733000000001</c:v>
                </c:pt>
                <c:pt idx="8">
                  <c:v>13.618845</c:v>
                </c:pt>
                <c:pt idx="9">
                  <c:v>12.388899</c:v>
                </c:pt>
                <c:pt idx="10">
                  <c:v>12.388899</c:v>
                </c:pt>
                <c:pt idx="11">
                  <c:v>5.9624620000000004</c:v>
                </c:pt>
                <c:pt idx="12">
                  <c:v>-3.8744130000000001</c:v>
                </c:pt>
                <c:pt idx="13">
                  <c:v>-3.8744130000000001</c:v>
                </c:pt>
                <c:pt idx="14">
                  <c:v>-12.920052999999999</c:v>
                </c:pt>
                <c:pt idx="15">
                  <c:v>-13.705416</c:v>
                </c:pt>
                <c:pt idx="16">
                  <c:v>-17.481483000000001</c:v>
                </c:pt>
                <c:pt idx="17">
                  <c:v>-16.506004000000001</c:v>
                </c:pt>
                <c:pt idx="18">
                  <c:v>-12.801085</c:v>
                </c:pt>
                <c:pt idx="19">
                  <c:v>-25.232527999999999</c:v>
                </c:pt>
                <c:pt idx="20">
                  <c:v>-25.022621000000001</c:v>
                </c:pt>
                <c:pt idx="21">
                  <c:v>-15.62677</c:v>
                </c:pt>
                <c:pt idx="22">
                  <c:v>-15.62677</c:v>
                </c:pt>
                <c:pt idx="23">
                  <c:v>-15.62677</c:v>
                </c:pt>
                <c:pt idx="24">
                  <c:v>-21.909231999999999</c:v>
                </c:pt>
                <c:pt idx="25">
                  <c:v>-21.438085999999998</c:v>
                </c:pt>
                <c:pt idx="26">
                  <c:v>-25.143749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15-44AE-8E5F-F09ED86D2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'interaction with CMP444 WACM1'!$B$163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WACM1'!$E$164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WACM1'!$E$165:$E$191</c:f>
              <c:numCache>
                <c:formatCode>0.000000_)</c:formatCode>
                <c:ptCount val="27"/>
                <c:pt idx="0">
                  <c:v>27.978953880433213</c:v>
                </c:pt>
                <c:pt idx="1">
                  <c:v>19.968864080433217</c:v>
                </c:pt>
                <c:pt idx="2">
                  <c:v>21.778522280433215</c:v>
                </c:pt>
                <c:pt idx="3">
                  <c:v>25.259680480433214</c:v>
                </c:pt>
                <c:pt idx="4">
                  <c:v>18.981273080433212</c:v>
                </c:pt>
                <c:pt idx="5">
                  <c:v>19.302192680433212</c:v>
                </c:pt>
                <c:pt idx="6">
                  <c:v>18.795579880433213</c:v>
                </c:pt>
                <c:pt idx="7">
                  <c:v>15.975250880433215</c:v>
                </c:pt>
                <c:pt idx="8">
                  <c:v>13.979772280433213</c:v>
                </c:pt>
                <c:pt idx="9">
                  <c:v>12.966524080433214</c:v>
                </c:pt>
                <c:pt idx="10">
                  <c:v>11.165504480433214</c:v>
                </c:pt>
                <c:pt idx="11">
                  <c:v>7.4162678804332129</c:v>
                </c:pt>
                <c:pt idx="12">
                  <c:v>2.9068694804332136</c:v>
                </c:pt>
                <c:pt idx="13">
                  <c:v>0.53950868043321343</c:v>
                </c:pt>
                <c:pt idx="14">
                  <c:v>0.29210528043321382</c:v>
                </c:pt>
                <c:pt idx="15">
                  <c:v>-2.0585471195667866</c:v>
                </c:pt>
                <c:pt idx="16">
                  <c:v>-2.0754121195667867</c:v>
                </c:pt>
                <c:pt idx="17">
                  <c:v>-4.3079053195667871</c:v>
                </c:pt>
                <c:pt idx="18">
                  <c:v>-0.96358811956678636</c:v>
                </c:pt>
                <c:pt idx="19">
                  <c:v>2.1921150804332123</c:v>
                </c:pt>
                <c:pt idx="20">
                  <c:v>-1.5999381195667874</c:v>
                </c:pt>
                <c:pt idx="21">
                  <c:v>-2.9129909195667869</c:v>
                </c:pt>
                <c:pt idx="22">
                  <c:v>-10.301302919566787</c:v>
                </c:pt>
                <c:pt idx="23">
                  <c:v>-6.703642119566787</c:v>
                </c:pt>
                <c:pt idx="24">
                  <c:v>-7.2120115195667864</c:v>
                </c:pt>
                <c:pt idx="25">
                  <c:v>-4.025413119566787</c:v>
                </c:pt>
                <c:pt idx="26">
                  <c:v>-4.8422937195667863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FA-43D4-977E-7B3BE83E9C6C}"/>
            </c:ext>
          </c:extLst>
        </c:ser>
        <c:ser>
          <c:idx val="1"/>
          <c:order val="1"/>
          <c:tx>
            <c:strRef>
              <c:f>'interaction with CMP444 WACM1'!$G$164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WACM1'!$G$165:$G$191</c:f>
              <c:numCache>
                <c:formatCode>0.000000_)</c:formatCode>
                <c:ptCount val="27"/>
                <c:pt idx="0">
                  <c:v>18.245397999999998</c:v>
                </c:pt>
                <c:pt idx="1">
                  <c:v>12.764143000000001</c:v>
                </c:pt>
                <c:pt idx="2">
                  <c:v>17.7133872</c:v>
                </c:pt>
                <c:pt idx="3">
                  <c:v>18.094418999999998</c:v>
                </c:pt>
                <c:pt idx="4">
                  <c:v>14.898453200000001</c:v>
                </c:pt>
                <c:pt idx="5">
                  <c:v>15.218945399999999</c:v>
                </c:pt>
                <c:pt idx="6">
                  <c:v>14.716315</c:v>
                </c:pt>
                <c:pt idx="7">
                  <c:v>11.900493000000003</c:v>
                </c:pt>
                <c:pt idx="8">
                  <c:v>9.8976178000000008</c:v>
                </c:pt>
                <c:pt idx="9">
                  <c:v>8.8876089999999994</c:v>
                </c:pt>
                <c:pt idx="10">
                  <c:v>7.0830045999999998</c:v>
                </c:pt>
                <c:pt idx="11">
                  <c:v>3.3342800000000006</c:v>
                </c:pt>
                <c:pt idx="12">
                  <c:v>-1.1496092</c:v>
                </c:pt>
                <c:pt idx="13">
                  <c:v>-2.9797652000000001</c:v>
                </c:pt>
                <c:pt idx="14">
                  <c:v>-1.590557</c:v>
                </c:pt>
                <c:pt idx="15">
                  <c:v>-3.6276630000000001</c:v>
                </c:pt>
                <c:pt idx="16">
                  <c:v>-2.1246860000000001</c:v>
                </c:pt>
                <c:pt idx="17">
                  <c:v>-4.3979999999999997</c:v>
                </c:pt>
                <c:pt idx="18">
                  <c:v>-2.8265569999999998</c:v>
                </c:pt>
                <c:pt idx="19">
                  <c:v>1.7919999999999998</c:v>
                </c:pt>
                <c:pt idx="20">
                  <c:v>1.3597150000000005</c:v>
                </c:pt>
                <c:pt idx="21">
                  <c:v>-0.68318000000000012</c:v>
                </c:pt>
                <c:pt idx="22">
                  <c:v>-4.4020000000000001</c:v>
                </c:pt>
                <c:pt idx="23">
                  <c:v>-4.3979999999999997</c:v>
                </c:pt>
                <c:pt idx="24">
                  <c:v>-4.3979999999999997</c:v>
                </c:pt>
                <c:pt idx="25">
                  <c:v>-2.5003690000000001</c:v>
                </c:pt>
                <c:pt idx="26">
                  <c:v>-1.830932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FA-43D4-977E-7B3BE83E9C6C}"/>
            </c:ext>
          </c:extLst>
        </c:ser>
        <c:ser>
          <c:idx val="2"/>
          <c:order val="2"/>
          <c:tx>
            <c:strRef>
              <c:f>'interaction with CMP444 WACM1'!$F$164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WACM1'!$F$165:$F$191</c:f>
              <c:numCache>
                <c:formatCode>0.000000_)</c:formatCode>
                <c:ptCount val="27"/>
                <c:pt idx="0">
                  <c:v>23.897107200000001</c:v>
                </c:pt>
                <c:pt idx="1">
                  <c:v>15.885517400000001</c:v>
                </c:pt>
                <c:pt idx="2">
                  <c:v>17.7133872</c:v>
                </c:pt>
                <c:pt idx="3">
                  <c:v>21.178077400000003</c:v>
                </c:pt>
                <c:pt idx="4">
                  <c:v>14.898453200000001</c:v>
                </c:pt>
                <c:pt idx="5">
                  <c:v>15.218945399999999</c:v>
                </c:pt>
                <c:pt idx="6">
                  <c:v>14.716315</c:v>
                </c:pt>
                <c:pt idx="7">
                  <c:v>11.900493000000003</c:v>
                </c:pt>
                <c:pt idx="8">
                  <c:v>9.8976178000000008</c:v>
                </c:pt>
                <c:pt idx="9">
                  <c:v>8.8876089999999994</c:v>
                </c:pt>
                <c:pt idx="10">
                  <c:v>7.0830045999999998</c:v>
                </c:pt>
                <c:pt idx="11">
                  <c:v>3.3342800000000006</c:v>
                </c:pt>
                <c:pt idx="12">
                  <c:v>-1.1764788000000002</c:v>
                </c:pt>
                <c:pt idx="13">
                  <c:v>-3.5284452000000002</c:v>
                </c:pt>
                <c:pt idx="14">
                  <c:v>-3.7905782000000001</c:v>
                </c:pt>
                <c:pt idx="15">
                  <c:v>-6.1418294000000007</c:v>
                </c:pt>
                <c:pt idx="16">
                  <c:v>-6.1492792000000005</c:v>
                </c:pt>
                <c:pt idx="17">
                  <c:v>-8.3912536000000006</c:v>
                </c:pt>
                <c:pt idx="18">
                  <c:v>-4.9789910000000006</c:v>
                </c:pt>
                <c:pt idx="19">
                  <c:v>-1.8912332000000003</c:v>
                </c:pt>
                <c:pt idx="20">
                  <c:v>-5.6813334000000006</c:v>
                </c:pt>
                <c:pt idx="21">
                  <c:v>-6.9963396000000007</c:v>
                </c:pt>
                <c:pt idx="22">
                  <c:v>-14.384651600000002</c:v>
                </c:pt>
                <c:pt idx="23">
                  <c:v>-10.783723999999999</c:v>
                </c:pt>
                <c:pt idx="24">
                  <c:v>-11.2953598</c:v>
                </c:pt>
                <c:pt idx="25">
                  <c:v>-8.1076033999999986</c:v>
                </c:pt>
                <c:pt idx="26">
                  <c:v>-8.9204316000000006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FA-43D4-977E-7B3BE83E9C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'interaction with CMP444 WACM1'!$B$196</c:f>
          <c:strCache>
            <c:ptCount val="1"/>
            <c:pt idx="0">
              <c:v>75% conventional low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WACM1'!$E$197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WACM1'!$E$198:$E$224</c:f>
              <c:numCache>
                <c:formatCode>0.000000_)</c:formatCode>
                <c:ptCount val="27"/>
                <c:pt idx="0">
                  <c:v>62.593773880433211</c:v>
                </c:pt>
                <c:pt idx="1">
                  <c:v>47.189007630433217</c:v>
                </c:pt>
                <c:pt idx="2">
                  <c:v>48.307685130433221</c:v>
                </c:pt>
                <c:pt idx="3">
                  <c:v>57.128290130433221</c:v>
                </c:pt>
                <c:pt idx="4">
                  <c:v>41.557030380433211</c:v>
                </c:pt>
                <c:pt idx="5">
                  <c:v>41.045722630433211</c:v>
                </c:pt>
                <c:pt idx="6">
                  <c:v>42.856997130433221</c:v>
                </c:pt>
                <c:pt idx="7">
                  <c:v>35.110266130433217</c:v>
                </c:pt>
                <c:pt idx="8">
                  <c:v>32.594735380433214</c:v>
                </c:pt>
                <c:pt idx="9">
                  <c:v>30.755581630433216</c:v>
                </c:pt>
                <c:pt idx="10">
                  <c:v>26.056154630433213</c:v>
                </c:pt>
                <c:pt idx="11">
                  <c:v>19.650885880433211</c:v>
                </c:pt>
                <c:pt idx="12">
                  <c:v>7.8990068804332134</c:v>
                </c:pt>
                <c:pt idx="13">
                  <c:v>5.5548588804332129</c:v>
                </c:pt>
                <c:pt idx="14">
                  <c:v>1.2434793804332136</c:v>
                </c:pt>
                <c:pt idx="15">
                  <c:v>-1.4139171195667863</c:v>
                </c:pt>
                <c:pt idx="16">
                  <c:v>-2.7524293695667863</c:v>
                </c:pt>
                <c:pt idx="17">
                  <c:v>-4.6434811195667862</c:v>
                </c:pt>
                <c:pt idx="18">
                  <c:v>-2.4513695667867097E-3</c:v>
                </c:pt>
                <c:pt idx="19">
                  <c:v>-1.1977441195667868</c:v>
                </c:pt>
                <c:pt idx="20">
                  <c:v>-4.9163298695667867</c:v>
                </c:pt>
                <c:pt idx="21">
                  <c:v>-7.4916788695667869</c:v>
                </c:pt>
                <c:pt idx="22">
                  <c:v>-12.475856869566787</c:v>
                </c:pt>
                <c:pt idx="23">
                  <c:v>-6.7326518695667872</c:v>
                </c:pt>
                <c:pt idx="24">
                  <c:v>-9.4387171195667854</c:v>
                </c:pt>
                <c:pt idx="25">
                  <c:v>-6.0872176195667862</c:v>
                </c:pt>
                <c:pt idx="26">
                  <c:v>-8.2012048695667872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39-45E4-AD39-FDA911D9C4B7}"/>
            </c:ext>
          </c:extLst>
        </c:ser>
        <c:ser>
          <c:idx val="1"/>
          <c:order val="1"/>
          <c:tx>
            <c:strRef>
              <c:f>'interaction with CMP444 WACM1'!$G$197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WACM1'!$G$198:$G$224</c:f>
              <c:numCache>
                <c:formatCode>0.000000_)</c:formatCode>
                <c:ptCount val="27"/>
                <c:pt idx="0">
                  <c:v>39.111397999999994</c:v>
                </c:pt>
                <c:pt idx="1">
                  <c:v>28.448825249999999</c:v>
                </c:pt>
                <c:pt idx="2">
                  <c:v>37.389683750000003</c:v>
                </c:pt>
                <c:pt idx="3">
                  <c:v>38.486303749999998</c:v>
                </c:pt>
                <c:pt idx="4">
                  <c:v>30.621191249999999</c:v>
                </c:pt>
                <c:pt idx="5">
                  <c:v>30.1088135</c:v>
                </c:pt>
                <c:pt idx="6">
                  <c:v>31.930079749999997</c:v>
                </c:pt>
                <c:pt idx="7">
                  <c:v>24.181846750000002</c:v>
                </c:pt>
                <c:pt idx="8">
                  <c:v>21.66006475</c:v>
                </c:pt>
                <c:pt idx="9">
                  <c:v>19.827603249999999</c:v>
                </c:pt>
                <c:pt idx="10">
                  <c:v>15.11964025</c:v>
                </c:pt>
                <c:pt idx="11">
                  <c:v>8.7165894999999995</c:v>
                </c:pt>
                <c:pt idx="12">
                  <c:v>-2.5116537499999998</c:v>
                </c:pt>
                <c:pt idx="13">
                  <c:v>-4.3358097500000001</c:v>
                </c:pt>
                <c:pt idx="14">
                  <c:v>-4.187557</c:v>
                </c:pt>
                <c:pt idx="15">
                  <c:v>-6.2246629999999996</c:v>
                </c:pt>
                <c:pt idx="16">
                  <c:v>-4.7216859999999992</c:v>
                </c:pt>
                <c:pt idx="17">
                  <c:v>-6.9949999999999992</c:v>
                </c:pt>
                <c:pt idx="18">
                  <c:v>-5.4235569999999997</c:v>
                </c:pt>
                <c:pt idx="19">
                  <c:v>-0.80499999999999972</c:v>
                </c:pt>
                <c:pt idx="20">
                  <c:v>-1.2372849999999991</c:v>
                </c:pt>
                <c:pt idx="21">
                  <c:v>-3.2861799999999994</c:v>
                </c:pt>
                <c:pt idx="22">
                  <c:v>-7.004999999999999</c:v>
                </c:pt>
                <c:pt idx="23">
                  <c:v>-6.9949999999999992</c:v>
                </c:pt>
                <c:pt idx="24">
                  <c:v>-6.9949999999999992</c:v>
                </c:pt>
                <c:pt idx="25">
                  <c:v>-5.0973689999999996</c:v>
                </c:pt>
                <c:pt idx="26">
                  <c:v>-4.4279319999999993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39-45E4-AD39-FDA911D9C4B7}"/>
            </c:ext>
          </c:extLst>
        </c:ser>
        <c:ser>
          <c:idx val="2"/>
          <c:order val="2"/>
          <c:tx>
            <c:strRef>
              <c:f>'interaction with CMP444 WACM1'!$F$197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WACM1'!$F$198:$F$224</c:f>
              <c:numCache>
                <c:formatCode>0.000000_)</c:formatCode>
                <c:ptCount val="27"/>
                <c:pt idx="0">
                  <c:v>51.659211749999997</c:v>
                </c:pt>
                <c:pt idx="1">
                  <c:v>36.252261250000004</c:v>
                </c:pt>
                <c:pt idx="2">
                  <c:v>37.389683750000003</c:v>
                </c:pt>
                <c:pt idx="3">
                  <c:v>46.195449749999995</c:v>
                </c:pt>
                <c:pt idx="4">
                  <c:v>30.621191249999999</c:v>
                </c:pt>
                <c:pt idx="5">
                  <c:v>30.1088135</c:v>
                </c:pt>
                <c:pt idx="6">
                  <c:v>31.930079749999997</c:v>
                </c:pt>
                <c:pt idx="7">
                  <c:v>24.181846750000002</c:v>
                </c:pt>
                <c:pt idx="8">
                  <c:v>21.66006475</c:v>
                </c:pt>
                <c:pt idx="9">
                  <c:v>19.827603249999999</c:v>
                </c:pt>
                <c:pt idx="10">
                  <c:v>15.11964025</c:v>
                </c:pt>
                <c:pt idx="11">
                  <c:v>8.7165894999999995</c:v>
                </c:pt>
                <c:pt idx="12">
                  <c:v>-2.5788277499999999</c:v>
                </c:pt>
                <c:pt idx="13">
                  <c:v>-4.8844897500000002</c:v>
                </c:pt>
                <c:pt idx="14">
                  <c:v>-8.3125967500000009</c:v>
                </c:pt>
                <c:pt idx="15">
                  <c:v>-10.938725</c:v>
                </c:pt>
                <c:pt idx="16">
                  <c:v>-12.267798250000002</c:v>
                </c:pt>
                <c:pt idx="17">
                  <c:v>-14.168355</c:v>
                </c:pt>
                <c:pt idx="18">
                  <c:v>-9.4593707499999997</c:v>
                </c:pt>
                <c:pt idx="19">
                  <c:v>-10.722617999999999</c:v>
                </c:pt>
                <c:pt idx="20">
                  <c:v>-14.439250749999999</c:v>
                </c:pt>
                <c:pt idx="21">
                  <c:v>-17.017386500000001</c:v>
                </c:pt>
                <c:pt idx="22">
                  <c:v>-22.001564500000001</c:v>
                </c:pt>
                <c:pt idx="23">
                  <c:v>-16.253093499999999</c:v>
                </c:pt>
                <c:pt idx="24">
                  <c:v>-18.963590999999997</c:v>
                </c:pt>
                <c:pt idx="25">
                  <c:v>-15.610933499999998</c:v>
                </c:pt>
                <c:pt idx="26">
                  <c:v>-17.72074375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39-45E4-AD39-FDA911D9C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Demand &amp; Generation Proportions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'interaction with CMP444 WACM1'!$D$3</c:f>
              <c:strCache>
                <c:ptCount val="1"/>
                <c:pt idx="0">
                  <c:v>Generation Revenue £m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'interaction with CMP444 WACM1'!$E$2:$G$2</c:f>
              <c:strCache>
                <c:ptCount val="3"/>
                <c:pt idx="0">
                  <c:v>2029/30 baseline</c:v>
                </c:pt>
                <c:pt idx="1">
                  <c:v>2029/30 CMP423</c:v>
                </c:pt>
                <c:pt idx="2">
                  <c:v>2029/30 CMP423 &amp; CMP444</c:v>
                </c:pt>
              </c:strCache>
            </c:strRef>
          </c:cat>
          <c:val>
            <c:numRef>
              <c:f>'interaction with CMP444 WACM1'!$E$3:$G$3</c:f>
              <c:numCache>
                <c:formatCode>General</c:formatCode>
                <c:ptCount val="3"/>
                <c:pt idx="0">
                  <c:v>1440.2784216369166</c:v>
                </c:pt>
                <c:pt idx="1">
                  <c:v>1070.5232107218483</c:v>
                </c:pt>
                <c:pt idx="2">
                  <c:v>1285.807687315682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52-44FF-AD2E-C8DE64B1A5DF}"/>
            </c:ext>
          </c:extLst>
        </c:ser>
        <c:ser>
          <c:idx val="1"/>
          <c:order val="1"/>
          <c:tx>
            <c:strRef>
              <c:f>'interaction with CMP444 WACM1'!$D$4</c:f>
              <c:strCache>
                <c:ptCount val="1"/>
                <c:pt idx="0">
                  <c:v>Demand Revenue £m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'interaction with CMP444 WACM1'!$E$2:$G$2</c:f>
              <c:strCache>
                <c:ptCount val="3"/>
                <c:pt idx="0">
                  <c:v>2029/30 baseline</c:v>
                </c:pt>
                <c:pt idx="1">
                  <c:v>2029/30 CMP423</c:v>
                </c:pt>
                <c:pt idx="2">
                  <c:v>2029/30 CMP423 &amp; CMP444</c:v>
                </c:pt>
              </c:strCache>
            </c:strRef>
          </c:cat>
          <c:val>
            <c:numRef>
              <c:f>'interaction with CMP444 WACM1'!$E$4:$G$4</c:f>
              <c:numCache>
                <c:formatCode>General</c:formatCode>
                <c:ptCount val="3"/>
                <c:pt idx="0">
                  <c:v>4735.1369611142809</c:v>
                </c:pt>
                <c:pt idx="1">
                  <c:v>5104.8921720293492</c:v>
                </c:pt>
                <c:pt idx="2">
                  <c:v>4889.6076954355158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52-44FF-AD2E-C8DE64B1A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600240"/>
        <c:axId val="392596400"/>
      </c:barChart>
      <c:catAx>
        <c:axId val="39260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96400"/>
        <c:crosses val="autoZero"/>
        <c:auto val="1"/>
        <c:lblAlgn val="ctr"/>
        <c:lblOffset val="100"/>
        <c:noMultiLvlLbl val="0"/>
      </c:catAx>
      <c:valAx>
        <c:axId val="392596400"/>
        <c:scaling>
          <c:orientation val="minMax"/>
          <c:max val="5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60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Generation Adjustment Tariff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'interaction with CMP444 WACM1'!$E$158:$G$158</c:f>
              <c:strCache>
                <c:ptCount val="3"/>
                <c:pt idx="0">
                  <c:v>2029/30 baseline</c:v>
                </c:pt>
                <c:pt idx="1">
                  <c:v>2029/30 CMP423</c:v>
                </c:pt>
                <c:pt idx="2">
                  <c:v>2029/30 CMP423 &amp; CMP444</c:v>
                </c:pt>
              </c:strCache>
            </c:strRef>
          </c:cat>
          <c:val>
            <c:numRef>
              <c:f>'interaction with CMP444 WACM1'!$E$159:$G$159</c:f>
              <c:numCache>
                <c:formatCode>0.000000_)</c:formatCode>
                <c:ptCount val="3"/>
                <c:pt idx="0">
                  <c:v>-4.3789461195667867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6C-4E2D-B4FE-D6E2F4D8BC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22063551"/>
        <c:axId val="1122065951"/>
      </c:barChart>
      <c:catAx>
        <c:axId val="1122063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5951"/>
        <c:crosses val="autoZero"/>
        <c:auto val="1"/>
        <c:lblAlgn val="ctr"/>
        <c:lblOffset val="100"/>
        <c:noMultiLvlLbl val="0"/>
      </c:catAx>
      <c:valAx>
        <c:axId val="1122065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3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Wider Generation Revenue (inc Adj)(£m)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WACM1'!$E$260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WACM1'!$E$261:$E$287</c:f>
              <c:numCache>
                <c:formatCode>0.000000_)</c:formatCode>
                <c:ptCount val="27"/>
                <c:pt idx="0">
                  <c:v>247.73451236673236</c:v>
                </c:pt>
                <c:pt idx="1">
                  <c:v>68.4075103874831</c:v>
                </c:pt>
                <c:pt idx="2">
                  <c:v>24.378581277177211</c:v>
                </c:pt>
                <c:pt idx="3">
                  <c:v>8.068774396328152</c:v>
                </c:pt>
                <c:pt idx="4">
                  <c:v>48.264381508017507</c:v>
                </c:pt>
                <c:pt idx="5">
                  <c:v>2.1177505199349556</c:v>
                </c:pt>
                <c:pt idx="6">
                  <c:v>19.130983375233974</c:v>
                </c:pt>
                <c:pt idx="7">
                  <c:v>2.7025062944027978</c:v>
                </c:pt>
                <c:pt idx="8">
                  <c:v>0.77849599486470122</c:v>
                </c:pt>
                <c:pt idx="9">
                  <c:v>91.940215698994123</c:v>
                </c:pt>
                <c:pt idx="10">
                  <c:v>126.86205663742193</c:v>
                </c:pt>
                <c:pt idx="11">
                  <c:v>14.670458495844212</c:v>
                </c:pt>
                <c:pt idx="12">
                  <c:v>14.096597767108559</c:v>
                </c:pt>
                <c:pt idx="13">
                  <c:v>3.7339780306294639</c:v>
                </c:pt>
                <c:pt idx="14">
                  <c:v>-18.595169080857076</c:v>
                </c:pt>
                <c:pt idx="15">
                  <c:v>-32.970075323624172</c:v>
                </c:pt>
                <c:pt idx="16">
                  <c:v>-16.678297979111548</c:v>
                </c:pt>
                <c:pt idx="17">
                  <c:v>-50.869842621698631</c:v>
                </c:pt>
                <c:pt idx="18">
                  <c:v>-4.028802795679951</c:v>
                </c:pt>
                <c:pt idx="19">
                  <c:v>-3.6708511023293546</c:v>
                </c:pt>
                <c:pt idx="20">
                  <c:v>-2.1647249857389692</c:v>
                </c:pt>
                <c:pt idx="21">
                  <c:v>-5.1394831855574141</c:v>
                </c:pt>
                <c:pt idx="22">
                  <c:v>-1.6826265998542222</c:v>
                </c:pt>
                <c:pt idx="23">
                  <c:v>-72.2665173057228</c:v>
                </c:pt>
                <c:pt idx="24">
                  <c:v>-23.50684096161423</c:v>
                </c:pt>
                <c:pt idx="25">
                  <c:v>-26.614675044475558</c:v>
                </c:pt>
                <c:pt idx="26">
                  <c:v>-4.1710864270558332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6F-484B-AE5F-C696337F9857}"/>
            </c:ext>
          </c:extLst>
        </c:ser>
        <c:ser>
          <c:idx val="1"/>
          <c:order val="1"/>
          <c:tx>
            <c:strRef>
              <c:f>'interaction with CMP444 WACM1'!$G$260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WACM1'!$G$261:$G$287</c:f>
              <c:numCache>
                <c:formatCode>0.000000_)</c:formatCode>
                <c:ptCount val="27"/>
                <c:pt idx="0">
                  <c:v>164.54565540925225</c:v>
                </c:pt>
                <c:pt idx="1">
                  <c:v>43.803002242582778</c:v>
                </c:pt>
                <c:pt idx="2">
                  <c:v>21.438547389404938</c:v>
                </c:pt>
                <c:pt idx="3">
                  <c:v>5.6373194462806646</c:v>
                </c:pt>
                <c:pt idx="4">
                  <c:v>39.597672954573056</c:v>
                </c:pt>
                <c:pt idx="5">
                  <c:v>1.6055072268322579</c:v>
                </c:pt>
                <c:pt idx="6">
                  <c:v>15.93654658565374</c:v>
                </c:pt>
                <c:pt idx="7">
                  <c:v>3.7250334100070992</c:v>
                </c:pt>
                <c:pt idx="8">
                  <c:v>1.8359481173028893</c:v>
                </c:pt>
                <c:pt idx="9">
                  <c:v>73.319354299013511</c:v>
                </c:pt>
                <c:pt idx="10">
                  <c:v>86.54350118415303</c:v>
                </c:pt>
                <c:pt idx="11">
                  <c:v>9.0094724070008567</c:v>
                </c:pt>
                <c:pt idx="12">
                  <c:v>-7.1077525026672035</c:v>
                </c:pt>
                <c:pt idx="13">
                  <c:v>-3.5473328772155734</c:v>
                </c:pt>
                <c:pt idx="14">
                  <c:v>-43.524759831063392</c:v>
                </c:pt>
                <c:pt idx="15">
                  <c:v>-46.762450567097162</c:v>
                </c:pt>
                <c:pt idx="16">
                  <c:v>-9.4232695504456849</c:v>
                </c:pt>
                <c:pt idx="17">
                  <c:v>-31.448885197754002</c:v>
                </c:pt>
                <c:pt idx="18">
                  <c:v>-1.7492274456393186</c:v>
                </c:pt>
                <c:pt idx="19">
                  <c:v>-1.5216683624800016</c:v>
                </c:pt>
                <c:pt idx="20">
                  <c:v>5.2382399897702605</c:v>
                </c:pt>
                <c:pt idx="21">
                  <c:v>1.0467585950460305</c:v>
                </c:pt>
                <c:pt idx="22">
                  <c:v>-0.280352038857</c:v>
                </c:pt>
                <c:pt idx="23">
                  <c:v>-39.414317775112011</c:v>
                </c:pt>
                <c:pt idx="24">
                  <c:v>-12.220617808504899</c:v>
                </c:pt>
                <c:pt idx="25">
                  <c:v>-19.027577968178836</c:v>
                </c:pt>
                <c:pt idx="26">
                  <c:v>-0.69051473410529129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6F-484B-AE5F-C696337F9857}"/>
            </c:ext>
          </c:extLst>
        </c:ser>
        <c:ser>
          <c:idx val="2"/>
          <c:order val="2"/>
          <c:tx>
            <c:strRef>
              <c:f>'interaction with CMP444 WACM1'!$F$260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WACM1'!$F$261:$F$287</c:f>
              <c:numCache>
                <c:formatCode>0.000000_)</c:formatCode>
                <c:ptCount val="27"/>
                <c:pt idx="0">
                  <c:v>219.9873722714043</c:v>
                </c:pt>
                <c:pt idx="1">
                  <c:v>56.438452539994593</c:v>
                </c:pt>
                <c:pt idx="2">
                  <c:v>21.438547389404938</c:v>
                </c:pt>
                <c:pt idx="3">
                  <c:v>7.1012861922275938</c:v>
                </c:pt>
                <c:pt idx="4">
                  <c:v>39.597672954573056</c:v>
                </c:pt>
                <c:pt idx="5">
                  <c:v>1.6055072268322579</c:v>
                </c:pt>
                <c:pt idx="6">
                  <c:v>15.93654658565374</c:v>
                </c:pt>
                <c:pt idx="7">
                  <c:v>3.7250334100070992</c:v>
                </c:pt>
                <c:pt idx="8">
                  <c:v>1.8359481173028893</c:v>
                </c:pt>
                <c:pt idx="9">
                  <c:v>73.319354299013511</c:v>
                </c:pt>
                <c:pt idx="10">
                  <c:v>86.54350118415303</c:v>
                </c:pt>
                <c:pt idx="11">
                  <c:v>9.0094724070008567</c:v>
                </c:pt>
                <c:pt idx="12">
                  <c:v>-7.3407151757169657</c:v>
                </c:pt>
                <c:pt idx="13">
                  <c:v>-3.7421141662097086</c:v>
                </c:pt>
                <c:pt idx="14">
                  <c:v>-89.318198077610788</c:v>
                </c:pt>
                <c:pt idx="15">
                  <c:v>-79.582528783797045</c:v>
                </c:pt>
                <c:pt idx="16">
                  <c:v>-25.448668165134258</c:v>
                </c:pt>
                <c:pt idx="17">
                  <c:v>-62.143840294814801</c:v>
                </c:pt>
                <c:pt idx="18">
                  <c:v>-3.2079677053696294</c:v>
                </c:pt>
                <c:pt idx="19">
                  <c:v>-22.733893818188548</c:v>
                </c:pt>
                <c:pt idx="20">
                  <c:v>0.2557359193759714</c:v>
                </c:pt>
                <c:pt idx="21">
                  <c:v>-6.8794867155576869</c:v>
                </c:pt>
                <c:pt idx="22">
                  <c:v>-1.2954914603267751</c:v>
                </c:pt>
                <c:pt idx="23">
                  <c:v>-97.20181831043972</c:v>
                </c:pt>
                <c:pt idx="24">
                  <c:v>-31.503958084525348</c:v>
                </c:pt>
                <c:pt idx="25">
                  <c:v>-59.406406143045146</c:v>
                </c:pt>
                <c:pt idx="26">
                  <c:v>-5.7099875922883472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76F-484B-AE5F-C696337F9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'interaction with CMP444 WACM1'!$B$289</c:f>
          <c:strCache>
            <c:ptCount val="1"/>
            <c:pt idx="0">
              <c:v> Locational Demand Revenue (£m)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'interaction with CMP444 WACM1'!$E$260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WACM1'!$E$291:$E$304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6.3696423353678702</c:v>
                </c:pt>
                <c:pt idx="7">
                  <c:v>11.445761742221496</c:v>
                </c:pt>
                <c:pt idx="8">
                  <c:v>27.148823210713196</c:v>
                </c:pt>
                <c:pt idx="9">
                  <c:v>5.6528147733676848</c:v>
                </c:pt>
                <c:pt idx="10">
                  <c:v>28.44568740577742</c:v>
                </c:pt>
                <c:pt idx="11">
                  <c:v>39.457105276833417</c:v>
                </c:pt>
                <c:pt idx="12">
                  <c:v>48.762374568585962</c:v>
                </c:pt>
                <c:pt idx="13">
                  <c:v>12.58629887121365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FB-4CFD-B6EE-8527381957D8}"/>
            </c:ext>
          </c:extLst>
        </c:ser>
        <c:ser>
          <c:idx val="1"/>
          <c:order val="1"/>
          <c:tx>
            <c:strRef>
              <c:f>'interaction with CMP444 WACM1'!$G$260</c:f>
              <c:strCache>
                <c:ptCount val="1"/>
                <c:pt idx="0">
                  <c:v>2029/30 CMP423 &amp; CMP444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'interaction with CMP444 WACM1'!$G$291:$G$304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12.39997258519506</c:v>
                </c:pt>
                <c:pt idx="3">
                  <c:v>41.268322431231326</c:v>
                </c:pt>
                <c:pt idx="4">
                  <c:v>50.272721492134558</c:v>
                </c:pt>
                <c:pt idx="5">
                  <c:v>38.115566314405868</c:v>
                </c:pt>
                <c:pt idx="6">
                  <c:v>87.298425890876516</c:v>
                </c:pt>
                <c:pt idx="7">
                  <c:v>83.284243205017376</c:v>
                </c:pt>
                <c:pt idx="8">
                  <c:v>138.91949142048844</c:v>
                </c:pt>
                <c:pt idx="9">
                  <c:v>36.19811149224806</c:v>
                </c:pt>
                <c:pt idx="10">
                  <c:v>95.461026308463204</c:v>
                </c:pt>
                <c:pt idx="11">
                  <c:v>108.20493112791218</c:v>
                </c:pt>
                <c:pt idx="12">
                  <c:v>143.59370861219608</c:v>
                </c:pt>
                <c:pt idx="13">
                  <c:v>57.276334558943574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FB-4CFD-B6EE-8527381957D8}"/>
            </c:ext>
          </c:extLst>
        </c:ser>
        <c:ser>
          <c:idx val="2"/>
          <c:order val="2"/>
          <c:tx>
            <c:strRef>
              <c:f>'interaction with CMP444 WACM1'!$F$260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val>
            <c:numRef>
              <c:f>'interaction with CMP444 WACM1'!$F$291:$F$304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12.39997258519506</c:v>
                </c:pt>
                <c:pt idx="3">
                  <c:v>41.268322431231326</c:v>
                </c:pt>
                <c:pt idx="4">
                  <c:v>50.272721492134558</c:v>
                </c:pt>
                <c:pt idx="5">
                  <c:v>38.115566314405868</c:v>
                </c:pt>
                <c:pt idx="6">
                  <c:v>87.298425890876516</c:v>
                </c:pt>
                <c:pt idx="7">
                  <c:v>83.284243205017376</c:v>
                </c:pt>
                <c:pt idx="8">
                  <c:v>138.91949142048844</c:v>
                </c:pt>
                <c:pt idx="9">
                  <c:v>36.19811149224806</c:v>
                </c:pt>
                <c:pt idx="10">
                  <c:v>95.461026308463204</c:v>
                </c:pt>
                <c:pt idx="11">
                  <c:v>108.20493112791218</c:v>
                </c:pt>
                <c:pt idx="12">
                  <c:v>143.59370861219608</c:v>
                </c:pt>
                <c:pt idx="13">
                  <c:v>57.276334558943574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FB-4CFD-B6EE-852738195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impacts!$E$68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impacts!$E$99:$E$125</c:f>
              <c:numCache>
                <c:formatCode>0.000000_)</c:formatCode>
                <c:ptCount val="27"/>
                <c:pt idx="0">
                  <c:v>20.547336999999999</c:v>
                </c:pt>
                <c:pt idx="1">
                  <c:v>11.778568999999999</c:v>
                </c:pt>
                <c:pt idx="2">
                  <c:v>20.305204</c:v>
                </c:pt>
                <c:pt idx="3">
                  <c:v>20.305204</c:v>
                </c:pt>
                <c:pt idx="4">
                  <c:v>15.742151</c:v>
                </c:pt>
                <c:pt idx="5">
                  <c:v>15.970825</c:v>
                </c:pt>
                <c:pt idx="6">
                  <c:v>14.10059</c:v>
                </c:pt>
                <c:pt idx="7">
                  <c:v>14.10059</c:v>
                </c:pt>
                <c:pt idx="8">
                  <c:v>13.819136</c:v>
                </c:pt>
                <c:pt idx="9">
                  <c:v>13.364269</c:v>
                </c:pt>
                <c:pt idx="10">
                  <c:v>13.364269</c:v>
                </c:pt>
                <c:pt idx="11">
                  <c:v>8.6899870000000004</c:v>
                </c:pt>
                <c:pt idx="12">
                  <c:v>6.0796229999999998</c:v>
                </c:pt>
                <c:pt idx="13">
                  <c:v>6.0796229999999998</c:v>
                </c:pt>
                <c:pt idx="14">
                  <c:v>2.039167</c:v>
                </c:pt>
                <c:pt idx="15">
                  <c:v>0.46868100000000001</c:v>
                </c:pt>
                <c:pt idx="16">
                  <c:v>2.4641449999999998</c:v>
                </c:pt>
                <c:pt idx="17">
                  <c:v>4.2069729999999996</c:v>
                </c:pt>
                <c:pt idx="18">
                  <c:v>0.61407599999999996</c:v>
                </c:pt>
                <c:pt idx="19">
                  <c:v>-8.3080400000000001</c:v>
                </c:pt>
                <c:pt idx="20">
                  <c:v>-8.5268680000000003</c:v>
                </c:pt>
                <c:pt idx="21">
                  <c:v>4.2757519999999998</c:v>
                </c:pt>
                <c:pt idx="22">
                  <c:v>4.2757519999999998</c:v>
                </c:pt>
                <c:pt idx="23">
                  <c:v>4.2757519999999998</c:v>
                </c:pt>
                <c:pt idx="24">
                  <c:v>-2.203398</c:v>
                </c:pt>
                <c:pt idx="25">
                  <c:v>-4.7203249999999999</c:v>
                </c:pt>
                <c:pt idx="26">
                  <c:v>-9.7793489999999998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9F-49CC-A587-BC8AC9DD509E}"/>
            </c:ext>
          </c:extLst>
        </c:ser>
        <c:ser>
          <c:idx val="2"/>
          <c:order val="1"/>
          <c:tx>
            <c:strRef>
              <c:f>impacts!$F$68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impacts!$F$99:$F$125</c:f>
              <c:numCache>
                <c:formatCode>0.000000_)</c:formatCode>
                <c:ptCount val="27"/>
                <c:pt idx="0">
                  <c:v>14.549488999999999</c:v>
                </c:pt>
                <c:pt idx="1">
                  <c:v>5.6942130000000004</c:v>
                </c:pt>
                <c:pt idx="2">
                  <c:v>14.258858999999999</c:v>
                </c:pt>
                <c:pt idx="3">
                  <c:v>14.258858999999999</c:v>
                </c:pt>
                <c:pt idx="4">
                  <c:v>9.6984739999999992</c:v>
                </c:pt>
                <c:pt idx="5">
                  <c:v>9.9235100000000003</c:v>
                </c:pt>
                <c:pt idx="6">
                  <c:v>8.0532749999999993</c:v>
                </c:pt>
                <c:pt idx="7">
                  <c:v>8.0532749999999993</c:v>
                </c:pt>
                <c:pt idx="8">
                  <c:v>7.7718210000000001</c:v>
                </c:pt>
                <c:pt idx="9">
                  <c:v>7.3255610000000004</c:v>
                </c:pt>
                <c:pt idx="10">
                  <c:v>7.3255610000000004</c:v>
                </c:pt>
                <c:pt idx="11">
                  <c:v>2.6452460000000002</c:v>
                </c:pt>
                <c:pt idx="12">
                  <c:v>7.3329000000000005E-2</c:v>
                </c:pt>
                <c:pt idx="13">
                  <c:v>7.3329000000000005E-2</c:v>
                </c:pt>
                <c:pt idx="14">
                  <c:v>-7.4811050000000003</c:v>
                </c:pt>
                <c:pt idx="15">
                  <c:v>-9.3933079999999993</c:v>
                </c:pt>
                <c:pt idx="16">
                  <c:v>-7.3944419999999997</c:v>
                </c:pt>
                <c:pt idx="17">
                  <c:v>-5.6550159999999998</c:v>
                </c:pt>
                <c:pt idx="18">
                  <c:v>-9.2479130000000005</c:v>
                </c:pt>
                <c:pt idx="19">
                  <c:v>-18.170029</c:v>
                </c:pt>
                <c:pt idx="20">
                  <c:v>-18.388857000000002</c:v>
                </c:pt>
                <c:pt idx="21">
                  <c:v>-5.5862059999999998</c:v>
                </c:pt>
                <c:pt idx="22">
                  <c:v>-5.5862059999999998</c:v>
                </c:pt>
                <c:pt idx="23">
                  <c:v>-5.5862059999999998</c:v>
                </c:pt>
                <c:pt idx="24">
                  <c:v>-12.065386999999999</c:v>
                </c:pt>
                <c:pt idx="25">
                  <c:v>-14.582314</c:v>
                </c:pt>
                <c:pt idx="26">
                  <c:v>-19.641338000000001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9F-49CC-A587-BC8AC9DD5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4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Not-Shared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02244797958481E-2"/>
          <c:y val="0.10950693829347506"/>
          <c:w val="0.94195290630260864"/>
          <c:h val="0.79047795066360727"/>
        </c:manualLayout>
      </c:layout>
      <c:lineChart>
        <c:grouping val="standard"/>
        <c:varyColors val="0"/>
        <c:ser>
          <c:idx val="0"/>
          <c:order val="0"/>
          <c:tx>
            <c:strRef>
              <c:f>impacts!$E$68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impacts!$E$129:$E$155</c:f>
              <c:numCache>
                <c:formatCode>0.000000_)</c:formatCode>
                <c:ptCount val="27"/>
                <c:pt idx="0">
                  <c:v>18.248646000000001</c:v>
                </c:pt>
                <c:pt idx="1">
                  <c:v>18.248646000000001</c:v>
                </c:pt>
                <c:pt idx="2">
                  <c:v>18.076419999999999</c:v>
                </c:pt>
                <c:pt idx="3">
                  <c:v>19.87</c:v>
                </c:pt>
                <c:pt idx="4">
                  <c:v>14.103528000000001</c:v>
                </c:pt>
                <c:pt idx="5">
                  <c:v>14.409646</c:v>
                </c:pt>
                <c:pt idx="6">
                  <c:v>20.444991999999999</c:v>
                </c:pt>
                <c:pt idx="7">
                  <c:v>11.871885000000001</c:v>
                </c:pt>
                <c:pt idx="8">
                  <c:v>11.646784</c:v>
                </c:pt>
                <c:pt idx="9">
                  <c:v>11.382199</c:v>
                </c:pt>
                <c:pt idx="10">
                  <c:v>5.3027620000000004</c:v>
                </c:pt>
                <c:pt idx="11">
                  <c:v>6.6070140000000004</c:v>
                </c:pt>
                <c:pt idx="12">
                  <c:v>3.8526379999999998</c:v>
                </c:pt>
                <c:pt idx="13">
                  <c:v>1.383497</c:v>
                </c:pt>
                <c:pt idx="14">
                  <c:v>0.34171699999999999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-10.960559</c:v>
                </c:pt>
                <c:pt idx="22">
                  <c:v>-3.5485959999999999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B4-4476-B81A-FB3B3DF96937}"/>
            </c:ext>
          </c:extLst>
        </c:ser>
        <c:ser>
          <c:idx val="2"/>
          <c:order val="1"/>
          <c:tx>
            <c:strRef>
              <c:f>impacts!$F$68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impacts!$F$129:$F$155</c:f>
              <c:numCache>
                <c:formatCode>0.000000_)</c:formatCode>
                <c:ptCount val="27"/>
                <c:pt idx="0">
                  <c:v>14.471014</c:v>
                </c:pt>
                <c:pt idx="1">
                  <c:v>14.471014</c:v>
                </c:pt>
                <c:pt idx="2">
                  <c:v>14.264294</c:v>
                </c:pt>
                <c:pt idx="3">
                  <c:v>16.055807999999999</c:v>
                </c:pt>
                <c:pt idx="4">
                  <c:v>10.293723999999999</c:v>
                </c:pt>
                <c:pt idx="5">
                  <c:v>10.594972</c:v>
                </c:pt>
                <c:pt idx="6">
                  <c:v>16.631640000000001</c:v>
                </c:pt>
                <c:pt idx="7">
                  <c:v>8.0572099999999995</c:v>
                </c:pt>
                <c:pt idx="8">
                  <c:v>7.8321100000000001</c:v>
                </c:pt>
                <c:pt idx="9">
                  <c:v>7.5725309999999997</c:v>
                </c:pt>
                <c:pt idx="10">
                  <c:v>1.4814639999999999</c:v>
                </c:pt>
                <c:pt idx="11">
                  <c:v>2.7911820000000001</c:v>
                </c:pt>
                <c:pt idx="12">
                  <c:v>0</c:v>
                </c:pt>
                <c:pt idx="13">
                  <c:v>-2.461964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-10.96059</c:v>
                </c:pt>
                <c:pt idx="22">
                  <c:v>-3.5486270000000002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B4-4476-B81A-FB3B3DF96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Generation Adjustment Tariff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impacts!$E$158:$F$158</c:f>
              <c:strCache>
                <c:ptCount val="2"/>
                <c:pt idx="0">
                  <c:v>2024/25 baseline</c:v>
                </c:pt>
                <c:pt idx="1">
                  <c:v>2024/25 CMP423</c:v>
                </c:pt>
              </c:strCache>
            </c:strRef>
          </c:cat>
          <c:val>
            <c:numRef>
              <c:f>impacts!$E$159:$F$159</c:f>
              <c:numCache>
                <c:formatCode>0.000000_)</c:formatCode>
                <c:ptCount val="2"/>
                <c:pt idx="0">
                  <c:v>-1.7936989999999999</c:v>
                </c:pt>
                <c:pt idx="1">
                  <c:v>0.339943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FC-4CF4-AC85-6C4B4ED67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22063551"/>
        <c:axId val="1122065951"/>
      </c:barChart>
      <c:catAx>
        <c:axId val="1122063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5951"/>
        <c:crosses val="autoZero"/>
        <c:auto val="1"/>
        <c:lblAlgn val="ctr"/>
        <c:lblOffset val="100"/>
        <c:noMultiLvlLbl val="0"/>
      </c:catAx>
      <c:valAx>
        <c:axId val="11220659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3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impacts!$B$163</c:f>
          <c:strCache>
            <c:ptCount val="1"/>
            <c:pt idx="0">
              <c:v>30%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impacts!$E$164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impacts!$E$165:$E$191</c:f>
              <c:numCache>
                <c:formatCode>0.000000_)</c:formatCode>
                <c:ptCount val="27"/>
                <c:pt idx="0">
                  <c:v>12.841225899999998</c:v>
                </c:pt>
                <c:pt idx="1">
                  <c:v>11.3487955</c:v>
                </c:pt>
                <c:pt idx="2">
                  <c:v>12.951273199999999</c:v>
                </c:pt>
                <c:pt idx="3">
                  <c:v>8.2695331999999997</c:v>
                </c:pt>
                <c:pt idx="4">
                  <c:v>13.013914700000001</c:v>
                </c:pt>
                <c:pt idx="5">
                  <c:v>12.2625473</c:v>
                </c:pt>
                <c:pt idx="6">
                  <c:v>11.727602599999997</c:v>
                </c:pt>
                <c:pt idx="7">
                  <c:v>9.9422145000000004</c:v>
                </c:pt>
                <c:pt idx="8">
                  <c:v>8.3210509999999989</c:v>
                </c:pt>
                <c:pt idx="9">
                  <c:v>8.3381993999999988</c:v>
                </c:pt>
                <c:pt idx="10">
                  <c:v>6.2145933000000007</c:v>
                </c:pt>
                <c:pt idx="11">
                  <c:v>4.4320972999999997</c:v>
                </c:pt>
                <c:pt idx="12">
                  <c:v>4.5058392999999999</c:v>
                </c:pt>
                <c:pt idx="13">
                  <c:v>1.7006059999999998</c:v>
                </c:pt>
                <c:pt idx="14">
                  <c:v>3.1166071999999998</c:v>
                </c:pt>
                <c:pt idx="15">
                  <c:v>1.3429393000000001</c:v>
                </c:pt>
                <c:pt idx="16">
                  <c:v>0.20916950000000001</c:v>
                </c:pt>
                <c:pt idx="17">
                  <c:v>0.76026789999999989</c:v>
                </c:pt>
                <c:pt idx="18">
                  <c:v>3.1521488</c:v>
                </c:pt>
                <c:pt idx="19">
                  <c:v>3.9596250000000008</c:v>
                </c:pt>
                <c:pt idx="20">
                  <c:v>-0.40624939999999987</c:v>
                </c:pt>
                <c:pt idx="21">
                  <c:v>-0.33770509999999976</c:v>
                </c:pt>
                <c:pt idx="22">
                  <c:v>-4.9787571999999995</c:v>
                </c:pt>
                <c:pt idx="23">
                  <c:v>-3.6598344000000003</c:v>
                </c:pt>
                <c:pt idx="24">
                  <c:v>-3.1584123999999996</c:v>
                </c:pt>
                <c:pt idx="25">
                  <c:v>-4.3258764999999997</c:v>
                </c:pt>
                <c:pt idx="26">
                  <c:v>-5.1569237000000001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8A-4481-B52D-223D9543E212}"/>
            </c:ext>
          </c:extLst>
        </c:ser>
        <c:ser>
          <c:idx val="2"/>
          <c:order val="1"/>
          <c:tx>
            <c:strRef>
              <c:f>impacts!$F$164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impacts!$F$165:$F$191</c:f>
              <c:numCache>
                <c:formatCode>0.000000_)</c:formatCode>
                <c:ptCount val="27"/>
                <c:pt idx="0">
                  <c:v>9.9114688999999991</c:v>
                </c:pt>
                <c:pt idx="1">
                  <c:v>8.3922071000000003</c:v>
                </c:pt>
                <c:pt idx="2">
                  <c:v>9.9989018999999999</c:v>
                </c:pt>
                <c:pt idx="3">
                  <c:v>5.3133811</c:v>
                </c:pt>
                <c:pt idx="4">
                  <c:v>10.059878399999999</c:v>
                </c:pt>
                <c:pt idx="5">
                  <c:v>9.3060645999999991</c:v>
                </c:pt>
                <c:pt idx="6">
                  <c:v>8.7714914999999998</c:v>
                </c:pt>
                <c:pt idx="7">
                  <c:v>6.9944164999999989</c:v>
                </c:pt>
                <c:pt idx="8">
                  <c:v>5.364877299999999</c:v>
                </c:pt>
                <c:pt idx="9">
                  <c:v>5.3859505999999993</c:v>
                </c:pt>
                <c:pt idx="10">
                  <c:v>3.2585994999999999</c:v>
                </c:pt>
                <c:pt idx="11">
                  <c:v>1.4759343999999999</c:v>
                </c:pt>
                <c:pt idx="12">
                  <c:v>1.5548886999999998</c:v>
                </c:pt>
                <c:pt idx="13">
                  <c:v>-1.2529124999999999</c:v>
                </c:pt>
                <c:pt idx="14">
                  <c:v>0.16149350000000029</c:v>
                </c:pt>
                <c:pt idx="15">
                  <c:v>-1.6135563999999998</c:v>
                </c:pt>
                <c:pt idx="16">
                  <c:v>-2.7374595999999998</c:v>
                </c:pt>
                <c:pt idx="17">
                  <c:v>-2.1963197999999999</c:v>
                </c:pt>
                <c:pt idx="18">
                  <c:v>0.27372009999999991</c:v>
                </c:pt>
                <c:pt idx="19">
                  <c:v>1.0030362999999998</c:v>
                </c:pt>
                <c:pt idx="20">
                  <c:v>-3.3601461000000006</c:v>
                </c:pt>
                <c:pt idx="21">
                  <c:v>-3.2942928</c:v>
                </c:pt>
                <c:pt idx="22">
                  <c:v>-7.9353458999999997</c:v>
                </c:pt>
                <c:pt idx="23">
                  <c:v>-6.6156708000000002</c:v>
                </c:pt>
                <c:pt idx="24">
                  <c:v>-6.1150010999999997</c:v>
                </c:pt>
                <c:pt idx="25">
                  <c:v>-7.2800351999999995</c:v>
                </c:pt>
                <c:pt idx="26">
                  <c:v>-8.1049614000000005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8A-4481-B52D-223D9543E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30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impacts!$B$196</c:f>
          <c:strCache>
            <c:ptCount val="1"/>
            <c:pt idx="0">
              <c:v>80% conventional low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impacts!$E$164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impacts!$E$198:$E$224</c:f>
              <c:numCache>
                <c:formatCode>0.000000_)</c:formatCode>
                <c:ptCount val="27"/>
                <c:pt idx="0">
                  <c:v>35.888946600000004</c:v>
                </c:pt>
                <c:pt idx="1">
                  <c:v>30.0121322</c:v>
                </c:pt>
                <c:pt idx="2">
                  <c:v>35.757369199999999</c:v>
                </c:pt>
                <c:pt idx="3">
                  <c:v>32.331135200000006</c:v>
                </c:pt>
                <c:pt idx="4">
                  <c:v>30.757459799999996</c:v>
                </c:pt>
                <c:pt idx="5">
                  <c:v>30.334712</c:v>
                </c:pt>
                <c:pt idx="6">
                  <c:v>33.089392000000004</c:v>
                </c:pt>
                <c:pt idx="7">
                  <c:v>25.302828999999999</c:v>
                </c:pt>
                <c:pt idx="8">
                  <c:v>23.383367799999998</c:v>
                </c:pt>
                <c:pt idx="9">
                  <c:v>22.987873199999999</c:v>
                </c:pt>
                <c:pt idx="10">
                  <c:v>16.608661200000004</c:v>
                </c:pt>
                <c:pt idx="11">
                  <c:v>13.402000600000001</c:v>
                </c:pt>
                <c:pt idx="12">
                  <c:v>10.242497400000001</c:v>
                </c:pt>
                <c:pt idx="13">
                  <c:v>5.7088654000000005</c:v>
                </c:pt>
                <c:pt idx="14">
                  <c:v>4.3753926000000005</c:v>
                </c:pt>
                <c:pt idx="15">
                  <c:v>1.5772798000000001</c:v>
                </c:pt>
                <c:pt idx="16">
                  <c:v>1.4412420000000001</c:v>
                </c:pt>
                <c:pt idx="17">
                  <c:v>2.8637543999999995</c:v>
                </c:pt>
                <c:pt idx="18">
                  <c:v>3.4591868000000003</c:v>
                </c:pt>
                <c:pt idx="19">
                  <c:v>-0.19439499999999987</c:v>
                </c:pt>
                <c:pt idx="20">
                  <c:v>-4.6696834000000003</c:v>
                </c:pt>
                <c:pt idx="21">
                  <c:v>-5.8722203999999998</c:v>
                </c:pt>
                <c:pt idx="22">
                  <c:v>-5.3248983999999995</c:v>
                </c:pt>
                <c:pt idx="23">
                  <c:v>-1.5219584000000002</c:v>
                </c:pt>
                <c:pt idx="24">
                  <c:v>-4.2601114000000004</c:v>
                </c:pt>
                <c:pt idx="25">
                  <c:v>-6.6860390000000001</c:v>
                </c:pt>
                <c:pt idx="26">
                  <c:v>-10.0465982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AC-401E-BD72-C8473A45611D}"/>
            </c:ext>
          </c:extLst>
        </c:ser>
        <c:ser>
          <c:idx val="2"/>
          <c:order val="1"/>
          <c:tx>
            <c:strRef>
              <c:f>impacts!$F$164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impacts!$F$198:$F$224</c:f>
              <c:numCache>
                <c:formatCode>0.000000_)</c:formatCode>
                <c:ptCount val="27"/>
                <c:pt idx="0">
                  <c:v>27.315923200000004</c:v>
                </c:pt>
                <c:pt idx="1">
                  <c:v>21.3690234</c:v>
                </c:pt>
                <c:pt idx="2">
                  <c:v>27.1133372</c:v>
                </c:pt>
                <c:pt idx="3">
                  <c:v>23.681876200000001</c:v>
                </c:pt>
                <c:pt idx="4">
                  <c:v>22.114722199999999</c:v>
                </c:pt>
                <c:pt idx="5">
                  <c:v>21.684300000000004</c:v>
                </c:pt>
                <c:pt idx="6">
                  <c:v>24.440277000000002</c:v>
                </c:pt>
                <c:pt idx="7">
                  <c:v>16.661100999999999</c:v>
                </c:pt>
                <c:pt idx="8">
                  <c:v>14.733264800000001</c:v>
                </c:pt>
                <c:pt idx="9">
                  <c:v>14.3495028</c:v>
                </c:pt>
                <c:pt idx="10">
                  <c:v>7.9584048000000003</c:v>
                </c:pt>
                <c:pt idx="11">
                  <c:v>4.7523848000000006</c:v>
                </c:pt>
                <c:pt idx="12">
                  <c:v>1.5915531999999999</c:v>
                </c:pt>
                <c:pt idx="13">
                  <c:v>-2.9396228</c:v>
                </c:pt>
                <c:pt idx="14">
                  <c:v>-3.5790590000000009</c:v>
                </c:pt>
                <c:pt idx="15">
                  <c:v>-6.3102104000000008</c:v>
                </c:pt>
                <c:pt idx="16">
                  <c:v>-6.4346806000000001</c:v>
                </c:pt>
                <c:pt idx="17">
                  <c:v>-5.0238278000000003</c:v>
                </c:pt>
                <c:pt idx="18">
                  <c:v>-4.3502364000000009</c:v>
                </c:pt>
                <c:pt idx="19">
                  <c:v>-8.0819782</c:v>
                </c:pt>
                <c:pt idx="20">
                  <c:v>-12.554574600000002</c:v>
                </c:pt>
                <c:pt idx="21">
                  <c:v>-13.7598088</c:v>
                </c:pt>
                <c:pt idx="22">
                  <c:v>-13.2124878</c:v>
                </c:pt>
                <c:pt idx="23">
                  <c:v>-9.4087738000000005</c:v>
                </c:pt>
                <c:pt idx="24">
                  <c:v>-12.147694600000001</c:v>
                </c:pt>
                <c:pt idx="25">
                  <c:v>-14.5711922</c:v>
                </c:pt>
                <c:pt idx="26">
                  <c:v>-17.925630399999999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AC-401E-BD72-C8473A456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65"/>
          <c:min val="-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impacts!$B$229</c:f>
          <c:strCache>
            <c:ptCount val="1"/>
            <c:pt idx="0">
              <c:v>15%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impacts!$E$164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impacts!$E$231:$E$257</c:f>
              <c:numCache>
                <c:formatCode>0.000000_)</c:formatCode>
                <c:ptCount val="27"/>
                <c:pt idx="0">
                  <c:v>19.53704755</c:v>
                </c:pt>
                <c:pt idx="1">
                  <c:v>18.22173235</c:v>
                </c:pt>
                <c:pt idx="2">
                  <c:v>19.328501599999999</c:v>
                </c:pt>
                <c:pt idx="3">
                  <c:v>21.122081600000001</c:v>
                </c:pt>
                <c:pt idx="4">
                  <c:v>14.671151650000002</c:v>
                </c:pt>
                <c:pt idx="5">
                  <c:v>15.011570750000001</c:v>
                </c:pt>
                <c:pt idx="6">
                  <c:v>20.766381499999998</c:v>
                </c:pt>
                <c:pt idx="7">
                  <c:v>12.193274500000001</c:v>
                </c:pt>
                <c:pt idx="8">
                  <c:v>11.925955399999999</c:v>
                </c:pt>
                <c:pt idx="9">
                  <c:v>11.593140349999999</c:v>
                </c:pt>
                <c:pt idx="10">
                  <c:v>5.5137033500000001</c:v>
                </c:pt>
                <c:pt idx="11">
                  <c:v>6.1168130500000002</c:v>
                </c:pt>
                <c:pt idx="12">
                  <c:v>2.9708824499999995</c:v>
                </c:pt>
                <c:pt idx="13">
                  <c:v>0.50174145000000014</c:v>
                </c:pt>
                <c:pt idx="14">
                  <c:v>-1.1461069500000001</c:v>
                </c:pt>
                <c:pt idx="15">
                  <c:v>-1.7233968499999999</c:v>
                </c:pt>
                <c:pt idx="16">
                  <c:v>-1.4240772499999999</c:v>
                </c:pt>
                <c:pt idx="17">
                  <c:v>-1.1626530499999999</c:v>
                </c:pt>
                <c:pt idx="18">
                  <c:v>-1.7015875999999999</c:v>
                </c:pt>
                <c:pt idx="19">
                  <c:v>-3.0399050000000001</c:v>
                </c:pt>
                <c:pt idx="20">
                  <c:v>-3.0727291999999999</c:v>
                </c:pt>
                <c:pt idx="21">
                  <c:v>-12.112895200000001</c:v>
                </c:pt>
                <c:pt idx="22">
                  <c:v>-4.7009321999999996</c:v>
                </c:pt>
                <c:pt idx="23">
                  <c:v>-1.1523362000000001</c:v>
                </c:pt>
                <c:pt idx="24">
                  <c:v>-2.1242087000000001</c:v>
                </c:pt>
                <c:pt idx="25">
                  <c:v>-2.5017477499999998</c:v>
                </c:pt>
                <c:pt idx="26">
                  <c:v>-3.26060135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85-4855-B0D9-1125C340858D}"/>
            </c:ext>
          </c:extLst>
        </c:ser>
        <c:ser>
          <c:idx val="2"/>
          <c:order val="1"/>
          <c:tx>
            <c:strRef>
              <c:f>impacts!$F$164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impacts!$F$231:$F$257</c:f>
              <c:numCache>
                <c:formatCode>0.000000_)</c:formatCode>
                <c:ptCount val="27"/>
                <c:pt idx="0">
                  <c:v>16.993380350000002</c:v>
                </c:pt>
                <c:pt idx="1">
                  <c:v>15.665088949999999</c:v>
                </c:pt>
                <c:pt idx="2">
                  <c:v>16.743065850000001</c:v>
                </c:pt>
                <c:pt idx="3">
                  <c:v>18.53457985</c:v>
                </c:pt>
                <c:pt idx="4">
                  <c:v>12.088438099999999</c:v>
                </c:pt>
                <c:pt idx="5">
                  <c:v>12.423441500000001</c:v>
                </c:pt>
                <c:pt idx="6">
                  <c:v>18.179574250000002</c:v>
                </c:pt>
                <c:pt idx="7">
                  <c:v>9.6051442499999986</c:v>
                </c:pt>
                <c:pt idx="8">
                  <c:v>9.3378261499999997</c:v>
                </c:pt>
                <c:pt idx="9">
                  <c:v>9.0113081499999996</c:v>
                </c:pt>
                <c:pt idx="10">
                  <c:v>2.9202411499999998</c:v>
                </c:pt>
                <c:pt idx="11">
                  <c:v>3.5279118999999999</c:v>
                </c:pt>
                <c:pt idx="12">
                  <c:v>0.35094235000000001</c:v>
                </c:pt>
                <c:pt idx="13">
                  <c:v>-2.1110216500000001</c:v>
                </c:pt>
                <c:pt idx="14">
                  <c:v>-0.78222274999999997</c:v>
                </c:pt>
                <c:pt idx="15">
                  <c:v>-1.0690531999999999</c:v>
                </c:pt>
                <c:pt idx="16">
                  <c:v>-0.76922329999999983</c:v>
                </c:pt>
                <c:pt idx="17">
                  <c:v>-0.50830939999999991</c:v>
                </c:pt>
                <c:pt idx="18">
                  <c:v>-1.0472439499999999</c:v>
                </c:pt>
                <c:pt idx="19">
                  <c:v>-2.3855613500000001</c:v>
                </c:pt>
                <c:pt idx="20">
                  <c:v>-2.4183855500000004</c:v>
                </c:pt>
                <c:pt idx="21">
                  <c:v>-11.4585779</c:v>
                </c:pt>
                <c:pt idx="22">
                  <c:v>-4.0466148999999998</c:v>
                </c:pt>
                <c:pt idx="23">
                  <c:v>-0.49798789999999993</c:v>
                </c:pt>
                <c:pt idx="24">
                  <c:v>-1.4698650499999997</c:v>
                </c:pt>
                <c:pt idx="25">
                  <c:v>-1.8474040999999999</c:v>
                </c:pt>
                <c:pt idx="26">
                  <c:v>-2.6062577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85-4855-B0D9-1125C3408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4.xml"/><Relationship Id="rId13" Type="http://schemas.openxmlformats.org/officeDocument/2006/relationships/chart" Target="../charts/chart39.xml"/><Relationship Id="rId3" Type="http://schemas.openxmlformats.org/officeDocument/2006/relationships/chart" Target="../charts/chart29.xml"/><Relationship Id="rId7" Type="http://schemas.openxmlformats.org/officeDocument/2006/relationships/chart" Target="../charts/chart33.xml"/><Relationship Id="rId12" Type="http://schemas.openxmlformats.org/officeDocument/2006/relationships/chart" Target="../charts/chart38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Relationship Id="rId6" Type="http://schemas.openxmlformats.org/officeDocument/2006/relationships/chart" Target="../charts/chart32.xml"/><Relationship Id="rId11" Type="http://schemas.openxmlformats.org/officeDocument/2006/relationships/chart" Target="../charts/chart37.xml"/><Relationship Id="rId5" Type="http://schemas.openxmlformats.org/officeDocument/2006/relationships/chart" Target="../charts/chart31.xml"/><Relationship Id="rId10" Type="http://schemas.openxmlformats.org/officeDocument/2006/relationships/chart" Target="../charts/chart36.xml"/><Relationship Id="rId4" Type="http://schemas.openxmlformats.org/officeDocument/2006/relationships/chart" Target="../charts/chart30.xml"/><Relationship Id="rId9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601980</xdr:colOff>
      <xdr:row>8</xdr:row>
      <xdr:rowOff>499110</xdr:rowOff>
    </xdr:from>
    <xdr:to>
      <xdr:col>19</xdr:col>
      <xdr:colOff>0</xdr:colOff>
      <xdr:row>24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2D6C14-6EF1-48C4-9DC6-A95DD56B31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43</xdr:row>
      <xdr:rowOff>11430</xdr:rowOff>
    </xdr:from>
    <xdr:to>
      <xdr:col>19</xdr:col>
      <xdr:colOff>38100</xdr:colOff>
      <xdr:row>64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062DD5-50B4-42BB-B23B-40FE5E2362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601980</xdr:colOff>
      <xdr:row>66</xdr:row>
      <xdr:rowOff>331470</xdr:rowOff>
    </xdr:from>
    <xdr:to>
      <xdr:col>22</xdr:col>
      <xdr:colOff>251460</xdr:colOff>
      <xdr:row>89</xdr:row>
      <xdr:rowOff>106680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D36CA7F-ACDE-48DF-A466-2BA0493F08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97</xdr:row>
      <xdr:rowOff>0</xdr:rowOff>
    </xdr:from>
    <xdr:to>
      <xdr:col>22</xdr:col>
      <xdr:colOff>259080</xdr:colOff>
      <xdr:row>119</xdr:row>
      <xdr:rowOff>118110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0F948DD-0991-485B-A5D2-8F92B6C055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7620</xdr:colOff>
      <xdr:row>127</xdr:row>
      <xdr:rowOff>0</xdr:rowOff>
    </xdr:from>
    <xdr:to>
      <xdr:col>22</xdr:col>
      <xdr:colOff>266700</xdr:colOff>
      <xdr:row>149</xdr:row>
      <xdr:rowOff>118110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6F8D902-0A3E-4D56-8B43-118A53DF9D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15240</xdr:colOff>
      <xdr:row>155</xdr:row>
      <xdr:rowOff>289560</xdr:rowOff>
    </xdr:from>
    <xdr:to>
      <xdr:col>17</xdr:col>
      <xdr:colOff>259080</xdr:colOff>
      <xdr:row>159</xdr:row>
      <xdr:rowOff>834390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47F3A25-2F61-457A-B17F-ED12540AB9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162</xdr:row>
      <xdr:rowOff>339090</xdr:rowOff>
    </xdr:from>
    <xdr:to>
      <xdr:col>20</xdr:col>
      <xdr:colOff>495300</xdr:colOff>
      <xdr:row>184</xdr:row>
      <xdr:rowOff>7620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34D07C6-572C-4A3D-8000-D8D30C0239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196</xdr:row>
      <xdr:rowOff>0</xdr:rowOff>
    </xdr:from>
    <xdr:to>
      <xdr:col>20</xdr:col>
      <xdr:colOff>495300</xdr:colOff>
      <xdr:row>217</xdr:row>
      <xdr:rowOff>11430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F6F4AFA-4D83-4324-B208-D385B242D0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229</xdr:row>
      <xdr:rowOff>0</xdr:rowOff>
    </xdr:from>
    <xdr:to>
      <xdr:col>20</xdr:col>
      <xdr:colOff>495300</xdr:colOff>
      <xdr:row>250</xdr:row>
      <xdr:rowOff>11430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11DF2BB-2DFF-4852-9E46-7B0AC0B7B5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259</xdr:row>
      <xdr:rowOff>0</xdr:rowOff>
    </xdr:from>
    <xdr:to>
      <xdr:col>20</xdr:col>
      <xdr:colOff>495300</xdr:colOff>
      <xdr:row>280</xdr:row>
      <xdr:rowOff>11430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C8B29F7C-A68B-4FEE-A02C-8EBC89F86A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601980</xdr:colOff>
      <xdr:row>288</xdr:row>
      <xdr:rowOff>491490</xdr:rowOff>
    </xdr:from>
    <xdr:to>
      <xdr:col>20</xdr:col>
      <xdr:colOff>38100</xdr:colOff>
      <xdr:row>304</xdr:row>
      <xdr:rowOff>15240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1E5B3FF-6E66-41E1-B040-5E4714B6AF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0</xdr:rowOff>
    </xdr:from>
    <xdr:to>
      <xdr:col>19</xdr:col>
      <xdr:colOff>7620</xdr:colOff>
      <xdr:row>41</xdr:row>
      <xdr:rowOff>11430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49E48485-691B-4B83-BE85-4B46EDD1CD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19</xdr:col>
      <xdr:colOff>45720</xdr:colOff>
      <xdr:row>8</xdr:row>
      <xdr:rowOff>502920</xdr:rowOff>
    </xdr:from>
    <xdr:to>
      <xdr:col>26</xdr:col>
      <xdr:colOff>601980</xdr:colOff>
      <xdr:row>24</xdr:row>
      <xdr:rowOff>3810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7A7683E0-B916-451E-B42A-917414FD3A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23</xdr:col>
      <xdr:colOff>0</xdr:colOff>
      <xdr:row>127</xdr:row>
      <xdr:rowOff>0</xdr:rowOff>
    </xdr:from>
    <xdr:to>
      <xdr:col>36</xdr:col>
      <xdr:colOff>320040</xdr:colOff>
      <xdr:row>149</xdr:row>
      <xdr:rowOff>118110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CDAA47D6-4307-4934-A3EF-2D9C257CDD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20</xdr:col>
      <xdr:colOff>0</xdr:colOff>
      <xdr:row>43</xdr:row>
      <xdr:rowOff>0</xdr:rowOff>
    </xdr:from>
    <xdr:to>
      <xdr:col>29</xdr:col>
      <xdr:colOff>38100</xdr:colOff>
      <xdr:row>64</xdr:row>
      <xdr:rowOff>156210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86CB494D-2DD3-4587-B485-9B7EDD8E42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22</xdr:col>
      <xdr:colOff>0</xdr:colOff>
      <xdr:row>229</xdr:row>
      <xdr:rowOff>0</xdr:rowOff>
    </xdr:from>
    <xdr:to>
      <xdr:col>33</xdr:col>
      <xdr:colOff>554567</xdr:colOff>
      <xdr:row>250</xdr:row>
      <xdr:rowOff>11430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55F383FB-E853-47D9-9239-3DBF4E6A51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19</xdr:col>
      <xdr:colOff>347134</xdr:colOff>
      <xdr:row>26</xdr:row>
      <xdr:rowOff>8467</xdr:rowOff>
    </xdr:from>
    <xdr:to>
      <xdr:col>27</xdr:col>
      <xdr:colOff>295487</xdr:colOff>
      <xdr:row>41</xdr:row>
      <xdr:rowOff>19897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C3237BF0-7902-4F1D-A0DC-99245279C8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23</xdr:col>
      <xdr:colOff>0</xdr:colOff>
      <xdr:row>67</xdr:row>
      <xdr:rowOff>0</xdr:rowOff>
    </xdr:from>
    <xdr:to>
      <xdr:col>36</xdr:col>
      <xdr:colOff>318347</xdr:colOff>
      <xdr:row>89</xdr:row>
      <xdr:rowOff>122343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95B1DB7C-3F36-4FEF-8DC7-FF5F99F653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23</xdr:col>
      <xdr:colOff>0</xdr:colOff>
      <xdr:row>97</xdr:row>
      <xdr:rowOff>0</xdr:rowOff>
    </xdr:from>
    <xdr:to>
      <xdr:col>36</xdr:col>
      <xdr:colOff>318347</xdr:colOff>
      <xdr:row>119</xdr:row>
      <xdr:rowOff>118110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BE66261C-559C-4E71-968F-71672E49CF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21</xdr:col>
      <xdr:colOff>169334</xdr:colOff>
      <xdr:row>162</xdr:row>
      <xdr:rowOff>355600</xdr:rowOff>
    </xdr:from>
    <xdr:to>
      <xdr:col>33</xdr:col>
      <xdr:colOff>114301</xdr:colOff>
      <xdr:row>184</xdr:row>
      <xdr:rowOff>24130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558F228E-51FB-4A34-9F67-FAE52757AC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21</xdr:col>
      <xdr:colOff>0</xdr:colOff>
      <xdr:row>196</xdr:row>
      <xdr:rowOff>0</xdr:rowOff>
    </xdr:from>
    <xdr:to>
      <xdr:col>32</xdr:col>
      <xdr:colOff>554567</xdr:colOff>
      <xdr:row>217</xdr:row>
      <xdr:rowOff>11430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7DA1942C-AE98-436D-B8ED-5B31898A86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9</xdr:col>
      <xdr:colOff>313265</xdr:colOff>
      <xdr:row>1</xdr:row>
      <xdr:rowOff>8467</xdr:rowOff>
    </xdr:from>
    <xdr:to>
      <xdr:col>18</xdr:col>
      <xdr:colOff>397934</xdr:colOff>
      <xdr:row>8</xdr:row>
      <xdr:rowOff>25401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C505D069-E83F-A669-2C2B-0368E558B7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19</xdr:col>
      <xdr:colOff>0</xdr:colOff>
      <xdr:row>1</xdr:row>
      <xdr:rowOff>0</xdr:rowOff>
    </xdr:from>
    <xdr:to>
      <xdr:col>26</xdr:col>
      <xdr:colOff>406400</xdr:colOff>
      <xdr:row>8</xdr:row>
      <xdr:rowOff>16934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C1ADB23C-319E-404C-AD20-29AC0ED63A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18</xdr:col>
      <xdr:colOff>508000</xdr:colOff>
      <xdr:row>155</xdr:row>
      <xdr:rowOff>279400</xdr:rowOff>
    </xdr:from>
    <xdr:to>
      <xdr:col>25</xdr:col>
      <xdr:colOff>82973</xdr:colOff>
      <xdr:row>159</xdr:row>
      <xdr:rowOff>824230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A9EC7A2D-8DE4-4CF9-A74D-0AC7B141D4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21</xdr:col>
      <xdr:colOff>0</xdr:colOff>
      <xdr:row>259</xdr:row>
      <xdr:rowOff>0</xdr:rowOff>
    </xdr:from>
    <xdr:to>
      <xdr:col>32</xdr:col>
      <xdr:colOff>554567</xdr:colOff>
      <xdr:row>280</xdr:row>
      <xdr:rowOff>11430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BB812B92-59F1-45E3-8CCF-D2B647B669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20</xdr:col>
      <xdr:colOff>135467</xdr:colOff>
      <xdr:row>288</xdr:row>
      <xdr:rowOff>499534</xdr:rowOff>
    </xdr:from>
    <xdr:to>
      <xdr:col>31</xdr:col>
      <xdr:colOff>240454</xdr:colOff>
      <xdr:row>304</xdr:row>
      <xdr:rowOff>23284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316C7A17-F23F-41E9-AF77-C5A4BAF5B2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11853</xdr:colOff>
      <xdr:row>9</xdr:row>
      <xdr:rowOff>3386</xdr:rowOff>
    </xdr:from>
    <xdr:to>
      <xdr:col>16</xdr:col>
      <xdr:colOff>627380</xdr:colOff>
      <xdr:row>24</xdr:row>
      <xdr:rowOff>63076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54EC021-7C23-44C5-94A0-70C7FB5745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16934</xdr:colOff>
      <xdr:row>127</xdr:row>
      <xdr:rowOff>16934</xdr:rowOff>
    </xdr:from>
    <xdr:to>
      <xdr:col>20</xdr:col>
      <xdr:colOff>277707</xdr:colOff>
      <xdr:row>149</xdr:row>
      <xdr:rowOff>135044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A56BD6EF-5A54-4B0D-86EA-2A44579E48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42</xdr:row>
      <xdr:rowOff>457199</xdr:rowOff>
    </xdr:from>
    <xdr:to>
      <xdr:col>16</xdr:col>
      <xdr:colOff>647700</xdr:colOff>
      <xdr:row>64</xdr:row>
      <xdr:rowOff>147743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10E459CD-E8E4-4628-9F8B-D398BC1604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229</xdr:row>
      <xdr:rowOff>8466</xdr:rowOff>
    </xdr:from>
    <xdr:to>
      <xdr:col>18</xdr:col>
      <xdr:colOff>495300</xdr:colOff>
      <xdr:row>250</xdr:row>
      <xdr:rowOff>19896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6E584885-C347-42F9-87C2-5DFB7DAF73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8468</xdr:colOff>
      <xdr:row>26</xdr:row>
      <xdr:rowOff>1</xdr:rowOff>
    </xdr:from>
    <xdr:to>
      <xdr:col>16</xdr:col>
      <xdr:colOff>625688</xdr:colOff>
      <xdr:row>41</xdr:row>
      <xdr:rowOff>11431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E5BCC20E-8A4B-40DA-A849-B1A0553850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8467</xdr:colOff>
      <xdr:row>67</xdr:row>
      <xdr:rowOff>16933</xdr:rowOff>
    </xdr:from>
    <xdr:to>
      <xdr:col>20</xdr:col>
      <xdr:colOff>267547</xdr:colOff>
      <xdr:row>89</xdr:row>
      <xdr:rowOff>139276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634C515D-7A8F-4FCB-9125-DD954AFE31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8467</xdr:colOff>
      <xdr:row>97</xdr:row>
      <xdr:rowOff>25400</xdr:rowOff>
    </xdr:from>
    <xdr:to>
      <xdr:col>20</xdr:col>
      <xdr:colOff>267547</xdr:colOff>
      <xdr:row>119</xdr:row>
      <xdr:rowOff>143510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A91C1EB1-9C82-4790-A036-60BD5ECA12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16935</xdr:colOff>
      <xdr:row>163</xdr:row>
      <xdr:rowOff>8466</xdr:rowOff>
    </xdr:from>
    <xdr:to>
      <xdr:col>18</xdr:col>
      <xdr:colOff>512235</xdr:colOff>
      <xdr:row>184</xdr:row>
      <xdr:rowOff>49530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D6204BA8-F65C-4185-B6CE-0B3CF87152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42334</xdr:colOff>
      <xdr:row>196</xdr:row>
      <xdr:rowOff>8467</xdr:rowOff>
    </xdr:from>
    <xdr:to>
      <xdr:col>18</xdr:col>
      <xdr:colOff>537634</xdr:colOff>
      <xdr:row>217</xdr:row>
      <xdr:rowOff>19897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0A040B64-D8B9-43B4-912B-287BAF73ED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609599</xdr:colOff>
      <xdr:row>1</xdr:row>
      <xdr:rowOff>8467</xdr:rowOff>
    </xdr:from>
    <xdr:to>
      <xdr:col>16</xdr:col>
      <xdr:colOff>465666</xdr:colOff>
      <xdr:row>8</xdr:row>
      <xdr:rowOff>25401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620177D8-6F81-4988-ADA8-2DBC0BB39C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0</xdr:colOff>
      <xdr:row>155</xdr:row>
      <xdr:rowOff>482600</xdr:rowOff>
    </xdr:from>
    <xdr:to>
      <xdr:col>15</xdr:col>
      <xdr:colOff>243840</xdr:colOff>
      <xdr:row>160</xdr:row>
      <xdr:rowOff>11430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652556C4-8AD1-475D-811E-85FC250675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8</xdr:col>
      <xdr:colOff>16933</xdr:colOff>
      <xdr:row>259</xdr:row>
      <xdr:rowOff>16933</xdr:rowOff>
    </xdr:from>
    <xdr:to>
      <xdr:col>18</xdr:col>
      <xdr:colOff>512233</xdr:colOff>
      <xdr:row>280</xdr:row>
      <xdr:rowOff>28363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3D9F83A9-6067-4A18-9BF0-C4603A033F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8</xdr:col>
      <xdr:colOff>0</xdr:colOff>
      <xdr:row>289</xdr:row>
      <xdr:rowOff>0</xdr:rowOff>
    </xdr:from>
    <xdr:to>
      <xdr:col>18</xdr:col>
      <xdr:colOff>495300</xdr:colOff>
      <xdr:row>310</xdr:row>
      <xdr:rowOff>2964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901BAE51-0B48-470E-B2A5-08D7C46683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Relationship Id="rId1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ontsheet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Sheet1"/>
      <sheetName val="NodesGenZones"/>
      <sheetName val="Transport"/>
      <sheetName val="HVDC"/>
      <sheetName val="CMP37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35">
          <cell r="D35">
            <v>0</v>
          </cell>
          <cell r="S35">
            <v>0</v>
          </cell>
          <cell r="T35">
            <v>0</v>
          </cell>
          <cell r="U35">
            <v>0</v>
          </cell>
          <cell r="V35">
            <v>18</v>
          </cell>
        </row>
        <row r="36">
          <cell r="D36">
            <v>0</v>
          </cell>
          <cell r="S36">
            <v>0</v>
          </cell>
          <cell r="T36">
            <v>0</v>
          </cell>
          <cell r="U36">
            <v>0</v>
          </cell>
          <cell r="V36">
            <v>26</v>
          </cell>
        </row>
        <row r="37">
          <cell r="D37">
            <v>0</v>
          </cell>
          <cell r="S37">
            <v>0</v>
          </cell>
          <cell r="T37">
            <v>0</v>
          </cell>
          <cell r="U37">
            <v>0</v>
          </cell>
          <cell r="V37">
            <v>10</v>
          </cell>
        </row>
        <row r="38">
          <cell r="D38">
            <v>0</v>
          </cell>
          <cell r="S38">
            <v>0</v>
          </cell>
          <cell r="T38">
            <v>0</v>
          </cell>
          <cell r="U38">
            <v>0</v>
          </cell>
          <cell r="V38">
            <v>24</v>
          </cell>
        </row>
        <row r="39">
          <cell r="D39">
            <v>0</v>
          </cell>
          <cell r="S39">
            <v>0</v>
          </cell>
          <cell r="T39">
            <v>0</v>
          </cell>
          <cell r="U39">
            <v>0</v>
          </cell>
          <cell r="V39">
            <v>13</v>
          </cell>
        </row>
        <row r="40">
          <cell r="D40">
            <v>0</v>
          </cell>
          <cell r="S40">
            <v>0</v>
          </cell>
          <cell r="T40">
            <v>0</v>
          </cell>
          <cell r="U40">
            <v>0</v>
          </cell>
          <cell r="V40">
            <v>24</v>
          </cell>
        </row>
        <row r="41">
          <cell r="D41">
            <v>0</v>
          </cell>
          <cell r="S41">
            <v>0</v>
          </cell>
          <cell r="T41">
            <v>0</v>
          </cell>
          <cell r="U41">
            <v>0</v>
          </cell>
          <cell r="V41">
            <v>16</v>
          </cell>
        </row>
        <row r="42">
          <cell r="D42">
            <v>0</v>
          </cell>
          <cell r="S42">
            <v>0</v>
          </cell>
          <cell r="T42">
            <v>0</v>
          </cell>
          <cell r="U42">
            <v>0</v>
          </cell>
          <cell r="V42">
            <v>24</v>
          </cell>
        </row>
        <row r="43">
          <cell r="D43">
            <v>0</v>
          </cell>
          <cell r="S43">
            <v>0</v>
          </cell>
          <cell r="T43">
            <v>0</v>
          </cell>
          <cell r="U43">
            <v>0</v>
          </cell>
          <cell r="V43">
            <v>26</v>
          </cell>
        </row>
        <row r="44">
          <cell r="D44">
            <v>0</v>
          </cell>
          <cell r="S44">
            <v>0</v>
          </cell>
          <cell r="T44">
            <v>0</v>
          </cell>
          <cell r="U44">
            <v>0</v>
          </cell>
          <cell r="V44">
            <v>20</v>
          </cell>
        </row>
        <row r="45">
          <cell r="D45">
            <v>0</v>
          </cell>
          <cell r="S45">
            <v>0</v>
          </cell>
          <cell r="T45">
            <v>0</v>
          </cell>
          <cell r="U45">
            <v>0</v>
          </cell>
          <cell r="V45">
            <v>24</v>
          </cell>
        </row>
        <row r="46">
          <cell r="D46">
            <v>0</v>
          </cell>
          <cell r="S46">
            <v>0</v>
          </cell>
          <cell r="T46">
            <v>0</v>
          </cell>
          <cell r="U46">
            <v>0</v>
          </cell>
          <cell r="V46">
            <v>24</v>
          </cell>
        </row>
        <row r="47">
          <cell r="D47">
            <v>0</v>
          </cell>
          <cell r="S47">
            <v>0</v>
          </cell>
          <cell r="T47">
            <v>0</v>
          </cell>
          <cell r="U47">
            <v>0</v>
          </cell>
          <cell r="V47">
            <v>26</v>
          </cell>
        </row>
        <row r="48">
          <cell r="D48">
            <v>0</v>
          </cell>
          <cell r="S48">
            <v>0</v>
          </cell>
          <cell r="T48">
            <v>0</v>
          </cell>
          <cell r="U48">
            <v>0</v>
          </cell>
          <cell r="V48">
            <v>24</v>
          </cell>
        </row>
        <row r="49">
          <cell r="D49">
            <v>0</v>
          </cell>
          <cell r="S49">
            <v>0</v>
          </cell>
          <cell r="T49">
            <v>0</v>
          </cell>
          <cell r="U49">
            <v>0</v>
          </cell>
          <cell r="V49">
            <v>18</v>
          </cell>
        </row>
        <row r="50">
          <cell r="D50">
            <v>0</v>
          </cell>
          <cell r="S50">
            <v>0</v>
          </cell>
          <cell r="T50">
            <v>0</v>
          </cell>
          <cell r="U50">
            <v>0</v>
          </cell>
          <cell r="V50" t="str">
            <v/>
          </cell>
        </row>
        <row r="51">
          <cell r="D51">
            <v>0</v>
          </cell>
          <cell r="S51">
            <v>0</v>
          </cell>
          <cell r="T51">
            <v>0</v>
          </cell>
          <cell r="U51">
            <v>0</v>
          </cell>
          <cell r="V51">
            <v>16</v>
          </cell>
        </row>
        <row r="52">
          <cell r="D52">
            <v>0</v>
          </cell>
          <cell r="S52">
            <v>0</v>
          </cell>
          <cell r="T52">
            <v>0</v>
          </cell>
          <cell r="U52">
            <v>0</v>
          </cell>
          <cell r="V52" t="str">
            <v/>
          </cell>
        </row>
        <row r="53">
          <cell r="D53">
            <v>0</v>
          </cell>
          <cell r="S53">
            <v>0</v>
          </cell>
          <cell r="T53">
            <v>0</v>
          </cell>
          <cell r="U53">
            <v>0</v>
          </cell>
          <cell r="V53">
            <v>24</v>
          </cell>
        </row>
        <row r="54">
          <cell r="D54">
            <v>0</v>
          </cell>
          <cell r="S54">
            <v>0</v>
          </cell>
          <cell r="T54">
            <v>0</v>
          </cell>
          <cell r="U54">
            <v>0</v>
          </cell>
          <cell r="V54">
            <v>24</v>
          </cell>
        </row>
        <row r="55">
          <cell r="D55">
            <v>0</v>
          </cell>
          <cell r="S55">
            <v>0</v>
          </cell>
          <cell r="T55">
            <v>0</v>
          </cell>
          <cell r="U55">
            <v>0</v>
          </cell>
          <cell r="V55">
            <v>2</v>
          </cell>
        </row>
        <row r="56">
          <cell r="D56">
            <v>0</v>
          </cell>
          <cell r="S56">
            <v>0</v>
          </cell>
          <cell r="T56">
            <v>0</v>
          </cell>
          <cell r="U56">
            <v>0</v>
          </cell>
          <cell r="V56">
            <v>13</v>
          </cell>
        </row>
        <row r="57">
          <cell r="D57">
            <v>0</v>
          </cell>
          <cell r="S57">
            <v>0</v>
          </cell>
          <cell r="T57">
            <v>0</v>
          </cell>
          <cell r="U57">
            <v>0</v>
          </cell>
          <cell r="V57" t="str">
            <v/>
          </cell>
        </row>
        <row r="58">
          <cell r="D58">
            <v>0</v>
          </cell>
          <cell r="S58">
            <v>0</v>
          </cell>
          <cell r="T58">
            <v>0</v>
          </cell>
          <cell r="U58">
            <v>0</v>
          </cell>
          <cell r="V58">
            <v>24</v>
          </cell>
        </row>
        <row r="59">
          <cell r="D59">
            <v>0</v>
          </cell>
          <cell r="S59">
            <v>0</v>
          </cell>
          <cell r="T59">
            <v>0</v>
          </cell>
          <cell r="U59">
            <v>0</v>
          </cell>
          <cell r="V59" t="str">
            <v/>
          </cell>
        </row>
        <row r="60">
          <cell r="D60">
            <v>0</v>
          </cell>
          <cell r="S60">
            <v>0</v>
          </cell>
          <cell r="T60">
            <v>0</v>
          </cell>
          <cell r="U60">
            <v>0</v>
          </cell>
          <cell r="V60">
            <v>15</v>
          </cell>
        </row>
        <row r="61">
          <cell r="D61">
            <v>0</v>
          </cell>
          <cell r="S61">
            <v>0</v>
          </cell>
          <cell r="T61">
            <v>0</v>
          </cell>
          <cell r="U61">
            <v>0</v>
          </cell>
          <cell r="V61">
            <v>17</v>
          </cell>
        </row>
        <row r="62">
          <cell r="D62">
            <v>0</v>
          </cell>
          <cell r="S62">
            <v>0</v>
          </cell>
          <cell r="T62">
            <v>0</v>
          </cell>
          <cell r="U62">
            <v>0</v>
          </cell>
          <cell r="V62" t="str">
            <v/>
          </cell>
        </row>
        <row r="63">
          <cell r="D63">
            <v>0</v>
          </cell>
          <cell r="S63">
            <v>0</v>
          </cell>
          <cell r="T63">
            <v>0</v>
          </cell>
          <cell r="U63">
            <v>0</v>
          </cell>
          <cell r="V63">
            <v>16</v>
          </cell>
        </row>
        <row r="64">
          <cell r="D64">
            <v>0</v>
          </cell>
          <cell r="S64">
            <v>0</v>
          </cell>
          <cell r="T64">
            <v>0</v>
          </cell>
          <cell r="U64">
            <v>0</v>
          </cell>
          <cell r="V64">
            <v>1</v>
          </cell>
        </row>
        <row r="65">
          <cell r="D65">
            <v>0</v>
          </cell>
          <cell r="S65">
            <v>0</v>
          </cell>
          <cell r="T65">
            <v>0</v>
          </cell>
          <cell r="U65">
            <v>0</v>
          </cell>
          <cell r="V65" t="str">
            <v/>
          </cell>
        </row>
        <row r="66">
          <cell r="D66">
            <v>0</v>
          </cell>
          <cell r="S66">
            <v>0</v>
          </cell>
          <cell r="T66">
            <v>0</v>
          </cell>
          <cell r="U66">
            <v>0</v>
          </cell>
          <cell r="V66">
            <v>12</v>
          </cell>
        </row>
        <row r="67">
          <cell r="D67">
            <v>0</v>
          </cell>
          <cell r="S67">
            <v>0</v>
          </cell>
          <cell r="T67">
            <v>0</v>
          </cell>
          <cell r="U67">
            <v>0</v>
          </cell>
          <cell r="V67" t="str">
            <v/>
          </cell>
        </row>
        <row r="68">
          <cell r="D68">
            <v>0</v>
          </cell>
          <cell r="S68">
            <v>0</v>
          </cell>
          <cell r="T68">
            <v>0</v>
          </cell>
          <cell r="U68">
            <v>0</v>
          </cell>
          <cell r="V68">
            <v>10</v>
          </cell>
        </row>
        <row r="69">
          <cell r="D69">
            <v>0</v>
          </cell>
          <cell r="S69">
            <v>0</v>
          </cell>
          <cell r="T69">
            <v>0</v>
          </cell>
          <cell r="U69">
            <v>0</v>
          </cell>
          <cell r="V69">
            <v>10</v>
          </cell>
        </row>
        <row r="70">
          <cell r="D70">
            <v>200</v>
          </cell>
          <cell r="S70">
            <v>200</v>
          </cell>
          <cell r="T70">
            <v>3.2601999999999998</v>
          </cell>
          <cell r="U70">
            <v>3.2601999999999998</v>
          </cell>
          <cell r="V70">
            <v>10</v>
          </cell>
        </row>
        <row r="71">
          <cell r="D71">
            <v>200</v>
          </cell>
          <cell r="S71">
            <v>200</v>
          </cell>
          <cell r="T71">
            <v>3.2601999999999998</v>
          </cell>
          <cell r="U71">
            <v>3.2601999999999998</v>
          </cell>
          <cell r="V71">
            <v>10</v>
          </cell>
        </row>
        <row r="72">
          <cell r="D72">
            <v>0</v>
          </cell>
          <cell r="S72">
            <v>0</v>
          </cell>
          <cell r="T72">
            <v>0</v>
          </cell>
          <cell r="U72">
            <v>0</v>
          </cell>
          <cell r="V72" t="str">
            <v/>
          </cell>
        </row>
        <row r="73">
          <cell r="D73">
            <v>200</v>
          </cell>
          <cell r="S73">
            <v>200</v>
          </cell>
          <cell r="T73">
            <v>3.2601999999999998</v>
          </cell>
          <cell r="U73">
            <v>3.2601999999999998</v>
          </cell>
          <cell r="V73">
            <v>9</v>
          </cell>
        </row>
        <row r="74">
          <cell r="D74">
            <v>200</v>
          </cell>
          <cell r="S74">
            <v>200</v>
          </cell>
          <cell r="T74">
            <v>3.2601999999999998</v>
          </cell>
          <cell r="U74">
            <v>3.2601999999999998</v>
          </cell>
          <cell r="V74">
            <v>9</v>
          </cell>
        </row>
        <row r="75">
          <cell r="D75">
            <v>0</v>
          </cell>
          <cell r="S75">
            <v>0</v>
          </cell>
          <cell r="T75">
            <v>0</v>
          </cell>
          <cell r="U75">
            <v>0</v>
          </cell>
          <cell r="V75" t="str">
            <v/>
          </cell>
        </row>
        <row r="76">
          <cell r="D76">
            <v>0</v>
          </cell>
          <cell r="S76">
            <v>0</v>
          </cell>
          <cell r="T76">
            <v>0</v>
          </cell>
          <cell r="U76">
            <v>0</v>
          </cell>
          <cell r="V76" t="str">
            <v/>
          </cell>
        </row>
        <row r="77">
          <cell r="D77">
            <v>81</v>
          </cell>
          <cell r="S77">
            <v>0</v>
          </cell>
          <cell r="T77">
            <v>31.332501000000001</v>
          </cell>
          <cell r="U77">
            <v>81</v>
          </cell>
          <cell r="V77">
            <v>10</v>
          </cell>
        </row>
        <row r="78">
          <cell r="D78">
            <v>9.6</v>
          </cell>
          <cell r="S78">
            <v>0</v>
          </cell>
          <cell r="T78">
            <v>2.8460063999999998</v>
          </cell>
          <cell r="U78">
            <v>9.6</v>
          </cell>
          <cell r="V78">
            <v>11</v>
          </cell>
        </row>
        <row r="79">
          <cell r="D79">
            <v>20</v>
          </cell>
          <cell r="S79">
            <v>0</v>
          </cell>
          <cell r="T79">
            <v>9.6056600000000003</v>
          </cell>
          <cell r="U79">
            <v>20</v>
          </cell>
          <cell r="V79">
            <v>10</v>
          </cell>
        </row>
        <row r="80">
          <cell r="D80">
            <v>57</v>
          </cell>
          <cell r="S80">
            <v>0</v>
          </cell>
          <cell r="T80">
            <v>22.048797</v>
          </cell>
          <cell r="U80">
            <v>57</v>
          </cell>
          <cell r="V80">
            <v>11</v>
          </cell>
        </row>
        <row r="81">
          <cell r="D81">
            <v>200</v>
          </cell>
          <cell r="S81">
            <v>200</v>
          </cell>
          <cell r="T81">
            <v>3.2601999999999998</v>
          </cell>
          <cell r="U81">
            <v>3.2601999999999998</v>
          </cell>
          <cell r="V81">
            <v>8</v>
          </cell>
        </row>
        <row r="82">
          <cell r="D82">
            <v>95.5</v>
          </cell>
          <cell r="S82">
            <v>0</v>
          </cell>
          <cell r="T82">
            <v>39.607574500000005</v>
          </cell>
          <cell r="U82">
            <v>95.5</v>
          </cell>
          <cell r="V82">
            <v>1</v>
          </cell>
        </row>
        <row r="83">
          <cell r="D83">
            <v>0</v>
          </cell>
          <cell r="S83">
            <v>0</v>
          </cell>
          <cell r="T83">
            <v>0</v>
          </cell>
          <cell r="U83">
            <v>0</v>
          </cell>
          <cell r="V83" t="str">
            <v/>
          </cell>
        </row>
        <row r="84">
          <cell r="D84">
            <v>0</v>
          </cell>
          <cell r="S84">
            <v>0</v>
          </cell>
          <cell r="T84">
            <v>0</v>
          </cell>
          <cell r="U84">
            <v>0</v>
          </cell>
          <cell r="V84">
            <v>10</v>
          </cell>
        </row>
        <row r="85">
          <cell r="D85">
            <v>0</v>
          </cell>
          <cell r="S85">
            <v>0</v>
          </cell>
          <cell r="T85">
            <v>0</v>
          </cell>
          <cell r="U85">
            <v>0</v>
          </cell>
          <cell r="V85" t="str">
            <v/>
          </cell>
        </row>
        <row r="86">
          <cell r="D86">
            <v>0</v>
          </cell>
          <cell r="S86">
            <v>0</v>
          </cell>
          <cell r="T86">
            <v>0</v>
          </cell>
          <cell r="U86">
            <v>0</v>
          </cell>
          <cell r="V86">
            <v>5</v>
          </cell>
        </row>
        <row r="87">
          <cell r="D87">
            <v>41.4</v>
          </cell>
          <cell r="S87">
            <v>0</v>
          </cell>
          <cell r="T87">
            <v>16.014389399999999</v>
          </cell>
          <cell r="U87">
            <v>41.4</v>
          </cell>
          <cell r="V87">
            <v>4</v>
          </cell>
        </row>
        <row r="88">
          <cell r="D88">
            <v>0</v>
          </cell>
          <cell r="S88">
            <v>0</v>
          </cell>
          <cell r="T88">
            <v>0</v>
          </cell>
          <cell r="U88">
            <v>0</v>
          </cell>
          <cell r="V88" t="str">
            <v/>
          </cell>
        </row>
        <row r="89">
          <cell r="D89">
            <v>0</v>
          </cell>
          <cell r="S89">
            <v>0</v>
          </cell>
          <cell r="T89">
            <v>0</v>
          </cell>
          <cell r="U89">
            <v>0</v>
          </cell>
          <cell r="V89" t="str">
            <v/>
          </cell>
        </row>
        <row r="90">
          <cell r="D90">
            <v>67.2</v>
          </cell>
          <cell r="S90">
            <v>0</v>
          </cell>
          <cell r="T90">
            <v>21.595392</v>
          </cell>
          <cell r="U90">
            <v>67.2</v>
          </cell>
          <cell r="V90">
            <v>11</v>
          </cell>
        </row>
        <row r="91">
          <cell r="D91">
            <v>0</v>
          </cell>
          <cell r="S91">
            <v>0</v>
          </cell>
          <cell r="T91">
            <v>0</v>
          </cell>
          <cell r="U91">
            <v>0</v>
          </cell>
          <cell r="V91" t="str">
            <v/>
          </cell>
        </row>
        <row r="92">
          <cell r="D92">
            <v>88.4</v>
          </cell>
          <cell r="S92">
            <v>0</v>
          </cell>
          <cell r="T92">
            <v>33.4250124</v>
          </cell>
          <cell r="U92">
            <v>88.4</v>
          </cell>
          <cell r="V92">
            <v>11</v>
          </cell>
        </row>
        <row r="93">
          <cell r="D93">
            <v>0</v>
          </cell>
          <cell r="S93">
            <v>0</v>
          </cell>
          <cell r="T93">
            <v>0</v>
          </cell>
          <cell r="U93">
            <v>0</v>
          </cell>
          <cell r="V93" t="str">
            <v/>
          </cell>
        </row>
        <row r="94">
          <cell r="D94">
            <v>0</v>
          </cell>
          <cell r="S94">
            <v>0</v>
          </cell>
          <cell r="T94">
            <v>0</v>
          </cell>
          <cell r="U94">
            <v>0</v>
          </cell>
          <cell r="V94" t="str">
            <v/>
          </cell>
        </row>
        <row r="95">
          <cell r="D95">
            <v>0</v>
          </cell>
          <cell r="S95">
            <v>0</v>
          </cell>
          <cell r="T95">
            <v>0</v>
          </cell>
          <cell r="U95">
            <v>0</v>
          </cell>
          <cell r="V95" t="str">
            <v/>
          </cell>
        </row>
        <row r="96">
          <cell r="D96">
            <v>51</v>
          </cell>
          <cell r="S96">
            <v>0</v>
          </cell>
          <cell r="T96">
            <v>20.420195999999997</v>
          </cell>
          <cell r="U96">
            <v>51</v>
          </cell>
          <cell r="V96">
            <v>11</v>
          </cell>
        </row>
        <row r="97">
          <cell r="D97">
            <v>0</v>
          </cell>
          <cell r="S97">
            <v>0</v>
          </cell>
          <cell r="T97">
            <v>0</v>
          </cell>
          <cell r="U97">
            <v>0</v>
          </cell>
          <cell r="V97" t="str">
            <v/>
          </cell>
        </row>
        <row r="98">
          <cell r="D98">
            <v>0</v>
          </cell>
          <cell r="S98">
            <v>0</v>
          </cell>
          <cell r="T98">
            <v>0</v>
          </cell>
          <cell r="U98">
            <v>0</v>
          </cell>
          <cell r="V98">
            <v>24</v>
          </cell>
        </row>
        <row r="99">
          <cell r="D99">
            <v>235</v>
          </cell>
          <cell r="S99">
            <v>0</v>
          </cell>
          <cell r="T99">
            <v>64.489170000000001</v>
          </cell>
          <cell r="U99">
            <v>235</v>
          </cell>
          <cell r="V99">
            <v>10</v>
          </cell>
        </row>
        <row r="100">
          <cell r="D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16</v>
          </cell>
        </row>
        <row r="101">
          <cell r="D101">
            <v>37.799999999999997</v>
          </cell>
          <cell r="S101">
            <v>0</v>
          </cell>
          <cell r="T101">
            <v>14.621833799999999</v>
          </cell>
          <cell r="U101">
            <v>37.799999999999997</v>
          </cell>
          <cell r="V101">
            <v>10</v>
          </cell>
        </row>
        <row r="102">
          <cell r="D102">
            <v>42.8</v>
          </cell>
          <cell r="S102">
            <v>0</v>
          </cell>
          <cell r="T102">
            <v>16.492594799999999</v>
          </cell>
          <cell r="U102">
            <v>42.8</v>
          </cell>
          <cell r="V102">
            <v>10</v>
          </cell>
        </row>
        <row r="103">
          <cell r="D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9</v>
          </cell>
        </row>
        <row r="104">
          <cell r="D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5</v>
          </cell>
        </row>
        <row r="105">
          <cell r="D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1</v>
          </cell>
        </row>
        <row r="106">
          <cell r="D106">
            <v>200</v>
          </cell>
          <cell r="S106">
            <v>200</v>
          </cell>
          <cell r="T106">
            <v>3.2601999999999998</v>
          </cell>
          <cell r="U106">
            <v>3.2601999999999998</v>
          </cell>
          <cell r="V106">
            <v>8</v>
          </cell>
        </row>
        <row r="107">
          <cell r="D107">
            <v>0</v>
          </cell>
          <cell r="S107">
            <v>0</v>
          </cell>
          <cell r="T107">
            <v>0</v>
          </cell>
          <cell r="U107">
            <v>0</v>
          </cell>
          <cell r="V107" t="str">
            <v/>
          </cell>
        </row>
        <row r="108">
          <cell r="D108">
            <v>120</v>
          </cell>
          <cell r="S108">
            <v>120</v>
          </cell>
          <cell r="T108">
            <v>1.9561199999999999</v>
          </cell>
          <cell r="U108">
            <v>1.9561199999999999</v>
          </cell>
          <cell r="V108">
            <v>26</v>
          </cell>
        </row>
        <row r="109">
          <cell r="D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18</v>
          </cell>
        </row>
        <row r="110">
          <cell r="D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16</v>
          </cell>
        </row>
        <row r="111">
          <cell r="D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24</v>
          </cell>
        </row>
        <row r="112">
          <cell r="D112">
            <v>57</v>
          </cell>
          <cell r="S112">
            <v>57</v>
          </cell>
          <cell r="T112">
            <v>0.92915700000000001</v>
          </cell>
          <cell r="U112">
            <v>0.92915700000000001</v>
          </cell>
          <cell r="V112">
            <v>16</v>
          </cell>
        </row>
        <row r="113">
          <cell r="D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25</v>
          </cell>
        </row>
        <row r="114">
          <cell r="D114">
            <v>1</v>
          </cell>
          <cell r="S114">
            <v>1</v>
          </cell>
          <cell r="T114">
            <v>2.0129999999999999E-2</v>
          </cell>
          <cell r="U114">
            <v>2.0129999999999999E-2</v>
          </cell>
          <cell r="V114">
            <v>16</v>
          </cell>
        </row>
        <row r="115">
          <cell r="D115">
            <v>1644</v>
          </cell>
          <cell r="S115">
            <v>1644</v>
          </cell>
          <cell r="T115">
            <v>151.06716</v>
          </cell>
          <cell r="U115">
            <v>151.06716</v>
          </cell>
          <cell r="V115">
            <v>19</v>
          </cell>
        </row>
        <row r="116">
          <cell r="D116">
            <v>47.5</v>
          </cell>
          <cell r="S116">
            <v>47.5</v>
          </cell>
          <cell r="T116">
            <v>0.77429749999999997</v>
          </cell>
          <cell r="U116">
            <v>0.77429749999999997</v>
          </cell>
          <cell r="V116">
            <v>22</v>
          </cell>
        </row>
        <row r="117">
          <cell r="D117">
            <v>57</v>
          </cell>
          <cell r="S117">
            <v>57</v>
          </cell>
          <cell r="T117">
            <v>0.92915700000000001</v>
          </cell>
          <cell r="U117">
            <v>0.92915700000000001</v>
          </cell>
          <cell r="V117">
            <v>18</v>
          </cell>
        </row>
        <row r="118">
          <cell r="D118">
            <v>47.5</v>
          </cell>
          <cell r="S118">
            <v>47.5</v>
          </cell>
          <cell r="T118">
            <v>0.77429749999999997</v>
          </cell>
          <cell r="U118">
            <v>0.77429749999999997</v>
          </cell>
          <cell r="V118">
            <v>22</v>
          </cell>
        </row>
        <row r="119">
          <cell r="D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15</v>
          </cell>
        </row>
        <row r="120">
          <cell r="D120">
            <v>360</v>
          </cell>
          <cell r="S120">
            <v>360</v>
          </cell>
          <cell r="T120">
            <v>12.99132</v>
          </cell>
          <cell r="U120">
            <v>12.99132</v>
          </cell>
          <cell r="V120">
            <v>16</v>
          </cell>
        </row>
        <row r="121">
          <cell r="D121">
            <v>99.4</v>
          </cell>
          <cell r="S121">
            <v>99.4</v>
          </cell>
          <cell r="T121">
            <v>1.6203194000000001</v>
          </cell>
          <cell r="U121">
            <v>1.6203194000000001</v>
          </cell>
          <cell r="V121">
            <v>22</v>
          </cell>
        </row>
        <row r="122">
          <cell r="D122">
            <v>755</v>
          </cell>
          <cell r="S122">
            <v>755</v>
          </cell>
          <cell r="T122">
            <v>230.79746</v>
          </cell>
          <cell r="U122">
            <v>230.79746</v>
          </cell>
          <cell r="V122">
            <v>16</v>
          </cell>
        </row>
        <row r="123">
          <cell r="D123">
            <v>0</v>
          </cell>
          <cell r="S123">
            <v>0</v>
          </cell>
          <cell r="T123">
            <v>0</v>
          </cell>
          <cell r="U123">
            <v>0</v>
          </cell>
          <cell r="V123" t="str">
            <v/>
          </cell>
        </row>
        <row r="124">
          <cell r="D124">
            <v>893</v>
          </cell>
          <cell r="S124">
            <v>893</v>
          </cell>
          <cell r="T124">
            <v>306.19273299999998</v>
          </cell>
          <cell r="U124">
            <v>306.19273299999998</v>
          </cell>
          <cell r="V124">
            <v>16</v>
          </cell>
        </row>
        <row r="125">
          <cell r="D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15</v>
          </cell>
        </row>
        <row r="126">
          <cell r="D126">
            <v>99.9</v>
          </cell>
          <cell r="S126">
            <v>99.9</v>
          </cell>
          <cell r="T126">
            <v>1.6284699</v>
          </cell>
          <cell r="U126">
            <v>1.6284699</v>
          </cell>
          <cell r="V126">
            <v>15</v>
          </cell>
        </row>
        <row r="127">
          <cell r="D127">
            <v>57</v>
          </cell>
          <cell r="S127">
            <v>57</v>
          </cell>
          <cell r="T127">
            <v>0.92915700000000001</v>
          </cell>
          <cell r="U127">
            <v>0.92915700000000001</v>
          </cell>
          <cell r="V127">
            <v>18</v>
          </cell>
        </row>
        <row r="128">
          <cell r="D128">
            <v>735</v>
          </cell>
          <cell r="S128">
            <v>735</v>
          </cell>
          <cell r="T128">
            <v>186.29016000000001</v>
          </cell>
          <cell r="U128">
            <v>186.29016000000001</v>
          </cell>
          <cell r="V128">
            <v>24</v>
          </cell>
        </row>
        <row r="129">
          <cell r="D129">
            <v>57</v>
          </cell>
          <cell r="S129">
            <v>57</v>
          </cell>
          <cell r="T129">
            <v>0.92915700000000001</v>
          </cell>
          <cell r="U129">
            <v>0.92915700000000001</v>
          </cell>
          <cell r="V129">
            <v>25</v>
          </cell>
        </row>
        <row r="130">
          <cell r="D130">
            <v>47.5</v>
          </cell>
          <cell r="S130">
            <v>47.5</v>
          </cell>
          <cell r="T130">
            <v>0.77429749999999997</v>
          </cell>
          <cell r="U130">
            <v>0.77429749999999997</v>
          </cell>
          <cell r="V130">
            <v>22</v>
          </cell>
        </row>
        <row r="131">
          <cell r="D131">
            <v>320</v>
          </cell>
          <cell r="S131">
            <v>320</v>
          </cell>
          <cell r="T131">
            <v>5.2163199999999996</v>
          </cell>
          <cell r="U131">
            <v>5.2163199999999996</v>
          </cell>
          <cell r="V131">
            <v>15</v>
          </cell>
        </row>
        <row r="132">
          <cell r="D132">
            <v>57</v>
          </cell>
          <cell r="S132">
            <v>57</v>
          </cell>
          <cell r="T132">
            <v>0.92915700000000001</v>
          </cell>
          <cell r="U132">
            <v>0.92915700000000001</v>
          </cell>
          <cell r="V132">
            <v>15</v>
          </cell>
        </row>
        <row r="133">
          <cell r="D133">
            <v>0</v>
          </cell>
          <cell r="S133">
            <v>0</v>
          </cell>
          <cell r="T133">
            <v>0</v>
          </cell>
          <cell r="U133">
            <v>0</v>
          </cell>
          <cell r="V133" t="str">
            <v/>
          </cell>
        </row>
        <row r="134">
          <cell r="D134">
            <v>0</v>
          </cell>
          <cell r="S134">
            <v>0</v>
          </cell>
          <cell r="T134">
            <v>0</v>
          </cell>
          <cell r="U134">
            <v>0</v>
          </cell>
          <cell r="V134" t="str">
            <v/>
          </cell>
        </row>
        <row r="135">
          <cell r="D135">
            <v>57</v>
          </cell>
          <cell r="S135">
            <v>57</v>
          </cell>
          <cell r="T135">
            <v>0.92915700000000001</v>
          </cell>
          <cell r="U135">
            <v>0.92915700000000001</v>
          </cell>
          <cell r="V135">
            <v>18</v>
          </cell>
        </row>
        <row r="136">
          <cell r="D136">
            <v>0</v>
          </cell>
          <cell r="S136">
            <v>0</v>
          </cell>
          <cell r="T136">
            <v>0</v>
          </cell>
          <cell r="U136">
            <v>0</v>
          </cell>
          <cell r="V136" t="str">
            <v/>
          </cell>
        </row>
        <row r="137">
          <cell r="D137">
            <v>1180</v>
          </cell>
          <cell r="S137">
            <v>1180</v>
          </cell>
          <cell r="T137">
            <v>594.21614000000011</v>
          </cell>
          <cell r="U137">
            <v>594.21614000000011</v>
          </cell>
          <cell r="V137">
            <v>2</v>
          </cell>
        </row>
        <row r="138">
          <cell r="D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22</v>
          </cell>
        </row>
        <row r="139">
          <cell r="D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22</v>
          </cell>
        </row>
        <row r="140">
          <cell r="D140">
            <v>1100</v>
          </cell>
          <cell r="S140">
            <v>1100</v>
          </cell>
          <cell r="T140">
            <v>769.33010000000002</v>
          </cell>
          <cell r="U140">
            <v>769.33010000000002</v>
          </cell>
          <cell r="V140">
            <v>15</v>
          </cell>
        </row>
        <row r="141">
          <cell r="D141">
            <v>1234</v>
          </cell>
          <cell r="S141">
            <v>1234</v>
          </cell>
          <cell r="T141">
            <v>361.82731000000001</v>
          </cell>
          <cell r="U141">
            <v>361.82731000000001</v>
          </cell>
          <cell r="V141">
            <v>22</v>
          </cell>
        </row>
        <row r="142">
          <cell r="D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22</v>
          </cell>
        </row>
        <row r="143">
          <cell r="D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22</v>
          </cell>
        </row>
        <row r="144">
          <cell r="D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22</v>
          </cell>
        </row>
        <row r="145">
          <cell r="D145">
            <v>150</v>
          </cell>
          <cell r="S145">
            <v>150</v>
          </cell>
          <cell r="T145">
            <v>2.4451499999999999</v>
          </cell>
          <cell r="U145">
            <v>2.4451499999999999</v>
          </cell>
          <cell r="V145">
            <v>15</v>
          </cell>
        </row>
        <row r="146">
          <cell r="D146">
            <v>150</v>
          </cell>
          <cell r="S146">
            <v>150</v>
          </cell>
          <cell r="T146">
            <v>2.4451499999999999</v>
          </cell>
          <cell r="U146">
            <v>2.4451499999999999</v>
          </cell>
          <cell r="V146">
            <v>15</v>
          </cell>
        </row>
        <row r="147">
          <cell r="D147">
            <v>0</v>
          </cell>
          <cell r="S147">
            <v>0</v>
          </cell>
          <cell r="T147">
            <v>0</v>
          </cell>
          <cell r="U147">
            <v>0</v>
          </cell>
          <cell r="V147" t="str">
            <v/>
          </cell>
        </row>
        <row r="148">
          <cell r="D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18</v>
          </cell>
        </row>
        <row r="149">
          <cell r="D149">
            <v>57</v>
          </cell>
          <cell r="S149">
            <v>57</v>
          </cell>
          <cell r="T149">
            <v>0.92915700000000001</v>
          </cell>
          <cell r="U149">
            <v>0.92915700000000001</v>
          </cell>
          <cell r="V149">
            <v>15</v>
          </cell>
        </row>
        <row r="150">
          <cell r="D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11</v>
          </cell>
        </row>
        <row r="151">
          <cell r="D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11</v>
          </cell>
        </row>
        <row r="152">
          <cell r="D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20</v>
          </cell>
        </row>
        <row r="153">
          <cell r="D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19</v>
          </cell>
        </row>
        <row r="154">
          <cell r="D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16</v>
          </cell>
        </row>
        <row r="155">
          <cell r="D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21</v>
          </cell>
        </row>
        <row r="156">
          <cell r="D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21</v>
          </cell>
        </row>
        <row r="157">
          <cell r="D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21</v>
          </cell>
        </row>
        <row r="158">
          <cell r="D158">
            <v>158</v>
          </cell>
          <cell r="S158">
            <v>158</v>
          </cell>
          <cell r="T158">
            <v>104.63471</v>
          </cell>
          <cell r="U158">
            <v>104.63471</v>
          </cell>
          <cell r="V158">
            <v>26</v>
          </cell>
        </row>
        <row r="159">
          <cell r="D159">
            <v>20</v>
          </cell>
          <cell r="S159">
            <v>20</v>
          </cell>
          <cell r="T159">
            <v>6.7991000000000001</v>
          </cell>
          <cell r="U159">
            <v>20</v>
          </cell>
          <cell r="V159">
            <v>1</v>
          </cell>
        </row>
        <row r="160">
          <cell r="D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3</v>
          </cell>
        </row>
        <row r="161">
          <cell r="D161">
            <v>108</v>
          </cell>
          <cell r="S161">
            <v>0</v>
          </cell>
          <cell r="T161">
            <v>39.036276000000001</v>
          </cell>
          <cell r="U161">
            <v>108</v>
          </cell>
          <cell r="V161">
            <v>3</v>
          </cell>
        </row>
        <row r="162">
          <cell r="D162">
            <v>0</v>
          </cell>
          <cell r="S162">
            <v>0</v>
          </cell>
          <cell r="T162">
            <v>0</v>
          </cell>
          <cell r="U162">
            <v>0</v>
          </cell>
          <cell r="V162" t="str">
            <v/>
          </cell>
        </row>
        <row r="163">
          <cell r="D163">
            <v>48.2</v>
          </cell>
          <cell r="S163">
            <v>0</v>
          </cell>
          <cell r="T163">
            <v>18.644772200000002</v>
          </cell>
          <cell r="U163">
            <v>48.2</v>
          </cell>
          <cell r="V163">
            <v>11</v>
          </cell>
        </row>
        <row r="164">
          <cell r="D164">
            <v>19.100000000000001</v>
          </cell>
          <cell r="S164">
            <v>19.100000000000001</v>
          </cell>
          <cell r="T164">
            <v>6.4931405000000009</v>
          </cell>
          <cell r="U164">
            <v>19.100000000000001</v>
          </cell>
          <cell r="V164">
            <v>1</v>
          </cell>
        </row>
        <row r="165">
          <cell r="D165">
            <v>38</v>
          </cell>
          <cell r="S165">
            <v>38</v>
          </cell>
          <cell r="T165">
            <v>12.918290000000001</v>
          </cell>
          <cell r="U165">
            <v>38</v>
          </cell>
          <cell r="V165">
            <v>1</v>
          </cell>
        </row>
        <row r="166">
          <cell r="D166">
            <v>75</v>
          </cell>
          <cell r="S166">
            <v>75</v>
          </cell>
          <cell r="T166">
            <v>16.696649999999998</v>
          </cell>
          <cell r="U166">
            <v>75</v>
          </cell>
          <cell r="V166">
            <v>5</v>
          </cell>
        </row>
        <row r="167">
          <cell r="D167">
            <v>46</v>
          </cell>
          <cell r="S167">
            <v>46</v>
          </cell>
          <cell r="T167">
            <v>20.907827999999999</v>
          </cell>
          <cell r="U167">
            <v>46</v>
          </cell>
          <cell r="V167">
            <v>3</v>
          </cell>
        </row>
        <row r="168">
          <cell r="D168">
            <v>16.5</v>
          </cell>
          <cell r="S168">
            <v>16.5</v>
          </cell>
          <cell r="T168">
            <v>10.165369500000001</v>
          </cell>
          <cell r="U168">
            <v>16.5</v>
          </cell>
          <cell r="V168">
            <v>6</v>
          </cell>
        </row>
        <row r="169">
          <cell r="D169">
            <v>300</v>
          </cell>
          <cell r="S169">
            <v>300</v>
          </cell>
          <cell r="T169">
            <v>39.018900000000002</v>
          </cell>
          <cell r="U169">
            <v>39.018900000000002</v>
          </cell>
          <cell r="V169">
            <v>1</v>
          </cell>
        </row>
        <row r="170">
          <cell r="D170">
            <v>99.9</v>
          </cell>
          <cell r="S170">
            <v>99.9</v>
          </cell>
          <cell r="T170">
            <v>32.964602400000004</v>
          </cell>
          <cell r="U170">
            <v>99.9</v>
          </cell>
          <cell r="V170">
            <v>3</v>
          </cell>
        </row>
        <row r="171">
          <cell r="D171">
            <v>188.6</v>
          </cell>
          <cell r="S171">
            <v>0</v>
          </cell>
          <cell r="T171">
            <v>47.623008800000001</v>
          </cell>
          <cell r="U171">
            <v>188.6</v>
          </cell>
          <cell r="V171">
            <v>5</v>
          </cell>
        </row>
        <row r="172">
          <cell r="D172">
            <v>20</v>
          </cell>
          <cell r="S172">
            <v>20</v>
          </cell>
          <cell r="T172">
            <v>6.7991000000000001</v>
          </cell>
          <cell r="U172">
            <v>20</v>
          </cell>
          <cell r="V172">
            <v>1</v>
          </cell>
        </row>
        <row r="173">
          <cell r="D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1</v>
          </cell>
        </row>
        <row r="174">
          <cell r="D174">
            <v>34</v>
          </cell>
          <cell r="S174">
            <v>34</v>
          </cell>
          <cell r="T174">
            <v>17.620193999999998</v>
          </cell>
          <cell r="U174">
            <v>34</v>
          </cell>
          <cell r="V174">
            <v>1</v>
          </cell>
        </row>
        <row r="175">
          <cell r="D175">
            <v>18</v>
          </cell>
          <cell r="S175">
            <v>18</v>
          </cell>
          <cell r="T175">
            <v>9.3283379999999987</v>
          </cell>
          <cell r="U175">
            <v>18</v>
          </cell>
          <cell r="V175">
            <v>1</v>
          </cell>
        </row>
        <row r="176">
          <cell r="D176">
            <v>80</v>
          </cell>
          <cell r="S176">
            <v>80</v>
          </cell>
          <cell r="T176">
            <v>10.375360000000001</v>
          </cell>
          <cell r="U176">
            <v>80</v>
          </cell>
          <cell r="V176">
            <v>8</v>
          </cell>
        </row>
        <row r="177">
          <cell r="D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1</v>
          </cell>
        </row>
        <row r="178">
          <cell r="D178">
            <v>75</v>
          </cell>
          <cell r="S178">
            <v>0</v>
          </cell>
          <cell r="T178">
            <v>37.905225000000002</v>
          </cell>
          <cell r="U178">
            <v>75</v>
          </cell>
          <cell r="V178">
            <v>10</v>
          </cell>
        </row>
        <row r="179">
          <cell r="D179">
            <v>680</v>
          </cell>
          <cell r="S179">
            <v>0</v>
          </cell>
          <cell r="T179">
            <v>336.49732</v>
          </cell>
          <cell r="U179">
            <v>680</v>
          </cell>
          <cell r="V179">
            <v>18</v>
          </cell>
        </row>
        <row r="180">
          <cell r="D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18</v>
          </cell>
        </row>
        <row r="181">
          <cell r="D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18</v>
          </cell>
        </row>
        <row r="182">
          <cell r="D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18</v>
          </cell>
        </row>
        <row r="183">
          <cell r="D183">
            <v>22.2</v>
          </cell>
          <cell r="S183">
            <v>0</v>
          </cell>
          <cell r="T183">
            <v>8.8144878000000002</v>
          </cell>
          <cell r="U183">
            <v>22.2</v>
          </cell>
          <cell r="V183">
            <v>7</v>
          </cell>
        </row>
        <row r="184">
          <cell r="D184">
            <v>90</v>
          </cell>
          <cell r="S184">
            <v>0</v>
          </cell>
          <cell r="T184">
            <v>33.676830000000002</v>
          </cell>
          <cell r="U184">
            <v>90</v>
          </cell>
          <cell r="V184">
            <v>14</v>
          </cell>
        </row>
        <row r="185">
          <cell r="D185">
            <v>258</v>
          </cell>
          <cell r="S185">
            <v>0</v>
          </cell>
          <cell r="T185">
            <v>111.04552199999999</v>
          </cell>
          <cell r="U185">
            <v>258</v>
          </cell>
          <cell r="V185">
            <v>16</v>
          </cell>
        </row>
        <row r="186">
          <cell r="D186">
            <v>99.9</v>
          </cell>
          <cell r="S186">
            <v>0</v>
          </cell>
          <cell r="T186">
            <v>40.151907899999998</v>
          </cell>
          <cell r="U186">
            <v>99.9</v>
          </cell>
          <cell r="V186">
            <v>18</v>
          </cell>
        </row>
        <row r="187">
          <cell r="D187">
            <v>400</v>
          </cell>
          <cell r="S187">
            <v>0</v>
          </cell>
          <cell r="T187">
            <v>202.41039999999998</v>
          </cell>
          <cell r="U187">
            <v>400</v>
          </cell>
          <cell r="V187">
            <v>15</v>
          </cell>
        </row>
        <row r="188">
          <cell r="D188">
            <v>400</v>
          </cell>
          <cell r="S188">
            <v>0</v>
          </cell>
          <cell r="T188">
            <v>214.30120000000002</v>
          </cell>
          <cell r="U188">
            <v>400</v>
          </cell>
          <cell r="V188">
            <v>15</v>
          </cell>
        </row>
        <row r="189">
          <cell r="D189">
            <v>400</v>
          </cell>
          <cell r="S189">
            <v>0</v>
          </cell>
          <cell r="T189">
            <v>203.87840000000003</v>
          </cell>
          <cell r="U189">
            <v>400</v>
          </cell>
          <cell r="V189">
            <v>15</v>
          </cell>
        </row>
        <row r="190">
          <cell r="D190">
            <v>440</v>
          </cell>
          <cell r="S190">
            <v>0</v>
          </cell>
          <cell r="T190">
            <v>135.04480000000001</v>
          </cell>
          <cell r="U190">
            <v>440</v>
          </cell>
          <cell r="V190">
            <v>15</v>
          </cell>
        </row>
        <row r="191">
          <cell r="D191">
            <v>440</v>
          </cell>
          <cell r="S191">
            <v>0</v>
          </cell>
          <cell r="T191">
            <v>150.10512</v>
          </cell>
          <cell r="U191">
            <v>440</v>
          </cell>
          <cell r="V191">
            <v>15</v>
          </cell>
        </row>
        <row r="192">
          <cell r="D192">
            <v>440</v>
          </cell>
          <cell r="S192">
            <v>0</v>
          </cell>
          <cell r="T192">
            <v>183.36384000000001</v>
          </cell>
          <cell r="U192">
            <v>440</v>
          </cell>
          <cell r="V192">
            <v>15</v>
          </cell>
        </row>
        <row r="193">
          <cell r="D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18</v>
          </cell>
        </row>
        <row r="194">
          <cell r="D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15</v>
          </cell>
        </row>
        <row r="195">
          <cell r="D195">
            <v>0</v>
          </cell>
          <cell r="S195">
            <v>0</v>
          </cell>
          <cell r="T195">
            <v>0</v>
          </cell>
          <cell r="U195">
            <v>0</v>
          </cell>
          <cell r="V195" t="str">
            <v/>
          </cell>
        </row>
        <row r="196">
          <cell r="D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17</v>
          </cell>
        </row>
        <row r="197">
          <cell r="D197">
            <v>565</v>
          </cell>
          <cell r="S197">
            <v>0</v>
          </cell>
          <cell r="T197">
            <v>268.71174000000002</v>
          </cell>
          <cell r="U197">
            <v>565</v>
          </cell>
          <cell r="V197">
            <v>17</v>
          </cell>
        </row>
        <row r="198">
          <cell r="D198">
            <v>330</v>
          </cell>
          <cell r="S198">
            <v>0</v>
          </cell>
          <cell r="T198">
            <v>169.07253000000003</v>
          </cell>
          <cell r="U198">
            <v>330</v>
          </cell>
          <cell r="V198">
            <v>14</v>
          </cell>
        </row>
        <row r="199">
          <cell r="D199">
            <v>330</v>
          </cell>
          <cell r="S199">
            <v>0</v>
          </cell>
          <cell r="T199">
            <v>165.33593999999999</v>
          </cell>
          <cell r="U199">
            <v>330</v>
          </cell>
          <cell r="V199">
            <v>14</v>
          </cell>
        </row>
        <row r="200">
          <cell r="D200">
            <v>182</v>
          </cell>
          <cell r="S200">
            <v>0</v>
          </cell>
          <cell r="T200">
            <v>88.781056000000007</v>
          </cell>
          <cell r="U200">
            <v>182</v>
          </cell>
          <cell r="V200">
            <v>14</v>
          </cell>
        </row>
        <row r="201">
          <cell r="D201">
            <v>182</v>
          </cell>
          <cell r="S201">
            <v>0</v>
          </cell>
          <cell r="T201">
            <v>76.634739999999994</v>
          </cell>
          <cell r="U201">
            <v>182</v>
          </cell>
          <cell r="V201">
            <v>14</v>
          </cell>
        </row>
        <row r="202">
          <cell r="D202">
            <v>206.5</v>
          </cell>
          <cell r="S202">
            <v>0</v>
          </cell>
          <cell r="T202">
            <v>106.81584199999999</v>
          </cell>
          <cell r="U202">
            <v>206.5</v>
          </cell>
          <cell r="V202">
            <v>15</v>
          </cell>
        </row>
        <row r="203">
          <cell r="D203">
            <v>114</v>
          </cell>
          <cell r="S203">
            <v>0</v>
          </cell>
          <cell r="T203">
            <v>30.877355999999999</v>
          </cell>
          <cell r="U203">
            <v>114</v>
          </cell>
          <cell r="V203">
            <v>10</v>
          </cell>
        </row>
        <row r="204">
          <cell r="D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10</v>
          </cell>
        </row>
        <row r="205">
          <cell r="D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1</v>
          </cell>
        </row>
        <row r="206">
          <cell r="D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1</v>
          </cell>
        </row>
        <row r="207">
          <cell r="D207">
            <v>109</v>
          </cell>
          <cell r="S207">
            <v>0</v>
          </cell>
          <cell r="T207">
            <v>40.210099999999997</v>
          </cell>
          <cell r="U207">
            <v>109</v>
          </cell>
          <cell r="V207">
            <v>3</v>
          </cell>
        </row>
        <row r="208">
          <cell r="D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1</v>
          </cell>
        </row>
        <row r="209">
          <cell r="D209">
            <v>52.9</v>
          </cell>
          <cell r="S209">
            <v>0</v>
          </cell>
          <cell r="T209">
            <v>23.446655400000001</v>
          </cell>
          <cell r="U209">
            <v>52.9</v>
          </cell>
          <cell r="V209">
            <v>10</v>
          </cell>
        </row>
        <row r="210">
          <cell r="D210">
            <v>118</v>
          </cell>
          <cell r="S210">
            <v>0</v>
          </cell>
          <cell r="T210">
            <v>28.021695999999999</v>
          </cell>
          <cell r="U210">
            <v>118</v>
          </cell>
          <cell r="V210">
            <v>11</v>
          </cell>
        </row>
        <row r="211">
          <cell r="D211">
            <v>60</v>
          </cell>
          <cell r="S211">
            <v>0</v>
          </cell>
          <cell r="T211">
            <v>18.81972</v>
          </cell>
          <cell r="U211">
            <v>60</v>
          </cell>
          <cell r="V211">
            <v>11</v>
          </cell>
        </row>
        <row r="212">
          <cell r="D212">
            <v>0</v>
          </cell>
          <cell r="S212">
            <v>0</v>
          </cell>
          <cell r="T212">
            <v>0</v>
          </cell>
          <cell r="U212">
            <v>0</v>
          </cell>
          <cell r="V212" t="str">
            <v/>
          </cell>
        </row>
        <row r="213">
          <cell r="D213">
            <v>48</v>
          </cell>
          <cell r="S213">
            <v>0</v>
          </cell>
          <cell r="T213">
            <v>18.567408</v>
          </cell>
          <cell r="U213">
            <v>48</v>
          </cell>
          <cell r="V213">
            <v>11</v>
          </cell>
        </row>
        <row r="214">
          <cell r="D214">
            <v>0</v>
          </cell>
          <cell r="S214">
            <v>0</v>
          </cell>
          <cell r="T214">
            <v>0</v>
          </cell>
          <cell r="U214">
            <v>0</v>
          </cell>
          <cell r="V214" t="str">
            <v/>
          </cell>
        </row>
        <row r="215">
          <cell r="D215">
            <v>0</v>
          </cell>
          <cell r="S215">
            <v>0</v>
          </cell>
          <cell r="T215">
            <v>0</v>
          </cell>
          <cell r="U215">
            <v>0</v>
          </cell>
          <cell r="V215" t="str">
            <v/>
          </cell>
        </row>
        <row r="216">
          <cell r="D216">
            <v>0</v>
          </cell>
          <cell r="S216">
            <v>0</v>
          </cell>
          <cell r="T216">
            <v>0</v>
          </cell>
          <cell r="U216">
            <v>0</v>
          </cell>
          <cell r="V216" t="str">
            <v/>
          </cell>
        </row>
        <row r="217">
          <cell r="D217">
            <v>0</v>
          </cell>
          <cell r="S217">
            <v>0</v>
          </cell>
          <cell r="T217">
            <v>0</v>
          </cell>
          <cell r="U217">
            <v>0</v>
          </cell>
          <cell r="V217" t="str">
            <v/>
          </cell>
        </row>
        <row r="218">
          <cell r="D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1</v>
          </cell>
        </row>
        <row r="219">
          <cell r="D219">
            <v>20.5</v>
          </cell>
          <cell r="S219">
            <v>0</v>
          </cell>
          <cell r="T219">
            <v>10.863647</v>
          </cell>
          <cell r="U219">
            <v>20.5</v>
          </cell>
          <cell r="V219">
            <v>7</v>
          </cell>
        </row>
        <row r="220">
          <cell r="D220">
            <v>42</v>
          </cell>
          <cell r="S220">
            <v>0</v>
          </cell>
          <cell r="T220">
            <v>14.480382000000001</v>
          </cell>
          <cell r="U220">
            <v>42</v>
          </cell>
          <cell r="V220">
            <v>11</v>
          </cell>
        </row>
        <row r="221">
          <cell r="D221">
            <v>69</v>
          </cell>
          <cell r="S221">
            <v>0</v>
          </cell>
          <cell r="T221">
            <v>23.332418999999998</v>
          </cell>
          <cell r="U221">
            <v>69</v>
          </cell>
          <cell r="V221">
            <v>10</v>
          </cell>
        </row>
        <row r="222">
          <cell r="D222">
            <v>45</v>
          </cell>
          <cell r="S222">
            <v>0</v>
          </cell>
          <cell r="T222">
            <v>18.895365000000002</v>
          </cell>
          <cell r="U222">
            <v>45</v>
          </cell>
          <cell r="V222">
            <v>11</v>
          </cell>
        </row>
        <row r="223">
          <cell r="D223">
            <v>60</v>
          </cell>
          <cell r="S223">
            <v>0</v>
          </cell>
          <cell r="T223">
            <v>23.20926</v>
          </cell>
          <cell r="U223">
            <v>60</v>
          </cell>
          <cell r="V223">
            <v>11</v>
          </cell>
        </row>
        <row r="224">
          <cell r="D224">
            <v>0</v>
          </cell>
          <cell r="S224">
            <v>0</v>
          </cell>
          <cell r="T224">
            <v>0</v>
          </cell>
          <cell r="U224">
            <v>0</v>
          </cell>
          <cell r="V224" t="str">
            <v/>
          </cell>
        </row>
        <row r="225">
          <cell r="D225">
            <v>0</v>
          </cell>
          <cell r="S225">
            <v>0</v>
          </cell>
          <cell r="T225">
            <v>0</v>
          </cell>
          <cell r="U225">
            <v>0</v>
          </cell>
          <cell r="V225" t="str">
            <v/>
          </cell>
        </row>
        <row r="226">
          <cell r="D226">
            <v>29.75</v>
          </cell>
          <cell r="S226">
            <v>0</v>
          </cell>
          <cell r="T226">
            <v>7.9482480000000004</v>
          </cell>
          <cell r="U226">
            <v>29.75</v>
          </cell>
          <cell r="V226">
            <v>11</v>
          </cell>
        </row>
        <row r="227">
          <cell r="D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7</v>
          </cell>
        </row>
        <row r="228">
          <cell r="D228">
            <v>0</v>
          </cell>
          <cell r="S228">
            <v>0</v>
          </cell>
          <cell r="T228">
            <v>0</v>
          </cell>
          <cell r="U228">
            <v>0</v>
          </cell>
          <cell r="V228" t="str">
            <v/>
          </cell>
        </row>
        <row r="229">
          <cell r="D229">
            <v>39</v>
          </cell>
          <cell r="S229">
            <v>0</v>
          </cell>
          <cell r="T229">
            <v>12.318384000000002</v>
          </cell>
          <cell r="U229">
            <v>39</v>
          </cell>
          <cell r="V229">
            <v>12</v>
          </cell>
        </row>
        <row r="230">
          <cell r="D230">
            <v>0</v>
          </cell>
          <cell r="S230">
            <v>0</v>
          </cell>
          <cell r="T230">
            <v>0</v>
          </cell>
          <cell r="U230">
            <v>0</v>
          </cell>
          <cell r="V230" t="str">
            <v/>
          </cell>
        </row>
        <row r="231">
          <cell r="D231">
            <v>0</v>
          </cell>
          <cell r="S231">
            <v>0</v>
          </cell>
          <cell r="T231">
            <v>0</v>
          </cell>
          <cell r="U231">
            <v>0</v>
          </cell>
          <cell r="V231" t="str">
            <v/>
          </cell>
        </row>
        <row r="232">
          <cell r="D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9</v>
          </cell>
        </row>
        <row r="233">
          <cell r="D233">
            <v>32.200000000000003</v>
          </cell>
          <cell r="S233">
            <v>0</v>
          </cell>
          <cell r="T233">
            <v>7.1490118000000002</v>
          </cell>
          <cell r="U233">
            <v>32.200000000000003</v>
          </cell>
          <cell r="V233">
            <v>10</v>
          </cell>
        </row>
        <row r="234">
          <cell r="D234">
            <v>0</v>
          </cell>
          <cell r="S234">
            <v>0</v>
          </cell>
          <cell r="T234">
            <v>0</v>
          </cell>
          <cell r="U234">
            <v>0</v>
          </cell>
          <cell r="V234" t="str">
            <v/>
          </cell>
        </row>
        <row r="235">
          <cell r="D235">
            <v>0</v>
          </cell>
          <cell r="S235">
            <v>0</v>
          </cell>
          <cell r="T235">
            <v>0</v>
          </cell>
          <cell r="U235">
            <v>0</v>
          </cell>
          <cell r="V235">
            <v>11</v>
          </cell>
        </row>
        <row r="236">
          <cell r="D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9</v>
          </cell>
        </row>
        <row r="237">
          <cell r="D237">
            <v>30</v>
          </cell>
          <cell r="S237">
            <v>0</v>
          </cell>
          <cell r="T237">
            <v>11.60463</v>
          </cell>
          <cell r="U237">
            <v>30</v>
          </cell>
          <cell r="V237">
            <v>11</v>
          </cell>
        </row>
        <row r="238">
          <cell r="D238">
            <v>54</v>
          </cell>
          <cell r="S238">
            <v>0</v>
          </cell>
          <cell r="T238">
            <v>20.888334</v>
          </cell>
          <cell r="U238">
            <v>54</v>
          </cell>
          <cell r="V238">
            <v>11</v>
          </cell>
        </row>
        <row r="239">
          <cell r="D239">
            <v>28.5</v>
          </cell>
          <cell r="S239">
            <v>0</v>
          </cell>
          <cell r="T239">
            <v>12.803710500000001</v>
          </cell>
          <cell r="U239">
            <v>28.5</v>
          </cell>
          <cell r="V239">
            <v>1</v>
          </cell>
        </row>
        <row r="240">
          <cell r="D240">
            <v>163.30000000000001</v>
          </cell>
          <cell r="S240">
            <v>0</v>
          </cell>
          <cell r="T240">
            <v>42.495722300000004</v>
          </cell>
          <cell r="U240">
            <v>163.30000000000001</v>
          </cell>
          <cell r="V240">
            <v>12</v>
          </cell>
        </row>
        <row r="241">
          <cell r="D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7</v>
          </cell>
        </row>
        <row r="242">
          <cell r="D242">
            <v>0</v>
          </cell>
          <cell r="S242">
            <v>0</v>
          </cell>
          <cell r="T242">
            <v>0</v>
          </cell>
          <cell r="U242">
            <v>0</v>
          </cell>
          <cell r="V242" t="str">
            <v/>
          </cell>
        </row>
        <row r="243">
          <cell r="D243">
            <v>112</v>
          </cell>
          <cell r="S243">
            <v>0</v>
          </cell>
          <cell r="T243">
            <v>43.323952000000006</v>
          </cell>
          <cell r="U243">
            <v>112</v>
          </cell>
          <cell r="V243">
            <v>11</v>
          </cell>
        </row>
        <row r="244">
          <cell r="D244">
            <v>60</v>
          </cell>
          <cell r="S244">
            <v>0</v>
          </cell>
          <cell r="T244">
            <v>18.243960000000001</v>
          </cell>
          <cell r="U244">
            <v>60</v>
          </cell>
          <cell r="V244">
            <v>11</v>
          </cell>
        </row>
        <row r="245">
          <cell r="D245">
            <v>274</v>
          </cell>
          <cell r="S245">
            <v>0</v>
          </cell>
          <cell r="T245">
            <v>105.98895400000001</v>
          </cell>
          <cell r="U245">
            <v>274</v>
          </cell>
          <cell r="V245">
            <v>10</v>
          </cell>
        </row>
        <row r="246">
          <cell r="D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26</v>
          </cell>
        </row>
        <row r="247">
          <cell r="D247">
            <v>53</v>
          </cell>
          <cell r="S247">
            <v>0</v>
          </cell>
          <cell r="T247">
            <v>14.614749999999999</v>
          </cell>
          <cell r="U247">
            <v>53</v>
          </cell>
          <cell r="V247">
            <v>10</v>
          </cell>
        </row>
        <row r="248">
          <cell r="D248">
            <v>0</v>
          </cell>
          <cell r="S248">
            <v>0</v>
          </cell>
          <cell r="T248">
            <v>0</v>
          </cell>
          <cell r="U248">
            <v>0</v>
          </cell>
          <cell r="V248" t="str">
            <v/>
          </cell>
        </row>
        <row r="249">
          <cell r="D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13</v>
          </cell>
        </row>
        <row r="250">
          <cell r="D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18</v>
          </cell>
        </row>
        <row r="251">
          <cell r="D251">
            <v>0</v>
          </cell>
          <cell r="S251">
            <v>0</v>
          </cell>
          <cell r="T251">
            <v>0</v>
          </cell>
          <cell r="U251">
            <v>0</v>
          </cell>
          <cell r="V251" t="str">
            <v/>
          </cell>
        </row>
        <row r="252">
          <cell r="D252">
            <v>0</v>
          </cell>
          <cell r="S252">
            <v>0</v>
          </cell>
          <cell r="T252">
            <v>0</v>
          </cell>
          <cell r="U252">
            <v>0</v>
          </cell>
          <cell r="V252">
            <v>10</v>
          </cell>
        </row>
        <row r="253">
          <cell r="D253">
            <v>0</v>
          </cell>
          <cell r="S253">
            <v>0</v>
          </cell>
          <cell r="T253">
            <v>0</v>
          </cell>
          <cell r="U253">
            <v>0</v>
          </cell>
          <cell r="V253">
            <v>1</v>
          </cell>
        </row>
        <row r="254">
          <cell r="D254">
            <v>0</v>
          </cell>
          <cell r="S254">
            <v>0</v>
          </cell>
          <cell r="T254">
            <v>0</v>
          </cell>
          <cell r="U254">
            <v>0</v>
          </cell>
          <cell r="V254" t="str">
            <v/>
          </cell>
        </row>
        <row r="255">
          <cell r="D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7</v>
          </cell>
        </row>
        <row r="256">
          <cell r="D256">
            <v>0</v>
          </cell>
          <cell r="S256">
            <v>0</v>
          </cell>
          <cell r="T256">
            <v>0</v>
          </cell>
          <cell r="U256">
            <v>0</v>
          </cell>
          <cell r="V256" t="str">
            <v/>
          </cell>
        </row>
        <row r="257">
          <cell r="D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9</v>
          </cell>
        </row>
        <row r="258">
          <cell r="D258">
            <v>305</v>
          </cell>
          <cell r="S258">
            <v>0</v>
          </cell>
          <cell r="T258">
            <v>88.773605000000003</v>
          </cell>
          <cell r="U258">
            <v>305</v>
          </cell>
          <cell r="V258">
            <v>10</v>
          </cell>
        </row>
        <row r="259">
          <cell r="D259">
            <v>206</v>
          </cell>
          <cell r="S259">
            <v>0</v>
          </cell>
          <cell r="T259">
            <v>53.642606000000001</v>
          </cell>
          <cell r="U259">
            <v>206</v>
          </cell>
          <cell r="V259">
            <v>10</v>
          </cell>
        </row>
        <row r="260">
          <cell r="D260">
            <v>27</v>
          </cell>
          <cell r="S260">
            <v>0</v>
          </cell>
          <cell r="T260">
            <v>15.229052999999999</v>
          </cell>
          <cell r="U260">
            <v>27</v>
          </cell>
          <cell r="V260">
            <v>10</v>
          </cell>
        </row>
        <row r="261">
          <cell r="D261">
            <v>57</v>
          </cell>
          <cell r="S261">
            <v>0</v>
          </cell>
          <cell r="T261">
            <v>6.2130000000000001</v>
          </cell>
          <cell r="U261">
            <v>57</v>
          </cell>
          <cell r="V261">
            <v>18</v>
          </cell>
        </row>
        <row r="262">
          <cell r="D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18</v>
          </cell>
        </row>
        <row r="263">
          <cell r="D263">
            <v>300</v>
          </cell>
          <cell r="S263">
            <v>300</v>
          </cell>
          <cell r="T263">
            <v>4.8902999999999999</v>
          </cell>
          <cell r="U263">
            <v>4.8902999999999999</v>
          </cell>
          <cell r="V263">
            <v>18</v>
          </cell>
        </row>
        <row r="264">
          <cell r="D264">
            <v>0</v>
          </cell>
          <cell r="S264">
            <v>0</v>
          </cell>
          <cell r="T264">
            <v>0</v>
          </cell>
          <cell r="U264">
            <v>0</v>
          </cell>
          <cell r="V264">
            <v>18</v>
          </cell>
        </row>
        <row r="265">
          <cell r="D265">
            <v>0</v>
          </cell>
          <cell r="S265">
            <v>0</v>
          </cell>
          <cell r="T265">
            <v>0</v>
          </cell>
          <cell r="U265">
            <v>0</v>
          </cell>
          <cell r="V265">
            <v>21</v>
          </cell>
        </row>
        <row r="266">
          <cell r="D266">
            <v>0</v>
          </cell>
          <cell r="S266">
            <v>0</v>
          </cell>
          <cell r="T266">
            <v>0</v>
          </cell>
          <cell r="U266">
            <v>0</v>
          </cell>
          <cell r="V266">
            <v>16</v>
          </cell>
        </row>
        <row r="267">
          <cell r="D267">
            <v>0</v>
          </cell>
          <cell r="S267">
            <v>0</v>
          </cell>
          <cell r="T267">
            <v>0</v>
          </cell>
          <cell r="U267">
            <v>0</v>
          </cell>
          <cell r="V267" t="str">
            <v/>
          </cell>
        </row>
        <row r="268">
          <cell r="D268">
            <v>0</v>
          </cell>
          <cell r="S268">
            <v>0</v>
          </cell>
          <cell r="T268">
            <v>0</v>
          </cell>
          <cell r="U268">
            <v>0</v>
          </cell>
          <cell r="V268">
            <v>18</v>
          </cell>
        </row>
        <row r="269">
          <cell r="D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18</v>
          </cell>
        </row>
        <row r="270">
          <cell r="D270">
            <v>0</v>
          </cell>
          <cell r="S270">
            <v>0</v>
          </cell>
          <cell r="T270">
            <v>0</v>
          </cell>
          <cell r="U270">
            <v>0</v>
          </cell>
          <cell r="V270" t="str">
            <v/>
          </cell>
        </row>
        <row r="271">
          <cell r="D271">
            <v>57</v>
          </cell>
          <cell r="S271">
            <v>57</v>
          </cell>
          <cell r="T271">
            <v>28.173618000000001</v>
          </cell>
          <cell r="U271">
            <v>28.173618000000001</v>
          </cell>
          <cell r="V271">
            <v>18</v>
          </cell>
        </row>
        <row r="272">
          <cell r="D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17</v>
          </cell>
        </row>
        <row r="273">
          <cell r="D273">
            <v>57</v>
          </cell>
          <cell r="S273">
            <v>57</v>
          </cell>
          <cell r="T273">
            <v>28.173618000000001</v>
          </cell>
          <cell r="U273">
            <v>28.173618000000001</v>
          </cell>
          <cell r="V273">
            <v>26</v>
          </cell>
        </row>
        <row r="274">
          <cell r="D274">
            <v>0</v>
          </cell>
          <cell r="S274">
            <v>0</v>
          </cell>
          <cell r="T274">
            <v>0</v>
          </cell>
          <cell r="U274">
            <v>0</v>
          </cell>
          <cell r="V274">
            <v>25</v>
          </cell>
        </row>
        <row r="275">
          <cell r="D275">
            <v>0</v>
          </cell>
          <cell r="S275">
            <v>0</v>
          </cell>
          <cell r="T275">
            <v>0</v>
          </cell>
          <cell r="U275">
            <v>0</v>
          </cell>
          <cell r="V275">
            <v>18</v>
          </cell>
        </row>
        <row r="276">
          <cell r="D276">
            <v>0</v>
          </cell>
          <cell r="S276">
            <v>0</v>
          </cell>
          <cell r="T276">
            <v>0</v>
          </cell>
          <cell r="U276">
            <v>0</v>
          </cell>
          <cell r="V276">
            <v>12</v>
          </cell>
        </row>
        <row r="277">
          <cell r="D277">
            <v>0</v>
          </cell>
          <cell r="S277">
            <v>0</v>
          </cell>
          <cell r="T277">
            <v>0</v>
          </cell>
          <cell r="U277">
            <v>0</v>
          </cell>
          <cell r="V277">
            <v>14</v>
          </cell>
        </row>
        <row r="278">
          <cell r="D278">
            <v>49.99</v>
          </cell>
          <cell r="S278">
            <v>0</v>
          </cell>
          <cell r="T278">
            <v>5.4489100000000006</v>
          </cell>
          <cell r="U278">
            <v>49.99</v>
          </cell>
          <cell r="V278">
            <v>18</v>
          </cell>
        </row>
        <row r="279">
          <cell r="D279">
            <v>0</v>
          </cell>
          <cell r="S279">
            <v>0</v>
          </cell>
          <cell r="T279">
            <v>0</v>
          </cell>
          <cell r="U279">
            <v>0</v>
          </cell>
          <cell r="V279">
            <v>22</v>
          </cell>
        </row>
        <row r="280">
          <cell r="D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15</v>
          </cell>
        </row>
        <row r="281">
          <cell r="D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15</v>
          </cell>
        </row>
        <row r="282">
          <cell r="D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18</v>
          </cell>
        </row>
        <row r="283">
          <cell r="D283">
            <v>47.5</v>
          </cell>
          <cell r="S283">
            <v>0</v>
          </cell>
          <cell r="T283">
            <v>5.1775000000000002</v>
          </cell>
          <cell r="U283">
            <v>47.5</v>
          </cell>
          <cell r="V283">
            <v>22</v>
          </cell>
        </row>
        <row r="284">
          <cell r="D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15</v>
          </cell>
        </row>
        <row r="285">
          <cell r="D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1</v>
          </cell>
        </row>
        <row r="286">
          <cell r="D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16</v>
          </cell>
        </row>
        <row r="287">
          <cell r="D287">
            <v>49.5</v>
          </cell>
          <cell r="S287">
            <v>0</v>
          </cell>
          <cell r="T287">
            <v>5.3955000000000002</v>
          </cell>
          <cell r="U287">
            <v>49.5</v>
          </cell>
          <cell r="V287">
            <v>18</v>
          </cell>
        </row>
        <row r="288">
          <cell r="D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21</v>
          </cell>
        </row>
        <row r="289">
          <cell r="D289">
            <v>285</v>
          </cell>
          <cell r="S289">
            <v>285</v>
          </cell>
          <cell r="T289">
            <v>9.4047149999999995</v>
          </cell>
          <cell r="U289">
            <v>9.4047149999999995</v>
          </cell>
          <cell r="V289">
            <v>13</v>
          </cell>
        </row>
        <row r="290">
          <cell r="D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18</v>
          </cell>
        </row>
        <row r="291">
          <cell r="D291">
            <v>0</v>
          </cell>
          <cell r="S291">
            <v>0</v>
          </cell>
          <cell r="T291">
            <v>0</v>
          </cell>
          <cell r="U291">
            <v>0</v>
          </cell>
          <cell r="V291">
            <v>18</v>
          </cell>
        </row>
        <row r="292">
          <cell r="D292">
            <v>0</v>
          </cell>
          <cell r="S292">
            <v>0</v>
          </cell>
          <cell r="T292">
            <v>0</v>
          </cell>
          <cell r="U292">
            <v>0</v>
          </cell>
          <cell r="V292">
            <v>25</v>
          </cell>
        </row>
        <row r="293">
          <cell r="D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18</v>
          </cell>
        </row>
        <row r="294">
          <cell r="D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20</v>
          </cell>
        </row>
        <row r="295">
          <cell r="D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18</v>
          </cell>
        </row>
        <row r="296">
          <cell r="D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20</v>
          </cell>
        </row>
        <row r="297">
          <cell r="D297">
            <v>0</v>
          </cell>
          <cell r="S297">
            <v>0</v>
          </cell>
          <cell r="T297">
            <v>0</v>
          </cell>
          <cell r="U297">
            <v>0</v>
          </cell>
          <cell r="V297">
            <v>16</v>
          </cell>
        </row>
        <row r="298">
          <cell r="D298">
            <v>140</v>
          </cell>
          <cell r="S298">
            <v>140</v>
          </cell>
          <cell r="T298">
            <v>0.32885999999999999</v>
          </cell>
          <cell r="U298">
            <v>0.32885999999999999</v>
          </cell>
          <cell r="V298">
            <v>27</v>
          </cell>
        </row>
        <row r="299">
          <cell r="D299">
            <v>0</v>
          </cell>
          <cell r="S299">
            <v>0</v>
          </cell>
          <cell r="T299">
            <v>0</v>
          </cell>
          <cell r="U299">
            <v>0</v>
          </cell>
          <cell r="V299" t="str">
            <v/>
          </cell>
        </row>
        <row r="300">
          <cell r="D300">
            <v>0</v>
          </cell>
          <cell r="S300">
            <v>0</v>
          </cell>
          <cell r="T300">
            <v>0</v>
          </cell>
          <cell r="U300">
            <v>0</v>
          </cell>
          <cell r="V300">
            <v>18</v>
          </cell>
        </row>
        <row r="301">
          <cell r="D301">
            <v>0</v>
          </cell>
          <cell r="S301">
            <v>0</v>
          </cell>
          <cell r="T301">
            <v>0</v>
          </cell>
          <cell r="U301">
            <v>0</v>
          </cell>
          <cell r="V301">
            <v>26</v>
          </cell>
        </row>
        <row r="302">
          <cell r="D302">
            <v>0</v>
          </cell>
          <cell r="S302">
            <v>0</v>
          </cell>
          <cell r="T302">
            <v>0</v>
          </cell>
          <cell r="U302">
            <v>0</v>
          </cell>
          <cell r="V302">
            <v>18</v>
          </cell>
        </row>
        <row r="303">
          <cell r="D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16</v>
          </cell>
        </row>
        <row r="304">
          <cell r="D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15</v>
          </cell>
        </row>
        <row r="305">
          <cell r="D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24</v>
          </cell>
        </row>
        <row r="306">
          <cell r="D306">
            <v>0</v>
          </cell>
          <cell r="S306">
            <v>0</v>
          </cell>
          <cell r="T306">
            <v>0</v>
          </cell>
          <cell r="U306">
            <v>0</v>
          </cell>
          <cell r="V306" t="str">
            <v/>
          </cell>
        </row>
        <row r="307">
          <cell r="D307">
            <v>0</v>
          </cell>
          <cell r="S307">
            <v>0</v>
          </cell>
          <cell r="T307">
            <v>0</v>
          </cell>
          <cell r="U307">
            <v>0</v>
          </cell>
          <cell r="V307" t="str">
            <v/>
          </cell>
        </row>
        <row r="308">
          <cell r="D308">
            <v>0</v>
          </cell>
          <cell r="S308">
            <v>0</v>
          </cell>
          <cell r="T308">
            <v>0</v>
          </cell>
          <cell r="U308">
            <v>0</v>
          </cell>
          <cell r="V308" t="str">
            <v/>
          </cell>
        </row>
        <row r="309">
          <cell r="D309">
            <v>0</v>
          </cell>
          <cell r="S309">
            <v>0</v>
          </cell>
          <cell r="T309">
            <v>0</v>
          </cell>
          <cell r="U309">
            <v>0</v>
          </cell>
          <cell r="V309" t="str">
            <v/>
          </cell>
        </row>
        <row r="310">
          <cell r="D310">
            <v>0</v>
          </cell>
          <cell r="S310">
            <v>0</v>
          </cell>
          <cell r="T310">
            <v>0</v>
          </cell>
          <cell r="U310">
            <v>0</v>
          </cell>
          <cell r="V310" t="str">
            <v/>
          </cell>
        </row>
        <row r="311">
          <cell r="D311">
            <v>0</v>
          </cell>
          <cell r="S311">
            <v>0</v>
          </cell>
          <cell r="T311">
            <v>0</v>
          </cell>
          <cell r="U311">
            <v>0</v>
          </cell>
          <cell r="V311" t="str">
            <v/>
          </cell>
        </row>
        <row r="312">
          <cell r="D312">
            <v>0</v>
          </cell>
          <cell r="S312">
            <v>0</v>
          </cell>
          <cell r="T312">
            <v>0</v>
          </cell>
          <cell r="U312">
            <v>0</v>
          </cell>
          <cell r="V312" t="str">
            <v/>
          </cell>
        </row>
        <row r="313">
          <cell r="D313">
            <v>47</v>
          </cell>
          <cell r="S313">
            <v>47</v>
          </cell>
          <cell r="T313">
            <v>19.048019</v>
          </cell>
          <cell r="U313">
            <v>47</v>
          </cell>
          <cell r="V313">
            <v>6</v>
          </cell>
        </row>
        <row r="314">
          <cell r="D314">
            <v>0</v>
          </cell>
          <cell r="S314">
            <v>0</v>
          </cell>
          <cell r="T314">
            <v>0</v>
          </cell>
          <cell r="U314">
            <v>0</v>
          </cell>
          <cell r="V314" t="str">
            <v/>
          </cell>
        </row>
        <row r="315">
          <cell r="D315">
            <v>0</v>
          </cell>
          <cell r="S315">
            <v>0</v>
          </cell>
          <cell r="T315">
            <v>0</v>
          </cell>
          <cell r="U315">
            <v>0</v>
          </cell>
          <cell r="V315" t="str">
            <v/>
          </cell>
        </row>
        <row r="316">
          <cell r="D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7</v>
          </cell>
        </row>
        <row r="317">
          <cell r="D317">
            <v>443</v>
          </cell>
          <cell r="S317">
            <v>0</v>
          </cell>
          <cell r="T317">
            <v>171.36170300000001</v>
          </cell>
          <cell r="U317">
            <v>443</v>
          </cell>
          <cell r="V317">
            <v>1</v>
          </cell>
        </row>
        <row r="318">
          <cell r="D318">
            <v>85.5</v>
          </cell>
          <cell r="S318">
            <v>0</v>
          </cell>
          <cell r="T318">
            <v>33.073195500000004</v>
          </cell>
          <cell r="U318">
            <v>85.5</v>
          </cell>
          <cell r="V318">
            <v>10</v>
          </cell>
        </row>
        <row r="319">
          <cell r="D319">
            <v>0</v>
          </cell>
          <cell r="S319">
            <v>0</v>
          </cell>
          <cell r="T319">
            <v>0</v>
          </cell>
          <cell r="U319">
            <v>0</v>
          </cell>
          <cell r="V319" t="str">
            <v/>
          </cell>
        </row>
        <row r="320">
          <cell r="D320">
            <v>0</v>
          </cell>
          <cell r="S320">
            <v>0</v>
          </cell>
          <cell r="T320">
            <v>0</v>
          </cell>
          <cell r="U320">
            <v>0</v>
          </cell>
          <cell r="V320" t="str">
            <v/>
          </cell>
        </row>
        <row r="321">
          <cell r="D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17</v>
          </cell>
        </row>
        <row r="322">
          <cell r="D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17</v>
          </cell>
        </row>
        <row r="323">
          <cell r="D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19</v>
          </cell>
        </row>
        <row r="324">
          <cell r="D324">
            <v>0</v>
          </cell>
          <cell r="S324">
            <v>0</v>
          </cell>
          <cell r="T324">
            <v>0</v>
          </cell>
          <cell r="U324">
            <v>0</v>
          </cell>
          <cell r="V324" t="str">
            <v/>
          </cell>
        </row>
        <row r="325">
          <cell r="D325">
            <v>49.994999999999997</v>
          </cell>
          <cell r="S325">
            <v>0</v>
          </cell>
          <cell r="T325">
            <v>5.4494549999999995</v>
          </cell>
          <cell r="U325">
            <v>49.994999999999997</v>
          </cell>
          <cell r="V325">
            <v>18</v>
          </cell>
        </row>
        <row r="326">
          <cell r="D326">
            <v>0</v>
          </cell>
          <cell r="S326">
            <v>0</v>
          </cell>
          <cell r="T326">
            <v>0</v>
          </cell>
          <cell r="U326">
            <v>0</v>
          </cell>
          <cell r="V326" t="str">
            <v/>
          </cell>
        </row>
        <row r="327">
          <cell r="D327">
            <v>40.9</v>
          </cell>
          <cell r="S327">
            <v>0</v>
          </cell>
          <cell r="T327">
            <v>4.4581</v>
          </cell>
          <cell r="U327">
            <v>40.9</v>
          </cell>
          <cell r="V327">
            <v>18</v>
          </cell>
        </row>
        <row r="328">
          <cell r="D328">
            <v>0</v>
          </cell>
          <cell r="S328">
            <v>0</v>
          </cell>
          <cell r="T328">
            <v>0</v>
          </cell>
          <cell r="U328">
            <v>0</v>
          </cell>
          <cell r="V328" t="str">
            <v/>
          </cell>
        </row>
        <row r="329">
          <cell r="D329">
            <v>0</v>
          </cell>
          <cell r="S329">
            <v>0</v>
          </cell>
          <cell r="T329">
            <v>0</v>
          </cell>
          <cell r="U329">
            <v>0</v>
          </cell>
          <cell r="V329">
            <v>27</v>
          </cell>
        </row>
        <row r="330">
          <cell r="D330">
            <v>57</v>
          </cell>
          <cell r="S330">
            <v>57</v>
          </cell>
          <cell r="T330">
            <v>0.92915700000000001</v>
          </cell>
          <cell r="U330">
            <v>0.92915700000000001</v>
          </cell>
          <cell r="V330">
            <v>16</v>
          </cell>
        </row>
        <row r="331">
          <cell r="D331">
            <v>40.9</v>
          </cell>
          <cell r="S331">
            <v>0</v>
          </cell>
          <cell r="T331">
            <v>4.4581</v>
          </cell>
          <cell r="U331">
            <v>40.9</v>
          </cell>
          <cell r="V331">
            <v>13</v>
          </cell>
        </row>
        <row r="332">
          <cell r="D332">
            <v>380</v>
          </cell>
          <cell r="S332">
            <v>380</v>
          </cell>
          <cell r="T332">
            <v>187.82411999999999</v>
          </cell>
          <cell r="U332">
            <v>187.82411999999999</v>
          </cell>
          <cell r="V332">
            <v>18</v>
          </cell>
        </row>
        <row r="333">
          <cell r="D333">
            <v>50</v>
          </cell>
          <cell r="S333">
            <v>50</v>
          </cell>
          <cell r="T333">
            <v>0.81504999999999994</v>
          </cell>
          <cell r="U333">
            <v>0.81504999999999994</v>
          </cell>
          <cell r="V333">
            <v>24</v>
          </cell>
        </row>
        <row r="334">
          <cell r="D334">
            <v>50</v>
          </cell>
          <cell r="S334">
            <v>50</v>
          </cell>
          <cell r="T334">
            <v>0.81504999999999994</v>
          </cell>
          <cell r="U334">
            <v>0.81504999999999994</v>
          </cell>
          <cell r="V334">
            <v>24</v>
          </cell>
        </row>
        <row r="335">
          <cell r="D335">
            <v>142.5</v>
          </cell>
          <cell r="S335">
            <v>142.5</v>
          </cell>
          <cell r="T335">
            <v>2.3228925</v>
          </cell>
          <cell r="U335">
            <v>2.3228925</v>
          </cell>
          <cell r="V335">
            <v>15</v>
          </cell>
        </row>
        <row r="336">
          <cell r="D336">
            <v>0</v>
          </cell>
          <cell r="S336">
            <v>0</v>
          </cell>
          <cell r="T336">
            <v>0</v>
          </cell>
          <cell r="U336">
            <v>0</v>
          </cell>
          <cell r="V336" t="str">
            <v/>
          </cell>
        </row>
        <row r="337">
          <cell r="D337">
            <v>49.994999999999997</v>
          </cell>
          <cell r="S337">
            <v>0</v>
          </cell>
          <cell r="T337">
            <v>5.4494549999999995</v>
          </cell>
          <cell r="U337">
            <v>49.994999999999997</v>
          </cell>
          <cell r="V337">
            <v>18</v>
          </cell>
        </row>
        <row r="338">
          <cell r="D338">
            <v>0</v>
          </cell>
          <cell r="S338">
            <v>0</v>
          </cell>
          <cell r="T338">
            <v>0</v>
          </cell>
          <cell r="U338">
            <v>0</v>
          </cell>
          <cell r="V338">
            <v>20</v>
          </cell>
        </row>
        <row r="339">
          <cell r="D339">
            <v>0</v>
          </cell>
          <cell r="S339">
            <v>0</v>
          </cell>
          <cell r="T339">
            <v>0</v>
          </cell>
          <cell r="U339">
            <v>0</v>
          </cell>
          <cell r="V339" t="str">
            <v/>
          </cell>
        </row>
        <row r="340">
          <cell r="D340">
            <v>0</v>
          </cell>
          <cell r="S340">
            <v>0</v>
          </cell>
          <cell r="T340">
            <v>0</v>
          </cell>
          <cell r="U340">
            <v>0</v>
          </cell>
          <cell r="V340" t="str">
            <v/>
          </cell>
        </row>
        <row r="341">
          <cell r="D341">
            <v>0</v>
          </cell>
          <cell r="S341">
            <v>0</v>
          </cell>
          <cell r="T341">
            <v>0</v>
          </cell>
          <cell r="U341">
            <v>0</v>
          </cell>
          <cell r="V341" t="str">
            <v/>
          </cell>
        </row>
        <row r="342">
          <cell r="D342">
            <v>0</v>
          </cell>
          <cell r="S342">
            <v>0</v>
          </cell>
          <cell r="T342">
            <v>0</v>
          </cell>
          <cell r="U342">
            <v>0</v>
          </cell>
          <cell r="V342">
            <v>2</v>
          </cell>
        </row>
        <row r="343">
          <cell r="D343">
            <v>0</v>
          </cell>
          <cell r="S343">
            <v>0</v>
          </cell>
          <cell r="T343">
            <v>0</v>
          </cell>
          <cell r="U343">
            <v>0</v>
          </cell>
          <cell r="V343">
            <v>21</v>
          </cell>
        </row>
        <row r="344">
          <cell r="D344">
            <v>100</v>
          </cell>
          <cell r="S344">
            <v>100</v>
          </cell>
          <cell r="T344">
            <v>6.3624999999999998</v>
          </cell>
          <cell r="U344">
            <v>6.3624999999999998</v>
          </cell>
          <cell r="V344">
            <v>16</v>
          </cell>
        </row>
        <row r="345">
          <cell r="D345">
            <v>0</v>
          </cell>
          <cell r="S345">
            <v>0</v>
          </cell>
          <cell r="T345">
            <v>0</v>
          </cell>
          <cell r="U345">
            <v>0</v>
          </cell>
          <cell r="V345" t="str">
            <v/>
          </cell>
        </row>
        <row r="346">
          <cell r="D346">
            <v>350</v>
          </cell>
          <cell r="S346">
            <v>350</v>
          </cell>
          <cell r="T346">
            <v>5.7053500000000001</v>
          </cell>
          <cell r="U346">
            <v>5.7053500000000001</v>
          </cell>
          <cell r="V346">
            <v>24</v>
          </cell>
        </row>
        <row r="347">
          <cell r="D347">
            <v>140</v>
          </cell>
          <cell r="S347">
            <v>140</v>
          </cell>
          <cell r="T347">
            <v>0.1484</v>
          </cell>
          <cell r="U347">
            <v>0.1484</v>
          </cell>
          <cell r="V347">
            <v>26</v>
          </cell>
        </row>
        <row r="348">
          <cell r="D348">
            <v>100</v>
          </cell>
          <cell r="S348">
            <v>100</v>
          </cell>
          <cell r="T348">
            <v>0.25969999999999999</v>
          </cell>
          <cell r="U348">
            <v>0.25969999999999999</v>
          </cell>
          <cell r="V348">
            <v>25</v>
          </cell>
        </row>
        <row r="349">
          <cell r="D349">
            <v>1475</v>
          </cell>
          <cell r="S349">
            <v>1475</v>
          </cell>
          <cell r="T349">
            <v>767.82157500000005</v>
          </cell>
          <cell r="U349">
            <v>767.82157500000005</v>
          </cell>
          <cell r="V349">
            <v>25</v>
          </cell>
        </row>
        <row r="350">
          <cell r="D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19</v>
          </cell>
        </row>
        <row r="351">
          <cell r="D351">
            <v>0</v>
          </cell>
          <cell r="S351">
            <v>0</v>
          </cell>
          <cell r="T351">
            <v>0</v>
          </cell>
          <cell r="U351">
            <v>0</v>
          </cell>
          <cell r="V351">
            <v>9</v>
          </cell>
        </row>
        <row r="352">
          <cell r="D352">
            <v>420</v>
          </cell>
          <cell r="S352">
            <v>420</v>
          </cell>
          <cell r="T352">
            <v>183.50304</v>
          </cell>
          <cell r="U352">
            <v>183.50304</v>
          </cell>
          <cell r="V352">
            <v>18</v>
          </cell>
        </row>
        <row r="353">
          <cell r="D353">
            <v>0</v>
          </cell>
          <cell r="S353">
            <v>0</v>
          </cell>
          <cell r="T353">
            <v>0</v>
          </cell>
          <cell r="U353">
            <v>0</v>
          </cell>
          <cell r="V353">
            <v>17</v>
          </cell>
        </row>
        <row r="354">
          <cell r="D354">
            <v>395</v>
          </cell>
          <cell r="S354">
            <v>395</v>
          </cell>
          <cell r="T354">
            <v>163.477465</v>
          </cell>
          <cell r="U354">
            <v>163.477465</v>
          </cell>
          <cell r="V354">
            <v>17</v>
          </cell>
        </row>
        <row r="355">
          <cell r="D355">
            <v>0</v>
          </cell>
          <cell r="S355">
            <v>0</v>
          </cell>
          <cell r="T355">
            <v>0</v>
          </cell>
          <cell r="U355">
            <v>0</v>
          </cell>
          <cell r="V355">
            <v>10</v>
          </cell>
        </row>
        <row r="356">
          <cell r="D356">
            <v>905</v>
          </cell>
          <cell r="S356">
            <v>905</v>
          </cell>
          <cell r="T356">
            <v>275.18697000000003</v>
          </cell>
          <cell r="U356">
            <v>275.18697000000003</v>
          </cell>
          <cell r="V356">
            <v>27</v>
          </cell>
        </row>
        <row r="357">
          <cell r="D357">
            <v>0</v>
          </cell>
          <cell r="S357">
            <v>0</v>
          </cell>
          <cell r="T357">
            <v>0</v>
          </cell>
          <cell r="U357">
            <v>0</v>
          </cell>
          <cell r="V357">
            <v>15</v>
          </cell>
        </row>
        <row r="358">
          <cell r="D358">
            <v>740</v>
          </cell>
          <cell r="S358">
            <v>740</v>
          </cell>
          <cell r="T358">
            <v>282.49943999999999</v>
          </cell>
          <cell r="U358">
            <v>282.49943999999999</v>
          </cell>
          <cell r="V358">
            <v>18</v>
          </cell>
        </row>
        <row r="359">
          <cell r="D359">
            <v>0</v>
          </cell>
          <cell r="S359">
            <v>0</v>
          </cell>
          <cell r="T359">
            <v>0</v>
          </cell>
          <cell r="U359">
            <v>0</v>
          </cell>
          <cell r="V359" t="str">
            <v/>
          </cell>
        </row>
        <row r="360">
          <cell r="D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21</v>
          </cell>
        </row>
        <row r="361">
          <cell r="D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21</v>
          </cell>
        </row>
        <row r="362">
          <cell r="D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19</v>
          </cell>
        </row>
        <row r="363">
          <cell r="D363">
            <v>0</v>
          </cell>
          <cell r="S363">
            <v>0</v>
          </cell>
          <cell r="T363">
            <v>0</v>
          </cell>
          <cell r="U363">
            <v>0</v>
          </cell>
          <cell r="V363">
            <v>21</v>
          </cell>
        </row>
        <row r="364">
          <cell r="D364">
            <v>49.9</v>
          </cell>
          <cell r="S364">
            <v>49.9</v>
          </cell>
          <cell r="T364">
            <v>1.5507922000000001</v>
          </cell>
          <cell r="U364">
            <v>1.5507922000000001</v>
          </cell>
          <cell r="V364">
            <v>26</v>
          </cell>
        </row>
        <row r="365">
          <cell r="D365">
            <v>0</v>
          </cell>
          <cell r="S365">
            <v>0</v>
          </cell>
          <cell r="T365">
            <v>0</v>
          </cell>
          <cell r="U365">
            <v>0</v>
          </cell>
          <cell r="V365">
            <v>24</v>
          </cell>
        </row>
        <row r="366">
          <cell r="D366">
            <v>0</v>
          </cell>
          <cell r="S366">
            <v>0</v>
          </cell>
          <cell r="T366">
            <v>0</v>
          </cell>
          <cell r="U366">
            <v>0</v>
          </cell>
          <cell r="V366">
            <v>20</v>
          </cell>
        </row>
        <row r="367">
          <cell r="D367">
            <v>2199</v>
          </cell>
          <cell r="S367">
            <v>2199</v>
          </cell>
          <cell r="T367">
            <v>1549.21749</v>
          </cell>
          <cell r="U367">
            <v>1549.21749</v>
          </cell>
          <cell r="V367">
            <v>20</v>
          </cell>
        </row>
        <row r="368">
          <cell r="D368">
            <v>57</v>
          </cell>
          <cell r="S368">
            <v>57</v>
          </cell>
          <cell r="T368">
            <v>0.92915700000000001</v>
          </cell>
          <cell r="U368">
            <v>0.92915700000000001</v>
          </cell>
          <cell r="V368">
            <v>15</v>
          </cell>
        </row>
        <row r="369">
          <cell r="D369">
            <v>228</v>
          </cell>
          <cell r="S369">
            <v>0</v>
          </cell>
          <cell r="T369">
            <v>78.721332000000004</v>
          </cell>
          <cell r="U369">
            <v>228</v>
          </cell>
          <cell r="V369">
            <v>21</v>
          </cell>
        </row>
        <row r="370">
          <cell r="D370">
            <v>0</v>
          </cell>
          <cell r="S370">
            <v>0</v>
          </cell>
          <cell r="T370">
            <v>0</v>
          </cell>
          <cell r="U370">
            <v>0</v>
          </cell>
          <cell r="V370">
            <v>18</v>
          </cell>
        </row>
        <row r="371">
          <cell r="D371">
            <v>57</v>
          </cell>
          <cell r="S371">
            <v>57</v>
          </cell>
          <cell r="T371">
            <v>0.92915700000000001</v>
          </cell>
          <cell r="U371">
            <v>0.92915700000000001</v>
          </cell>
          <cell r="V371">
            <v>15</v>
          </cell>
        </row>
        <row r="372">
          <cell r="D372">
            <v>1752</v>
          </cell>
          <cell r="S372">
            <v>1752</v>
          </cell>
          <cell r="T372">
            <v>1014.2608319999999</v>
          </cell>
          <cell r="U372">
            <v>1014.2608319999999</v>
          </cell>
          <cell r="V372">
            <v>16</v>
          </cell>
        </row>
        <row r="373">
          <cell r="D373">
            <v>0</v>
          </cell>
          <cell r="S373">
            <v>0</v>
          </cell>
          <cell r="T373">
            <v>0</v>
          </cell>
          <cell r="U373">
            <v>0</v>
          </cell>
          <cell r="V373">
            <v>16</v>
          </cell>
        </row>
        <row r="374">
          <cell r="D374">
            <v>57</v>
          </cell>
          <cell r="S374">
            <v>57</v>
          </cell>
          <cell r="T374">
            <v>0.92915700000000001</v>
          </cell>
          <cell r="U374">
            <v>0.92915700000000001</v>
          </cell>
          <cell r="V374">
            <v>24</v>
          </cell>
        </row>
        <row r="375">
          <cell r="D375">
            <v>200</v>
          </cell>
          <cell r="S375">
            <v>200</v>
          </cell>
          <cell r="T375">
            <v>3.2601999999999998</v>
          </cell>
          <cell r="U375">
            <v>3.2601999999999998</v>
          </cell>
          <cell r="V375">
            <v>10</v>
          </cell>
        </row>
        <row r="376">
          <cell r="D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16</v>
          </cell>
        </row>
        <row r="377">
          <cell r="D377">
            <v>0</v>
          </cell>
          <cell r="S377">
            <v>0</v>
          </cell>
          <cell r="T377">
            <v>0</v>
          </cell>
          <cell r="U377">
            <v>0</v>
          </cell>
          <cell r="V377">
            <v>21</v>
          </cell>
        </row>
        <row r="378">
          <cell r="D378">
            <v>0</v>
          </cell>
          <cell r="S378">
            <v>0</v>
          </cell>
          <cell r="T378">
            <v>0</v>
          </cell>
          <cell r="U378">
            <v>0</v>
          </cell>
          <cell r="V378" t="str">
            <v/>
          </cell>
        </row>
        <row r="379">
          <cell r="D379">
            <v>0</v>
          </cell>
          <cell r="S379">
            <v>0</v>
          </cell>
          <cell r="T379">
            <v>0</v>
          </cell>
          <cell r="U379">
            <v>0</v>
          </cell>
          <cell r="V379">
            <v>26</v>
          </cell>
        </row>
        <row r="380">
          <cell r="D380">
            <v>445</v>
          </cell>
          <cell r="S380">
            <v>445</v>
          </cell>
          <cell r="T380">
            <v>260.24846000000002</v>
          </cell>
          <cell r="U380">
            <v>260.24846000000002</v>
          </cell>
          <cell r="V380">
            <v>16</v>
          </cell>
        </row>
        <row r="381">
          <cell r="D381">
            <v>1380</v>
          </cell>
          <cell r="S381">
            <v>1380</v>
          </cell>
          <cell r="T381">
            <v>273.61398000000003</v>
          </cell>
          <cell r="U381">
            <v>273.61398000000003</v>
          </cell>
          <cell r="V381">
            <v>16</v>
          </cell>
        </row>
        <row r="382">
          <cell r="D382">
            <v>401</v>
          </cell>
          <cell r="S382">
            <v>401</v>
          </cell>
          <cell r="T382">
            <v>3.1193790000000003</v>
          </cell>
          <cell r="U382">
            <v>3.1193790000000003</v>
          </cell>
          <cell r="V382">
            <v>18</v>
          </cell>
        </row>
        <row r="383">
          <cell r="D383">
            <v>800</v>
          </cell>
          <cell r="S383">
            <v>800</v>
          </cell>
          <cell r="T383">
            <v>196.71279999999999</v>
          </cell>
          <cell r="U383">
            <v>196.71279999999999</v>
          </cell>
          <cell r="V383">
            <v>24</v>
          </cell>
        </row>
        <row r="384">
          <cell r="D384">
            <v>49.9</v>
          </cell>
          <cell r="S384">
            <v>49.9</v>
          </cell>
          <cell r="T384">
            <v>0.81341989999999997</v>
          </cell>
          <cell r="U384">
            <v>0.81341989999999997</v>
          </cell>
          <cell r="V384">
            <v>16</v>
          </cell>
        </row>
        <row r="385">
          <cell r="D385">
            <v>162</v>
          </cell>
          <cell r="S385">
            <v>162</v>
          </cell>
          <cell r="T385">
            <v>80.072388000000004</v>
          </cell>
          <cell r="U385">
            <v>80.072388000000004</v>
          </cell>
          <cell r="V385">
            <v>18</v>
          </cell>
        </row>
        <row r="386">
          <cell r="D386">
            <v>1905</v>
          </cell>
          <cell r="S386">
            <v>1905</v>
          </cell>
          <cell r="T386">
            <v>879.00700500000005</v>
          </cell>
          <cell r="U386">
            <v>879.00700500000005</v>
          </cell>
          <cell r="V386">
            <v>15</v>
          </cell>
        </row>
        <row r="387">
          <cell r="D387">
            <v>2001</v>
          </cell>
          <cell r="S387">
            <v>2001</v>
          </cell>
          <cell r="T387">
            <v>923.30342100000007</v>
          </cell>
          <cell r="U387">
            <v>923.30342100000007</v>
          </cell>
          <cell r="V387">
            <v>15</v>
          </cell>
        </row>
        <row r="388">
          <cell r="D388">
            <v>0</v>
          </cell>
          <cell r="S388">
            <v>0</v>
          </cell>
          <cell r="T388">
            <v>0</v>
          </cell>
          <cell r="U388">
            <v>0</v>
          </cell>
          <cell r="V388">
            <v>15</v>
          </cell>
        </row>
        <row r="389">
          <cell r="D389">
            <v>442</v>
          </cell>
          <cell r="S389">
            <v>442</v>
          </cell>
          <cell r="T389">
            <v>215.617324</v>
          </cell>
          <cell r="U389">
            <v>215.617324</v>
          </cell>
          <cell r="V389">
            <v>24</v>
          </cell>
        </row>
        <row r="390">
          <cell r="D390">
            <v>0</v>
          </cell>
          <cell r="S390">
            <v>0</v>
          </cell>
          <cell r="T390">
            <v>0</v>
          </cell>
          <cell r="U390">
            <v>0</v>
          </cell>
          <cell r="V390">
            <v>16</v>
          </cell>
        </row>
        <row r="391">
          <cell r="D391">
            <v>0</v>
          </cell>
          <cell r="S391">
            <v>0</v>
          </cell>
          <cell r="T391">
            <v>0</v>
          </cell>
          <cell r="U391">
            <v>0</v>
          </cell>
          <cell r="V391">
            <v>24</v>
          </cell>
        </row>
        <row r="392">
          <cell r="D392">
            <v>1517</v>
          </cell>
          <cell r="S392">
            <v>1517</v>
          </cell>
          <cell r="T392">
            <v>716.43965800000001</v>
          </cell>
          <cell r="U392">
            <v>716.43965800000001</v>
          </cell>
          <cell r="V392">
            <v>24</v>
          </cell>
        </row>
        <row r="393">
          <cell r="D393">
            <v>299</v>
          </cell>
          <cell r="S393">
            <v>299</v>
          </cell>
          <cell r="T393">
            <v>1.3466960000000001</v>
          </cell>
          <cell r="U393">
            <v>1.3466960000000001</v>
          </cell>
          <cell r="V393">
            <v>21</v>
          </cell>
        </row>
        <row r="394">
          <cell r="D394">
            <v>30</v>
          </cell>
          <cell r="S394">
            <v>30</v>
          </cell>
          <cell r="T394">
            <v>12.494400000000001</v>
          </cell>
          <cell r="U394">
            <v>12.494400000000001</v>
          </cell>
          <cell r="V394">
            <v>16</v>
          </cell>
        </row>
        <row r="395">
          <cell r="D395">
            <v>619</v>
          </cell>
          <cell r="S395">
            <v>619</v>
          </cell>
          <cell r="T395">
            <v>8.584911</v>
          </cell>
          <cell r="U395">
            <v>8.584911</v>
          </cell>
          <cell r="V395">
            <v>15</v>
          </cell>
        </row>
        <row r="396">
          <cell r="D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17</v>
          </cell>
        </row>
        <row r="397">
          <cell r="D397">
            <v>396</v>
          </cell>
          <cell r="S397">
            <v>396</v>
          </cell>
          <cell r="T397">
            <v>347.80719599999998</v>
          </cell>
          <cell r="U397">
            <v>347.80719599999998</v>
          </cell>
          <cell r="V397">
            <v>13</v>
          </cell>
        </row>
        <row r="398">
          <cell r="D398">
            <v>299</v>
          </cell>
          <cell r="S398">
            <v>299</v>
          </cell>
          <cell r="T398">
            <v>1.3466960000000001</v>
          </cell>
          <cell r="U398">
            <v>1.3466960000000001</v>
          </cell>
          <cell r="V398">
            <v>18</v>
          </cell>
        </row>
        <row r="399">
          <cell r="D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15</v>
          </cell>
        </row>
        <row r="400">
          <cell r="D400">
            <v>0</v>
          </cell>
          <cell r="S400">
            <v>0</v>
          </cell>
          <cell r="T400">
            <v>0</v>
          </cell>
          <cell r="U400">
            <v>0</v>
          </cell>
          <cell r="V400">
            <v>16</v>
          </cell>
        </row>
        <row r="401">
          <cell r="D401">
            <v>0</v>
          </cell>
          <cell r="S401">
            <v>0</v>
          </cell>
          <cell r="T401">
            <v>0</v>
          </cell>
          <cell r="U401">
            <v>0</v>
          </cell>
          <cell r="V401">
            <v>13</v>
          </cell>
        </row>
        <row r="402">
          <cell r="D402">
            <v>0</v>
          </cell>
          <cell r="S402">
            <v>0</v>
          </cell>
          <cell r="T402">
            <v>0</v>
          </cell>
          <cell r="U402">
            <v>0</v>
          </cell>
          <cell r="V402">
            <v>20</v>
          </cell>
        </row>
        <row r="403">
          <cell r="D403">
            <v>299</v>
          </cell>
          <cell r="S403">
            <v>299</v>
          </cell>
          <cell r="T403">
            <v>1.3466960000000001</v>
          </cell>
          <cell r="U403">
            <v>1.3466960000000001</v>
          </cell>
          <cell r="V403">
            <v>18</v>
          </cell>
        </row>
        <row r="404">
          <cell r="D404">
            <v>49.9</v>
          </cell>
          <cell r="S404">
            <v>49.9</v>
          </cell>
          <cell r="T404">
            <v>22.736934999999999</v>
          </cell>
          <cell r="U404">
            <v>22.736934999999999</v>
          </cell>
          <cell r="V404">
            <v>18</v>
          </cell>
        </row>
        <row r="405">
          <cell r="D405">
            <v>2021</v>
          </cell>
          <cell r="S405">
            <v>2021</v>
          </cell>
          <cell r="T405">
            <v>304.04328199999998</v>
          </cell>
          <cell r="U405">
            <v>304.04328199999998</v>
          </cell>
          <cell r="V405">
            <v>18</v>
          </cell>
        </row>
        <row r="406">
          <cell r="D406">
            <v>810</v>
          </cell>
          <cell r="S406">
            <v>810</v>
          </cell>
          <cell r="T406">
            <v>247.30110000000002</v>
          </cell>
          <cell r="U406">
            <v>247.30110000000002</v>
          </cell>
          <cell r="V406">
            <v>16</v>
          </cell>
        </row>
        <row r="407">
          <cell r="D407">
            <v>850</v>
          </cell>
          <cell r="S407">
            <v>850</v>
          </cell>
          <cell r="T407">
            <v>100.59665</v>
          </cell>
          <cell r="U407">
            <v>100.59665</v>
          </cell>
          <cell r="V407">
            <v>21</v>
          </cell>
        </row>
        <row r="408">
          <cell r="D408">
            <v>0</v>
          </cell>
          <cell r="S408">
            <v>0</v>
          </cell>
          <cell r="T408">
            <v>0</v>
          </cell>
          <cell r="U408">
            <v>0</v>
          </cell>
          <cell r="V408">
            <v>15</v>
          </cell>
        </row>
        <row r="409">
          <cell r="D409">
            <v>1365</v>
          </cell>
          <cell r="S409">
            <v>1365</v>
          </cell>
          <cell r="T409">
            <v>592.34857499999998</v>
          </cell>
          <cell r="U409">
            <v>592.34857499999998</v>
          </cell>
          <cell r="V409">
            <v>15</v>
          </cell>
        </row>
        <row r="410">
          <cell r="D410">
            <v>950</v>
          </cell>
          <cell r="S410">
            <v>950</v>
          </cell>
          <cell r="T410">
            <v>434.26684999999998</v>
          </cell>
          <cell r="U410">
            <v>434.26684999999998</v>
          </cell>
          <cell r="V410">
            <v>17</v>
          </cell>
        </row>
        <row r="411">
          <cell r="D411">
            <v>299.99</v>
          </cell>
          <cell r="S411">
            <v>299.99</v>
          </cell>
          <cell r="T411">
            <v>8.5038165299999999</v>
          </cell>
          <cell r="U411">
            <v>8.5038165299999999</v>
          </cell>
          <cell r="V411">
            <v>17</v>
          </cell>
        </row>
        <row r="412">
          <cell r="D412">
            <v>850</v>
          </cell>
          <cell r="S412">
            <v>850</v>
          </cell>
          <cell r="T412">
            <v>74.857799999999997</v>
          </cell>
          <cell r="U412">
            <v>74.857799999999997</v>
          </cell>
          <cell r="V412">
            <v>17</v>
          </cell>
        </row>
        <row r="413">
          <cell r="D413">
            <v>140</v>
          </cell>
          <cell r="S413">
            <v>140</v>
          </cell>
          <cell r="T413">
            <v>0.37030000000000002</v>
          </cell>
          <cell r="U413">
            <v>0.37030000000000002</v>
          </cell>
          <cell r="V413">
            <v>23</v>
          </cell>
        </row>
        <row r="414">
          <cell r="D414">
            <v>360</v>
          </cell>
          <cell r="S414">
            <v>360</v>
          </cell>
          <cell r="T414">
            <v>177.93863999999999</v>
          </cell>
          <cell r="U414">
            <v>177.93863999999999</v>
          </cell>
          <cell r="V414">
            <v>13</v>
          </cell>
        </row>
        <row r="415">
          <cell r="D415">
            <v>99.98</v>
          </cell>
          <cell r="S415">
            <v>0</v>
          </cell>
          <cell r="T415">
            <v>10.897820000000001</v>
          </cell>
          <cell r="U415">
            <v>99.98</v>
          </cell>
          <cell r="V415">
            <v>15</v>
          </cell>
        </row>
        <row r="416">
          <cell r="D416">
            <v>230</v>
          </cell>
          <cell r="S416">
            <v>230</v>
          </cell>
          <cell r="T416">
            <v>8.2800000000000009E-3</v>
          </cell>
          <cell r="U416">
            <v>8.2800000000000009E-3</v>
          </cell>
          <cell r="V416">
            <v>21</v>
          </cell>
        </row>
        <row r="417">
          <cell r="D417">
            <v>141</v>
          </cell>
          <cell r="S417">
            <v>141</v>
          </cell>
          <cell r="T417">
            <v>29.546268000000001</v>
          </cell>
          <cell r="U417">
            <v>29.546268000000001</v>
          </cell>
          <cell r="V417">
            <v>13</v>
          </cell>
        </row>
        <row r="418">
          <cell r="D418">
            <v>114</v>
          </cell>
          <cell r="S418">
            <v>0</v>
          </cell>
          <cell r="T418">
            <v>44.097594000000001</v>
          </cell>
          <cell r="U418">
            <v>114</v>
          </cell>
          <cell r="V418">
            <v>11</v>
          </cell>
        </row>
        <row r="419">
          <cell r="D419">
            <v>0</v>
          </cell>
          <cell r="S419">
            <v>0</v>
          </cell>
          <cell r="T419">
            <v>0</v>
          </cell>
          <cell r="U419">
            <v>0</v>
          </cell>
          <cell r="V419">
            <v>11</v>
          </cell>
        </row>
        <row r="420">
          <cell r="D420">
            <v>64</v>
          </cell>
          <cell r="S420">
            <v>0</v>
          </cell>
          <cell r="T420">
            <v>25.499327999999998</v>
          </cell>
          <cell r="U420">
            <v>64</v>
          </cell>
          <cell r="V420">
            <v>18</v>
          </cell>
        </row>
        <row r="421">
          <cell r="D421">
            <v>0</v>
          </cell>
          <cell r="S421">
            <v>0</v>
          </cell>
          <cell r="T421">
            <v>0</v>
          </cell>
          <cell r="U421">
            <v>0</v>
          </cell>
          <cell r="V421" t="str">
            <v/>
          </cell>
        </row>
        <row r="422">
          <cell r="D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10</v>
          </cell>
        </row>
        <row r="423">
          <cell r="D423">
            <v>0</v>
          </cell>
          <cell r="S423">
            <v>0</v>
          </cell>
          <cell r="T423">
            <v>0</v>
          </cell>
          <cell r="U423">
            <v>0</v>
          </cell>
          <cell r="V423">
            <v>11</v>
          </cell>
        </row>
        <row r="424">
          <cell r="D424">
            <v>0</v>
          </cell>
          <cell r="S424">
            <v>0</v>
          </cell>
          <cell r="T424">
            <v>0</v>
          </cell>
          <cell r="U424">
            <v>0</v>
          </cell>
          <cell r="V424">
            <v>1</v>
          </cell>
        </row>
        <row r="425">
          <cell r="D425">
            <v>49.95</v>
          </cell>
          <cell r="S425">
            <v>49.95</v>
          </cell>
          <cell r="T425">
            <v>0.81423495000000001</v>
          </cell>
          <cell r="U425">
            <v>0.81423495000000001</v>
          </cell>
          <cell r="V425">
            <v>11</v>
          </cell>
        </row>
        <row r="426">
          <cell r="D426">
            <v>200</v>
          </cell>
          <cell r="S426">
            <v>200</v>
          </cell>
          <cell r="T426">
            <v>3.2601999999999998</v>
          </cell>
          <cell r="U426">
            <v>3.2601999999999998</v>
          </cell>
          <cell r="V426">
            <v>1</v>
          </cell>
        </row>
        <row r="427">
          <cell r="D427">
            <v>0</v>
          </cell>
          <cell r="S427">
            <v>0</v>
          </cell>
          <cell r="T427">
            <v>0</v>
          </cell>
          <cell r="U427">
            <v>0</v>
          </cell>
          <cell r="V427">
            <v>9</v>
          </cell>
        </row>
        <row r="428">
          <cell r="D428">
            <v>0</v>
          </cell>
          <cell r="S428">
            <v>0</v>
          </cell>
          <cell r="T428">
            <v>0</v>
          </cell>
          <cell r="U428">
            <v>0</v>
          </cell>
          <cell r="V428" t="str">
            <v/>
          </cell>
        </row>
        <row r="429">
          <cell r="D429">
            <v>0</v>
          </cell>
          <cell r="S429">
            <v>0</v>
          </cell>
          <cell r="T429">
            <v>0</v>
          </cell>
          <cell r="U429">
            <v>0</v>
          </cell>
          <cell r="V429" t="str">
            <v/>
          </cell>
        </row>
        <row r="430">
          <cell r="D430">
            <v>0</v>
          </cell>
          <cell r="S430">
            <v>0</v>
          </cell>
          <cell r="T430">
            <v>0</v>
          </cell>
          <cell r="U430">
            <v>0</v>
          </cell>
          <cell r="V430">
            <v>26</v>
          </cell>
        </row>
        <row r="431">
          <cell r="D431">
            <v>49.99</v>
          </cell>
          <cell r="S431">
            <v>0</v>
          </cell>
          <cell r="T431">
            <v>5.4489100000000006</v>
          </cell>
          <cell r="U431">
            <v>49.99</v>
          </cell>
          <cell r="V431">
            <v>18</v>
          </cell>
        </row>
        <row r="432">
          <cell r="D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25</v>
          </cell>
        </row>
        <row r="433">
          <cell r="D433">
            <v>49.9</v>
          </cell>
          <cell r="S433">
            <v>49.9</v>
          </cell>
          <cell r="T433">
            <v>0.81341989999999997</v>
          </cell>
          <cell r="U433">
            <v>0.81341989999999997</v>
          </cell>
          <cell r="V433">
            <v>24</v>
          </cell>
        </row>
        <row r="434">
          <cell r="D434">
            <v>57</v>
          </cell>
          <cell r="S434">
            <v>57</v>
          </cell>
          <cell r="T434">
            <v>0.92915700000000001</v>
          </cell>
          <cell r="U434">
            <v>0.92915700000000001</v>
          </cell>
          <cell r="V434">
            <v>18</v>
          </cell>
        </row>
        <row r="435">
          <cell r="D435">
            <v>49.9</v>
          </cell>
          <cell r="S435">
            <v>49.9</v>
          </cell>
          <cell r="T435">
            <v>0.81341989999999997</v>
          </cell>
          <cell r="U435">
            <v>0.81341989999999997</v>
          </cell>
          <cell r="V435">
            <v>16</v>
          </cell>
        </row>
        <row r="436">
          <cell r="D436">
            <v>49.9</v>
          </cell>
          <cell r="S436">
            <v>49.9</v>
          </cell>
          <cell r="T436">
            <v>3.0220437999999996</v>
          </cell>
          <cell r="U436">
            <v>3.0220437999999996</v>
          </cell>
          <cell r="V436">
            <v>18</v>
          </cell>
        </row>
        <row r="437">
          <cell r="D437">
            <v>49.9</v>
          </cell>
          <cell r="S437">
            <v>49.9</v>
          </cell>
          <cell r="T437">
            <v>0.81341989999999997</v>
          </cell>
          <cell r="U437">
            <v>0.81341989999999997</v>
          </cell>
          <cell r="V437">
            <v>16</v>
          </cell>
        </row>
        <row r="438">
          <cell r="D438">
            <v>0</v>
          </cell>
          <cell r="S438">
            <v>0</v>
          </cell>
          <cell r="T438">
            <v>0</v>
          </cell>
          <cell r="U438">
            <v>0</v>
          </cell>
          <cell r="V438">
            <v>26</v>
          </cell>
        </row>
        <row r="439">
          <cell r="D439">
            <v>0</v>
          </cell>
          <cell r="S439">
            <v>0</v>
          </cell>
          <cell r="T439">
            <v>0</v>
          </cell>
          <cell r="U439">
            <v>0</v>
          </cell>
          <cell r="V439" t="str">
            <v/>
          </cell>
        </row>
        <row r="440">
          <cell r="D440">
            <v>49.9</v>
          </cell>
          <cell r="S440">
            <v>49.9</v>
          </cell>
          <cell r="T440">
            <v>0.81341989999999997</v>
          </cell>
          <cell r="U440">
            <v>0.81341989999999997</v>
          </cell>
          <cell r="V440">
            <v>18</v>
          </cell>
        </row>
        <row r="441">
          <cell r="D441">
            <v>49.9</v>
          </cell>
          <cell r="S441">
            <v>49.9</v>
          </cell>
          <cell r="T441">
            <v>2.0733449999999998</v>
          </cell>
          <cell r="U441">
            <v>2.0733449999999998</v>
          </cell>
          <cell r="V441">
            <v>25</v>
          </cell>
        </row>
        <row r="442">
          <cell r="D442">
            <v>1120</v>
          </cell>
          <cell r="S442">
            <v>1120</v>
          </cell>
          <cell r="T442">
            <v>0</v>
          </cell>
          <cell r="U442">
            <v>1120</v>
          </cell>
          <cell r="V442">
            <v>24</v>
          </cell>
        </row>
        <row r="443">
          <cell r="D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18</v>
          </cell>
        </row>
        <row r="444">
          <cell r="D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26</v>
          </cell>
        </row>
        <row r="445">
          <cell r="D445">
            <v>0</v>
          </cell>
          <cell r="S445">
            <v>0</v>
          </cell>
          <cell r="T445">
            <v>0</v>
          </cell>
          <cell r="U445">
            <v>0</v>
          </cell>
          <cell r="V445">
            <v>9</v>
          </cell>
        </row>
        <row r="446">
          <cell r="D446">
            <v>49.99</v>
          </cell>
          <cell r="S446">
            <v>49.99</v>
          </cell>
          <cell r="T446">
            <v>24.708757260000002</v>
          </cell>
          <cell r="U446">
            <v>24.708757260000002</v>
          </cell>
          <cell r="V446">
            <v>24</v>
          </cell>
        </row>
        <row r="447">
          <cell r="D447">
            <v>49.99</v>
          </cell>
          <cell r="S447">
            <v>49.99</v>
          </cell>
          <cell r="T447">
            <v>24.708757260000002</v>
          </cell>
          <cell r="U447">
            <v>24.708757260000002</v>
          </cell>
          <cell r="V447">
            <v>24</v>
          </cell>
        </row>
        <row r="448">
          <cell r="D448">
            <v>1207</v>
          </cell>
          <cell r="S448">
            <v>1207</v>
          </cell>
          <cell r="T448">
            <v>961.09789000000001</v>
          </cell>
          <cell r="U448">
            <v>1207</v>
          </cell>
          <cell r="V448">
            <v>13</v>
          </cell>
        </row>
        <row r="449">
          <cell r="D449">
            <v>2388</v>
          </cell>
          <cell r="S449">
            <v>2388</v>
          </cell>
          <cell r="T449">
            <v>1759.769736</v>
          </cell>
          <cell r="U449">
            <v>2388</v>
          </cell>
          <cell r="V449">
            <v>14</v>
          </cell>
        </row>
        <row r="450">
          <cell r="D450">
            <v>1061</v>
          </cell>
          <cell r="S450">
            <v>1061</v>
          </cell>
          <cell r="T450">
            <v>609.057501</v>
          </cell>
          <cell r="U450">
            <v>1061</v>
          </cell>
          <cell r="V450">
            <v>26</v>
          </cell>
        </row>
        <row r="451">
          <cell r="D451">
            <v>0</v>
          </cell>
          <cell r="S451">
            <v>0</v>
          </cell>
          <cell r="T451">
            <v>0</v>
          </cell>
          <cell r="U451">
            <v>0</v>
          </cell>
          <cell r="V451">
            <v>26</v>
          </cell>
        </row>
        <row r="452">
          <cell r="D452">
            <v>47.5</v>
          </cell>
          <cell r="S452">
            <v>47.5</v>
          </cell>
          <cell r="T452">
            <v>0.77429749999999997</v>
          </cell>
          <cell r="U452">
            <v>0.77429749999999997</v>
          </cell>
          <cell r="V452">
            <v>27</v>
          </cell>
        </row>
        <row r="453">
          <cell r="D453">
            <v>49.9</v>
          </cell>
          <cell r="S453">
            <v>49.9</v>
          </cell>
          <cell r="T453">
            <v>0.81341989999999997</v>
          </cell>
          <cell r="U453">
            <v>0.81341989999999997</v>
          </cell>
          <cell r="V453">
            <v>25</v>
          </cell>
        </row>
        <row r="454">
          <cell r="D454">
            <v>0</v>
          </cell>
          <cell r="S454">
            <v>0</v>
          </cell>
          <cell r="T454">
            <v>0</v>
          </cell>
          <cell r="U454">
            <v>0</v>
          </cell>
          <cell r="V454">
            <v>15</v>
          </cell>
        </row>
        <row r="455">
          <cell r="D455">
            <v>49.9</v>
          </cell>
          <cell r="S455">
            <v>49.9</v>
          </cell>
          <cell r="T455">
            <v>0.81341989999999997</v>
          </cell>
          <cell r="U455">
            <v>0.81341989999999997</v>
          </cell>
          <cell r="V455">
            <v>24</v>
          </cell>
        </row>
        <row r="456">
          <cell r="D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15</v>
          </cell>
        </row>
        <row r="457">
          <cell r="D457">
            <v>49.9</v>
          </cell>
          <cell r="S457">
            <v>49.9</v>
          </cell>
          <cell r="T457">
            <v>0.81341989999999997</v>
          </cell>
          <cell r="U457">
            <v>0.81341989999999997</v>
          </cell>
          <cell r="V457">
            <v>25</v>
          </cell>
        </row>
        <row r="458">
          <cell r="D458">
            <v>49.9</v>
          </cell>
          <cell r="S458">
            <v>49.9</v>
          </cell>
          <cell r="T458">
            <v>0.81341989999999997</v>
          </cell>
          <cell r="U458">
            <v>0.81341989999999997</v>
          </cell>
          <cell r="V458">
            <v>27</v>
          </cell>
        </row>
        <row r="459">
          <cell r="D459">
            <v>49.9</v>
          </cell>
          <cell r="S459">
            <v>49.9</v>
          </cell>
          <cell r="T459">
            <v>0.81341989999999997</v>
          </cell>
          <cell r="U459">
            <v>0.81341989999999997</v>
          </cell>
          <cell r="V459">
            <v>26</v>
          </cell>
        </row>
        <row r="460">
          <cell r="D460">
            <v>49.5</v>
          </cell>
          <cell r="S460">
            <v>49.5</v>
          </cell>
          <cell r="T460">
            <v>24.466563000000001</v>
          </cell>
          <cell r="U460">
            <v>24.466563000000001</v>
          </cell>
          <cell r="V460">
            <v>18</v>
          </cell>
        </row>
        <row r="461">
          <cell r="D461">
            <v>57</v>
          </cell>
          <cell r="S461">
            <v>0</v>
          </cell>
          <cell r="T461">
            <v>6.2130000000000001</v>
          </cell>
          <cell r="U461">
            <v>57</v>
          </cell>
          <cell r="V461">
            <v>18</v>
          </cell>
        </row>
        <row r="462">
          <cell r="D462">
            <v>0</v>
          </cell>
          <cell r="S462">
            <v>0</v>
          </cell>
          <cell r="T462">
            <v>0</v>
          </cell>
          <cell r="U462">
            <v>0</v>
          </cell>
          <cell r="V462">
            <v>18</v>
          </cell>
        </row>
        <row r="463">
          <cell r="D463">
            <v>49.9</v>
          </cell>
          <cell r="S463">
            <v>49.9</v>
          </cell>
          <cell r="T463">
            <v>0.81341989999999997</v>
          </cell>
          <cell r="U463">
            <v>0.81341989999999997</v>
          </cell>
          <cell r="V463">
            <v>12</v>
          </cell>
        </row>
        <row r="464">
          <cell r="D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24</v>
          </cell>
        </row>
        <row r="465">
          <cell r="D465">
            <v>49.9</v>
          </cell>
          <cell r="S465">
            <v>49.9</v>
          </cell>
          <cell r="T465">
            <v>0.81341989999999997</v>
          </cell>
          <cell r="U465">
            <v>0.81341989999999997</v>
          </cell>
          <cell r="V465">
            <v>22</v>
          </cell>
        </row>
        <row r="466">
          <cell r="D466">
            <v>49.9</v>
          </cell>
          <cell r="S466">
            <v>49.9</v>
          </cell>
          <cell r="T466">
            <v>0.81341989999999997</v>
          </cell>
          <cell r="U466">
            <v>0.81341989999999997</v>
          </cell>
          <cell r="V466">
            <v>24</v>
          </cell>
        </row>
        <row r="467">
          <cell r="D467">
            <v>1230</v>
          </cell>
          <cell r="S467">
            <v>1230</v>
          </cell>
          <cell r="T467">
            <v>1003.2495</v>
          </cell>
          <cell r="U467">
            <v>1230</v>
          </cell>
          <cell r="V467">
            <v>18</v>
          </cell>
        </row>
        <row r="468">
          <cell r="D468">
            <v>49.9</v>
          </cell>
          <cell r="S468">
            <v>49.9</v>
          </cell>
          <cell r="T468">
            <v>0.81341989999999997</v>
          </cell>
          <cell r="U468">
            <v>0.81341989999999997</v>
          </cell>
          <cell r="V468">
            <v>13</v>
          </cell>
        </row>
        <row r="469">
          <cell r="D469">
            <v>47.5</v>
          </cell>
          <cell r="S469">
            <v>47.5</v>
          </cell>
          <cell r="T469">
            <v>0.77429749999999997</v>
          </cell>
          <cell r="U469">
            <v>0.77429749999999997</v>
          </cell>
          <cell r="V469">
            <v>27</v>
          </cell>
        </row>
        <row r="470">
          <cell r="D470">
            <v>49.9</v>
          </cell>
          <cell r="S470">
            <v>49.9</v>
          </cell>
          <cell r="T470">
            <v>0.81341989999999997</v>
          </cell>
          <cell r="U470">
            <v>0.81341989999999997</v>
          </cell>
          <cell r="V470">
            <v>18</v>
          </cell>
        </row>
        <row r="471">
          <cell r="D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21</v>
          </cell>
        </row>
        <row r="472">
          <cell r="D472">
            <v>750</v>
          </cell>
          <cell r="S472">
            <v>750</v>
          </cell>
          <cell r="T472">
            <v>370.70549999999997</v>
          </cell>
          <cell r="U472">
            <v>370.70549999999997</v>
          </cell>
          <cell r="V472">
            <v>24</v>
          </cell>
        </row>
        <row r="473">
          <cell r="D473">
            <v>1250</v>
          </cell>
          <cell r="S473">
            <v>1250</v>
          </cell>
          <cell r="T473">
            <v>990.88625000000002</v>
          </cell>
          <cell r="U473">
            <v>1250</v>
          </cell>
          <cell r="V473">
            <v>11</v>
          </cell>
        </row>
        <row r="474">
          <cell r="D474">
            <v>49.9</v>
          </cell>
          <cell r="S474">
            <v>49.9</v>
          </cell>
          <cell r="T474">
            <v>0.81341989999999997</v>
          </cell>
          <cell r="U474">
            <v>0.81341989999999997</v>
          </cell>
          <cell r="V474">
            <v>23</v>
          </cell>
        </row>
        <row r="475">
          <cell r="D475">
            <v>49.9</v>
          </cell>
          <cell r="S475">
            <v>49.9</v>
          </cell>
          <cell r="T475">
            <v>0.81341989999999997</v>
          </cell>
          <cell r="U475">
            <v>0.81341989999999997</v>
          </cell>
          <cell r="V475">
            <v>17</v>
          </cell>
        </row>
        <row r="476">
          <cell r="D476">
            <v>1333</v>
          </cell>
          <cell r="S476">
            <v>1333</v>
          </cell>
          <cell r="T476">
            <v>722.35403299999996</v>
          </cell>
          <cell r="U476">
            <v>722.35403299999996</v>
          </cell>
          <cell r="V476">
            <v>16</v>
          </cell>
        </row>
        <row r="477">
          <cell r="D477">
            <v>0</v>
          </cell>
          <cell r="S477">
            <v>0</v>
          </cell>
          <cell r="T477">
            <v>0</v>
          </cell>
          <cell r="U477">
            <v>0</v>
          </cell>
          <cell r="V477" t="str">
            <v/>
          </cell>
        </row>
        <row r="478">
          <cell r="D478">
            <v>0</v>
          </cell>
          <cell r="S478">
            <v>0</v>
          </cell>
          <cell r="T478">
            <v>0</v>
          </cell>
          <cell r="U478">
            <v>0</v>
          </cell>
          <cell r="V478">
            <v>21</v>
          </cell>
        </row>
        <row r="479">
          <cell r="D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18</v>
          </cell>
        </row>
        <row r="480">
          <cell r="D480">
            <v>0</v>
          </cell>
          <cell r="S480">
            <v>0</v>
          </cell>
          <cell r="T480">
            <v>0</v>
          </cell>
          <cell r="U480">
            <v>0</v>
          </cell>
          <cell r="V480" t="str">
            <v/>
          </cell>
        </row>
        <row r="481">
          <cell r="D481">
            <v>0</v>
          </cell>
          <cell r="S481">
            <v>0</v>
          </cell>
          <cell r="T481">
            <v>0</v>
          </cell>
          <cell r="U481">
            <v>0</v>
          </cell>
          <cell r="V481" t="str">
            <v/>
          </cell>
        </row>
        <row r="482">
          <cell r="D482">
            <v>61.2</v>
          </cell>
          <cell r="S482">
            <v>61.2</v>
          </cell>
          <cell r="T482">
            <v>23.295657600000002</v>
          </cell>
          <cell r="U482">
            <v>61.2</v>
          </cell>
          <cell r="V482">
            <v>5</v>
          </cell>
        </row>
        <row r="483">
          <cell r="D483">
            <v>128.80000000000001</v>
          </cell>
          <cell r="S483">
            <v>0</v>
          </cell>
          <cell r="T483">
            <v>43.537104800000009</v>
          </cell>
          <cell r="U483">
            <v>128.80000000000001</v>
          </cell>
          <cell r="V483">
            <v>11</v>
          </cell>
        </row>
        <row r="484">
          <cell r="D484">
            <v>69</v>
          </cell>
          <cell r="S484">
            <v>0</v>
          </cell>
          <cell r="T484">
            <v>31.694528999999999</v>
          </cell>
          <cell r="U484">
            <v>69</v>
          </cell>
          <cell r="V484">
            <v>1</v>
          </cell>
        </row>
        <row r="485">
          <cell r="D485">
            <v>138</v>
          </cell>
          <cell r="S485">
            <v>0</v>
          </cell>
          <cell r="T485">
            <v>65.838419999999999</v>
          </cell>
          <cell r="U485">
            <v>138</v>
          </cell>
          <cell r="V485">
            <v>11</v>
          </cell>
        </row>
        <row r="486">
          <cell r="D486">
            <v>40</v>
          </cell>
          <cell r="S486">
            <v>40</v>
          </cell>
          <cell r="T486">
            <v>10.74708</v>
          </cell>
          <cell r="U486">
            <v>40</v>
          </cell>
          <cell r="V486">
            <v>3</v>
          </cell>
        </row>
        <row r="487">
          <cell r="D487">
            <v>20</v>
          </cell>
          <cell r="S487">
            <v>20</v>
          </cell>
          <cell r="T487">
            <v>11.128739999999999</v>
          </cell>
          <cell r="U487">
            <v>20</v>
          </cell>
          <cell r="V487">
            <v>3</v>
          </cell>
        </row>
        <row r="488">
          <cell r="D488">
            <v>4.5</v>
          </cell>
          <cell r="S488">
            <v>0</v>
          </cell>
          <cell r="T488">
            <v>1.0099484999999999</v>
          </cell>
          <cell r="U488">
            <v>4.5</v>
          </cell>
          <cell r="V488">
            <v>11</v>
          </cell>
        </row>
        <row r="489">
          <cell r="D489">
            <v>69</v>
          </cell>
          <cell r="S489">
            <v>0</v>
          </cell>
          <cell r="T489">
            <v>21.545939999999998</v>
          </cell>
          <cell r="U489">
            <v>69</v>
          </cell>
          <cell r="V489">
            <v>1</v>
          </cell>
        </row>
        <row r="490">
          <cell r="D490">
            <v>18.7</v>
          </cell>
          <cell r="S490">
            <v>18.7</v>
          </cell>
          <cell r="T490">
            <v>9.6911066999999989</v>
          </cell>
          <cell r="U490">
            <v>18.7</v>
          </cell>
          <cell r="V490">
            <v>1</v>
          </cell>
        </row>
        <row r="491">
          <cell r="D491">
            <v>15</v>
          </cell>
          <cell r="S491">
            <v>15</v>
          </cell>
          <cell r="T491">
            <v>4.9924349999999995</v>
          </cell>
          <cell r="U491">
            <v>15</v>
          </cell>
          <cell r="V491">
            <v>7</v>
          </cell>
        </row>
        <row r="492">
          <cell r="D492">
            <v>0</v>
          </cell>
          <cell r="S492">
            <v>0</v>
          </cell>
          <cell r="T492">
            <v>0</v>
          </cell>
          <cell r="U492">
            <v>0</v>
          </cell>
          <cell r="V492" t="str">
            <v/>
          </cell>
        </row>
        <row r="493">
          <cell r="D493">
            <v>0</v>
          </cell>
          <cell r="S493">
            <v>0</v>
          </cell>
          <cell r="T493">
            <v>0</v>
          </cell>
          <cell r="U493">
            <v>0</v>
          </cell>
          <cell r="V493" t="str">
            <v/>
          </cell>
        </row>
        <row r="494">
          <cell r="D494">
            <v>26.65</v>
          </cell>
          <cell r="S494">
            <v>0</v>
          </cell>
          <cell r="T494">
            <v>10.905979499999999</v>
          </cell>
          <cell r="U494">
            <v>26.65</v>
          </cell>
          <cell r="V494">
            <v>1</v>
          </cell>
        </row>
        <row r="495">
          <cell r="D495">
            <v>0</v>
          </cell>
          <cell r="S495">
            <v>0</v>
          </cell>
          <cell r="T495">
            <v>0</v>
          </cell>
          <cell r="U495">
            <v>0</v>
          </cell>
          <cell r="V495" t="str">
            <v/>
          </cell>
        </row>
        <row r="496">
          <cell r="D496">
            <v>1200</v>
          </cell>
          <cell r="S496">
            <v>0</v>
          </cell>
          <cell r="T496">
            <v>561.3528</v>
          </cell>
          <cell r="U496">
            <v>1200</v>
          </cell>
          <cell r="V496">
            <v>13</v>
          </cell>
        </row>
        <row r="497">
          <cell r="D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13</v>
          </cell>
        </row>
        <row r="498">
          <cell r="D498">
            <v>69</v>
          </cell>
          <cell r="S498">
            <v>0</v>
          </cell>
          <cell r="T498">
            <v>26.690649000000001</v>
          </cell>
          <cell r="U498">
            <v>69</v>
          </cell>
          <cell r="V498">
            <v>10</v>
          </cell>
        </row>
        <row r="499">
          <cell r="D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16</v>
          </cell>
        </row>
        <row r="500">
          <cell r="D500">
            <v>500</v>
          </cell>
          <cell r="S500">
            <v>0</v>
          </cell>
          <cell r="T500">
            <v>208.40049999999999</v>
          </cell>
          <cell r="U500">
            <v>500</v>
          </cell>
          <cell r="V500">
            <v>18</v>
          </cell>
        </row>
        <row r="501">
          <cell r="D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1</v>
          </cell>
        </row>
        <row r="502">
          <cell r="D502">
            <v>0</v>
          </cell>
          <cell r="S502">
            <v>0</v>
          </cell>
          <cell r="T502">
            <v>0</v>
          </cell>
          <cell r="U502">
            <v>0</v>
          </cell>
          <cell r="V502" t="str">
            <v/>
          </cell>
        </row>
        <row r="503">
          <cell r="D503">
            <v>89</v>
          </cell>
          <cell r="S503">
            <v>0</v>
          </cell>
          <cell r="T503">
            <v>9.7010000000000005</v>
          </cell>
          <cell r="U503">
            <v>89</v>
          </cell>
          <cell r="V503">
            <v>10</v>
          </cell>
        </row>
        <row r="504">
          <cell r="D504">
            <v>630</v>
          </cell>
          <cell r="S504">
            <v>0</v>
          </cell>
          <cell r="T504">
            <v>272.35025999999999</v>
          </cell>
          <cell r="U504">
            <v>630</v>
          </cell>
          <cell r="V504">
            <v>24</v>
          </cell>
        </row>
        <row r="505">
          <cell r="D505">
            <v>0</v>
          </cell>
          <cell r="S505">
            <v>0</v>
          </cell>
          <cell r="T505">
            <v>0</v>
          </cell>
          <cell r="U505">
            <v>0</v>
          </cell>
          <cell r="V505">
            <v>10</v>
          </cell>
        </row>
        <row r="506">
          <cell r="D506">
            <v>0</v>
          </cell>
          <cell r="S506">
            <v>0</v>
          </cell>
          <cell r="T506">
            <v>0</v>
          </cell>
          <cell r="U506">
            <v>0</v>
          </cell>
          <cell r="V506">
            <v>16</v>
          </cell>
        </row>
        <row r="507">
          <cell r="D507">
            <v>0</v>
          </cell>
          <cell r="S507">
            <v>0</v>
          </cell>
          <cell r="T507">
            <v>0</v>
          </cell>
          <cell r="U507">
            <v>0</v>
          </cell>
          <cell r="V507">
            <v>10</v>
          </cell>
        </row>
        <row r="508">
          <cell r="D508">
            <v>800</v>
          </cell>
          <cell r="S508">
            <v>0</v>
          </cell>
          <cell r="T508">
            <v>374.23519999999996</v>
          </cell>
          <cell r="U508">
            <v>800</v>
          </cell>
          <cell r="V508">
            <v>1</v>
          </cell>
        </row>
        <row r="509">
          <cell r="D509">
            <v>448</v>
          </cell>
          <cell r="S509">
            <v>0</v>
          </cell>
          <cell r="T509">
            <v>209.57171199999999</v>
          </cell>
          <cell r="U509">
            <v>448</v>
          </cell>
          <cell r="V509">
            <v>11</v>
          </cell>
        </row>
        <row r="510">
          <cell r="D510">
            <v>0</v>
          </cell>
          <cell r="S510">
            <v>0</v>
          </cell>
          <cell r="T510">
            <v>0</v>
          </cell>
          <cell r="U510">
            <v>0</v>
          </cell>
          <cell r="V510" t="str">
            <v/>
          </cell>
        </row>
        <row r="511">
          <cell r="D511">
            <v>0</v>
          </cell>
          <cell r="S511">
            <v>0</v>
          </cell>
          <cell r="T511">
            <v>0</v>
          </cell>
          <cell r="U511">
            <v>0</v>
          </cell>
          <cell r="V511" t="str">
            <v/>
          </cell>
        </row>
        <row r="512">
          <cell r="D512">
            <v>824</v>
          </cell>
          <cell r="S512">
            <v>0</v>
          </cell>
          <cell r="T512">
            <v>299.15979199999998</v>
          </cell>
          <cell r="U512">
            <v>824</v>
          </cell>
          <cell r="V512">
            <v>17</v>
          </cell>
        </row>
        <row r="513">
          <cell r="D513">
            <v>43</v>
          </cell>
          <cell r="S513">
            <v>0</v>
          </cell>
          <cell r="T513">
            <v>16.063510000000001</v>
          </cell>
          <cell r="U513">
            <v>43</v>
          </cell>
          <cell r="V513">
            <v>7</v>
          </cell>
        </row>
        <row r="514">
          <cell r="D514">
            <v>51.6</v>
          </cell>
          <cell r="S514">
            <v>0</v>
          </cell>
          <cell r="T514">
            <v>19.959963600000002</v>
          </cell>
          <cell r="U514">
            <v>51.6</v>
          </cell>
          <cell r="V514">
            <v>1</v>
          </cell>
        </row>
        <row r="515">
          <cell r="D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1</v>
          </cell>
        </row>
        <row r="516">
          <cell r="D516">
            <v>50</v>
          </cell>
          <cell r="S516">
            <v>0</v>
          </cell>
          <cell r="T516">
            <v>19.563500000000001</v>
          </cell>
          <cell r="U516">
            <v>50</v>
          </cell>
          <cell r="V516">
            <v>10</v>
          </cell>
        </row>
        <row r="517">
          <cell r="D517">
            <v>0</v>
          </cell>
          <cell r="S517">
            <v>0</v>
          </cell>
          <cell r="T517">
            <v>0</v>
          </cell>
          <cell r="U517">
            <v>0</v>
          </cell>
          <cell r="V517" t="str">
            <v/>
          </cell>
        </row>
        <row r="518">
          <cell r="D518">
            <v>19.3</v>
          </cell>
          <cell r="S518">
            <v>0</v>
          </cell>
          <cell r="T518">
            <v>7.0343289000000002</v>
          </cell>
          <cell r="U518">
            <v>19.3</v>
          </cell>
          <cell r="V518">
            <v>7</v>
          </cell>
        </row>
        <row r="519">
          <cell r="D519">
            <v>72</v>
          </cell>
          <cell r="S519">
            <v>0</v>
          </cell>
          <cell r="T519">
            <v>27.851112000000001</v>
          </cell>
          <cell r="U519">
            <v>72</v>
          </cell>
          <cell r="V519">
            <v>10</v>
          </cell>
        </row>
        <row r="520">
          <cell r="D520">
            <v>910</v>
          </cell>
          <cell r="S520">
            <v>910</v>
          </cell>
          <cell r="T520">
            <v>525.37757999999997</v>
          </cell>
          <cell r="U520">
            <v>525.37757999999997</v>
          </cell>
          <cell r="V520">
            <v>16</v>
          </cell>
        </row>
        <row r="521">
          <cell r="D521">
            <v>0</v>
          </cell>
          <cell r="S521">
            <v>0</v>
          </cell>
          <cell r="T521">
            <v>0</v>
          </cell>
          <cell r="U521">
            <v>0</v>
          </cell>
          <cell r="V521" t="str">
            <v/>
          </cell>
        </row>
        <row r="522">
          <cell r="D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19</v>
          </cell>
        </row>
        <row r="523">
          <cell r="D523">
            <v>47.5</v>
          </cell>
          <cell r="S523">
            <v>0</v>
          </cell>
          <cell r="T523">
            <v>14.782665</v>
          </cell>
          <cell r="U523">
            <v>47.5</v>
          </cell>
          <cell r="V523">
            <v>1</v>
          </cell>
        </row>
        <row r="524">
          <cell r="D524">
            <v>0</v>
          </cell>
          <cell r="S524">
            <v>0</v>
          </cell>
          <cell r="T524">
            <v>0</v>
          </cell>
          <cell r="U524">
            <v>0</v>
          </cell>
          <cell r="V524">
            <v>25</v>
          </cell>
        </row>
        <row r="525">
          <cell r="D525">
            <v>177</v>
          </cell>
          <cell r="S525">
            <v>0</v>
          </cell>
          <cell r="T525">
            <v>89.283047999999994</v>
          </cell>
          <cell r="U525">
            <v>177</v>
          </cell>
          <cell r="V525">
            <v>1</v>
          </cell>
        </row>
        <row r="526">
          <cell r="D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18</v>
          </cell>
        </row>
        <row r="527">
          <cell r="D527">
            <v>0</v>
          </cell>
          <cell r="S527">
            <v>0</v>
          </cell>
          <cell r="T527">
            <v>0</v>
          </cell>
          <cell r="U527">
            <v>0</v>
          </cell>
          <cell r="V527">
            <v>26</v>
          </cell>
        </row>
        <row r="528">
          <cell r="D528">
            <v>41.4</v>
          </cell>
          <cell r="S528">
            <v>0</v>
          </cell>
          <cell r="T528">
            <v>16.014389399999999</v>
          </cell>
          <cell r="U528">
            <v>41.4</v>
          </cell>
          <cell r="V528">
            <v>11</v>
          </cell>
        </row>
        <row r="529">
          <cell r="D529">
            <v>144</v>
          </cell>
          <cell r="S529">
            <v>0</v>
          </cell>
          <cell r="T529">
            <v>68.629679999999993</v>
          </cell>
          <cell r="U529">
            <v>144</v>
          </cell>
          <cell r="V529">
            <v>11</v>
          </cell>
        </row>
        <row r="530">
          <cell r="D530">
            <v>92</v>
          </cell>
          <cell r="S530">
            <v>0</v>
          </cell>
          <cell r="T530">
            <v>36.899175999999997</v>
          </cell>
          <cell r="U530">
            <v>92</v>
          </cell>
          <cell r="V530">
            <v>1</v>
          </cell>
        </row>
        <row r="531">
          <cell r="D531">
            <v>55.2</v>
          </cell>
          <cell r="S531">
            <v>0</v>
          </cell>
          <cell r="T531">
            <v>24.466461600000002</v>
          </cell>
          <cell r="U531">
            <v>55.2</v>
          </cell>
          <cell r="V531">
            <v>11</v>
          </cell>
        </row>
        <row r="532">
          <cell r="D532">
            <v>48.5</v>
          </cell>
          <cell r="S532">
            <v>0</v>
          </cell>
          <cell r="T532">
            <v>18.8283305</v>
          </cell>
          <cell r="U532">
            <v>48.5</v>
          </cell>
          <cell r="V532">
            <v>1</v>
          </cell>
        </row>
        <row r="533">
          <cell r="D533">
            <v>0</v>
          </cell>
          <cell r="S533">
            <v>0</v>
          </cell>
          <cell r="T533">
            <v>0</v>
          </cell>
          <cell r="U533">
            <v>0</v>
          </cell>
          <cell r="V533" t="str">
            <v/>
          </cell>
        </row>
        <row r="534">
          <cell r="D534">
            <v>0</v>
          </cell>
          <cell r="S534">
            <v>0</v>
          </cell>
          <cell r="T534">
            <v>0</v>
          </cell>
          <cell r="U534">
            <v>0</v>
          </cell>
          <cell r="V534">
            <v>21</v>
          </cell>
        </row>
        <row r="535">
          <cell r="D535">
            <v>265</v>
          </cell>
          <cell r="S535">
            <v>0</v>
          </cell>
          <cell r="T535">
            <v>123.10575</v>
          </cell>
          <cell r="U535">
            <v>265</v>
          </cell>
          <cell r="V535">
            <v>17</v>
          </cell>
        </row>
        <row r="536">
          <cell r="D536">
            <v>0</v>
          </cell>
          <cell r="S536">
            <v>0</v>
          </cell>
          <cell r="T536">
            <v>0</v>
          </cell>
          <cell r="U536">
            <v>0</v>
          </cell>
          <cell r="V536" t="str">
            <v/>
          </cell>
        </row>
        <row r="537">
          <cell r="D537">
            <v>0</v>
          </cell>
          <cell r="S537">
            <v>0</v>
          </cell>
          <cell r="T537">
            <v>0</v>
          </cell>
          <cell r="U537">
            <v>0</v>
          </cell>
          <cell r="V537" t="str">
            <v/>
          </cell>
        </row>
        <row r="538">
          <cell r="D538">
            <v>25</v>
          </cell>
          <cell r="S538">
            <v>0</v>
          </cell>
          <cell r="T538">
            <v>7.9876500000000004</v>
          </cell>
          <cell r="U538">
            <v>25</v>
          </cell>
          <cell r="V538">
            <v>12</v>
          </cell>
        </row>
        <row r="539">
          <cell r="D539">
            <v>900</v>
          </cell>
          <cell r="S539">
            <v>0</v>
          </cell>
          <cell r="T539">
            <v>385.40879999999999</v>
          </cell>
          <cell r="U539">
            <v>900</v>
          </cell>
          <cell r="V539">
            <v>2</v>
          </cell>
        </row>
        <row r="540">
          <cell r="D540">
            <v>155</v>
          </cell>
          <cell r="S540">
            <v>155</v>
          </cell>
          <cell r="T540">
            <v>3.0959699999999999</v>
          </cell>
          <cell r="U540">
            <v>3.0959699999999999</v>
          </cell>
          <cell r="V540">
            <v>14</v>
          </cell>
        </row>
        <row r="541">
          <cell r="D541">
            <v>0</v>
          </cell>
          <cell r="S541">
            <v>0</v>
          </cell>
          <cell r="T541">
            <v>0</v>
          </cell>
          <cell r="U541">
            <v>0</v>
          </cell>
          <cell r="V541">
            <v>10</v>
          </cell>
        </row>
        <row r="542">
          <cell r="D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18</v>
          </cell>
        </row>
        <row r="543">
          <cell r="D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27</v>
          </cell>
        </row>
        <row r="544">
          <cell r="D544">
            <v>0</v>
          </cell>
          <cell r="S544">
            <v>0</v>
          </cell>
          <cell r="T544">
            <v>0</v>
          </cell>
          <cell r="U544">
            <v>0</v>
          </cell>
          <cell r="V544" t="str">
            <v/>
          </cell>
        </row>
        <row r="545">
          <cell r="D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1</v>
          </cell>
        </row>
        <row r="546">
          <cell r="D546">
            <v>374.5</v>
          </cell>
          <cell r="S546">
            <v>0</v>
          </cell>
          <cell r="T546">
            <v>147.98180250000001</v>
          </cell>
          <cell r="U546">
            <v>374.5</v>
          </cell>
          <cell r="V546">
            <v>11</v>
          </cell>
        </row>
        <row r="547">
          <cell r="D547">
            <v>13.8</v>
          </cell>
          <cell r="S547">
            <v>0</v>
          </cell>
          <cell r="T547">
            <v>6.9409308000000003</v>
          </cell>
          <cell r="U547">
            <v>13.8</v>
          </cell>
          <cell r="V547">
            <v>11</v>
          </cell>
        </row>
        <row r="548">
          <cell r="D548">
            <v>94</v>
          </cell>
          <cell r="S548">
            <v>0</v>
          </cell>
          <cell r="T548">
            <v>43.623614000000003</v>
          </cell>
          <cell r="U548">
            <v>94</v>
          </cell>
          <cell r="V548">
            <v>1</v>
          </cell>
        </row>
        <row r="549">
          <cell r="D549">
            <v>108</v>
          </cell>
          <cell r="S549">
            <v>0</v>
          </cell>
          <cell r="T549">
            <v>42.160715999999994</v>
          </cell>
          <cell r="U549">
            <v>108</v>
          </cell>
          <cell r="V549">
            <v>1</v>
          </cell>
        </row>
        <row r="550">
          <cell r="D550">
            <v>99.9</v>
          </cell>
          <cell r="S550">
            <v>0</v>
          </cell>
          <cell r="T550">
            <v>30.967201799999998</v>
          </cell>
          <cell r="U550">
            <v>99.9</v>
          </cell>
          <cell r="V550">
            <v>10</v>
          </cell>
        </row>
        <row r="551">
          <cell r="D551">
            <v>67.650000000000006</v>
          </cell>
          <cell r="S551">
            <v>0</v>
          </cell>
          <cell r="T551">
            <v>23.773563000000003</v>
          </cell>
          <cell r="U551">
            <v>67.650000000000006</v>
          </cell>
          <cell r="V551">
            <v>1</v>
          </cell>
        </row>
        <row r="552">
          <cell r="D552">
            <v>227.8</v>
          </cell>
          <cell r="S552">
            <v>0</v>
          </cell>
          <cell r="T552">
            <v>98.987984200000014</v>
          </cell>
          <cell r="U552">
            <v>227.8</v>
          </cell>
          <cell r="V552">
            <v>5</v>
          </cell>
        </row>
        <row r="553">
          <cell r="D553">
            <v>27.6</v>
          </cell>
          <cell r="S553">
            <v>0</v>
          </cell>
          <cell r="T553">
            <v>9.3540816000000007</v>
          </cell>
          <cell r="U553">
            <v>27.6</v>
          </cell>
          <cell r="V553">
            <v>11</v>
          </cell>
        </row>
        <row r="554">
          <cell r="D554">
            <v>81.2</v>
          </cell>
          <cell r="S554">
            <v>0</v>
          </cell>
          <cell r="T554">
            <v>24.214733200000001</v>
          </cell>
          <cell r="U554">
            <v>81.2</v>
          </cell>
          <cell r="V554">
            <v>11</v>
          </cell>
        </row>
        <row r="555">
          <cell r="D555">
            <v>63.8</v>
          </cell>
          <cell r="S555">
            <v>0</v>
          </cell>
          <cell r="T555">
            <v>19.025861799999998</v>
          </cell>
          <cell r="U555">
            <v>63.8</v>
          </cell>
          <cell r="V555">
            <v>11</v>
          </cell>
        </row>
        <row r="556">
          <cell r="D556">
            <v>0</v>
          </cell>
          <cell r="S556">
            <v>0</v>
          </cell>
          <cell r="T556">
            <v>0</v>
          </cell>
          <cell r="U556">
            <v>0</v>
          </cell>
          <cell r="V556" t="str">
            <v/>
          </cell>
        </row>
        <row r="557">
          <cell r="D557">
            <v>46</v>
          </cell>
          <cell r="S557">
            <v>0</v>
          </cell>
          <cell r="T557">
            <v>20.891037999999998</v>
          </cell>
          <cell r="U557">
            <v>46</v>
          </cell>
          <cell r="V557">
            <v>7</v>
          </cell>
        </row>
        <row r="558">
          <cell r="D558">
            <v>37.5</v>
          </cell>
          <cell r="S558">
            <v>0</v>
          </cell>
          <cell r="T558">
            <v>14.5057875</v>
          </cell>
          <cell r="U558">
            <v>37.5</v>
          </cell>
          <cell r="V558">
            <v>1</v>
          </cell>
        </row>
        <row r="559">
          <cell r="D559">
            <v>0</v>
          </cell>
          <cell r="S559">
            <v>0</v>
          </cell>
          <cell r="T559">
            <v>0</v>
          </cell>
          <cell r="U559">
            <v>0</v>
          </cell>
          <cell r="V559" t="str">
            <v/>
          </cell>
        </row>
        <row r="560">
          <cell r="D560">
            <v>92.4</v>
          </cell>
          <cell r="S560">
            <v>0</v>
          </cell>
          <cell r="T560">
            <v>32.831752800000004</v>
          </cell>
          <cell r="U560">
            <v>92.4</v>
          </cell>
          <cell r="V560">
            <v>1</v>
          </cell>
        </row>
        <row r="561">
          <cell r="D561">
            <v>50</v>
          </cell>
          <cell r="S561">
            <v>0</v>
          </cell>
          <cell r="T561">
            <v>15.997049999999998</v>
          </cell>
          <cell r="U561">
            <v>50</v>
          </cell>
          <cell r="V561">
            <v>11</v>
          </cell>
        </row>
        <row r="562">
          <cell r="D562">
            <v>0</v>
          </cell>
          <cell r="S562">
            <v>0</v>
          </cell>
          <cell r="T562">
            <v>0</v>
          </cell>
          <cell r="U562">
            <v>0</v>
          </cell>
          <cell r="V562" t="str">
            <v/>
          </cell>
        </row>
        <row r="563">
          <cell r="D563">
            <v>99.8</v>
          </cell>
          <cell r="S563">
            <v>99.8</v>
          </cell>
          <cell r="T563">
            <v>1.6268397999999999</v>
          </cell>
          <cell r="U563">
            <v>1.6268397999999999</v>
          </cell>
          <cell r="V563">
            <v>10</v>
          </cell>
        </row>
        <row r="564">
          <cell r="D564">
            <v>249</v>
          </cell>
          <cell r="S564">
            <v>249</v>
          </cell>
          <cell r="T564">
            <v>4.0589490000000001</v>
          </cell>
          <cell r="U564">
            <v>4.0589490000000001</v>
          </cell>
          <cell r="V564">
            <v>13</v>
          </cell>
        </row>
        <row r="565">
          <cell r="D565">
            <v>0</v>
          </cell>
          <cell r="S565">
            <v>0</v>
          </cell>
          <cell r="T565">
            <v>0</v>
          </cell>
          <cell r="U565">
            <v>0</v>
          </cell>
          <cell r="V565" t="str">
            <v/>
          </cell>
        </row>
        <row r="566">
          <cell r="D566">
            <v>67</v>
          </cell>
          <cell r="S566">
            <v>0</v>
          </cell>
          <cell r="T566">
            <v>28.798341999999998</v>
          </cell>
          <cell r="U566">
            <v>67</v>
          </cell>
          <cell r="V566">
            <v>1</v>
          </cell>
        </row>
        <row r="567">
          <cell r="D567">
            <v>0</v>
          </cell>
          <cell r="S567">
            <v>0</v>
          </cell>
          <cell r="T567">
            <v>0</v>
          </cell>
          <cell r="U567">
            <v>0</v>
          </cell>
          <cell r="V567" t="str">
            <v/>
          </cell>
        </row>
        <row r="568">
          <cell r="D568">
            <v>0</v>
          </cell>
          <cell r="S568">
            <v>0</v>
          </cell>
          <cell r="T568">
            <v>0</v>
          </cell>
          <cell r="U568">
            <v>0</v>
          </cell>
          <cell r="V568" t="str">
            <v/>
          </cell>
        </row>
        <row r="569">
          <cell r="D569">
            <v>106</v>
          </cell>
          <cell r="S569">
            <v>0</v>
          </cell>
          <cell r="T569">
            <v>41.003026000000006</v>
          </cell>
          <cell r="U569">
            <v>106</v>
          </cell>
          <cell r="V569">
            <v>1</v>
          </cell>
        </row>
        <row r="570">
          <cell r="D570">
            <v>36</v>
          </cell>
          <cell r="S570">
            <v>0</v>
          </cell>
          <cell r="T570">
            <v>13.925556</v>
          </cell>
          <cell r="U570">
            <v>36</v>
          </cell>
          <cell r="V570">
            <v>1</v>
          </cell>
        </row>
        <row r="571">
          <cell r="D571">
            <v>0</v>
          </cell>
          <cell r="S571">
            <v>0</v>
          </cell>
          <cell r="T571">
            <v>0</v>
          </cell>
          <cell r="U571">
            <v>0</v>
          </cell>
          <cell r="V571" t="str">
            <v/>
          </cell>
        </row>
        <row r="572">
          <cell r="D572">
            <v>0</v>
          </cell>
          <cell r="S572">
            <v>0</v>
          </cell>
          <cell r="T572">
            <v>0</v>
          </cell>
          <cell r="U572">
            <v>0</v>
          </cell>
          <cell r="V572" t="str">
            <v/>
          </cell>
        </row>
        <row r="573">
          <cell r="D573">
            <v>65</v>
          </cell>
          <cell r="S573">
            <v>0</v>
          </cell>
          <cell r="T573">
            <v>30.762615</v>
          </cell>
          <cell r="U573">
            <v>65</v>
          </cell>
          <cell r="V573">
            <v>3</v>
          </cell>
        </row>
        <row r="574">
          <cell r="D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9</v>
          </cell>
        </row>
        <row r="575">
          <cell r="D575">
            <v>0</v>
          </cell>
          <cell r="S575">
            <v>0</v>
          </cell>
          <cell r="T575">
            <v>0</v>
          </cell>
          <cell r="U575">
            <v>0</v>
          </cell>
          <cell r="V575" t="str">
            <v/>
          </cell>
        </row>
        <row r="576">
          <cell r="D576">
            <v>0</v>
          </cell>
          <cell r="S576">
            <v>0</v>
          </cell>
          <cell r="T576">
            <v>0</v>
          </cell>
          <cell r="U576">
            <v>0</v>
          </cell>
          <cell r="V576" t="str">
            <v/>
          </cell>
        </row>
        <row r="577">
          <cell r="D577">
            <v>86.4</v>
          </cell>
          <cell r="S577">
            <v>0</v>
          </cell>
          <cell r="T577">
            <v>27.752198400000001</v>
          </cell>
          <cell r="U577">
            <v>86.4</v>
          </cell>
          <cell r="V577">
            <v>10</v>
          </cell>
        </row>
        <row r="578">
          <cell r="D578">
            <v>250</v>
          </cell>
          <cell r="S578">
            <v>0</v>
          </cell>
          <cell r="T578">
            <v>96.705250000000007</v>
          </cell>
          <cell r="U578">
            <v>250</v>
          </cell>
          <cell r="V578">
            <v>10</v>
          </cell>
        </row>
        <row r="579">
          <cell r="D579">
            <v>30</v>
          </cell>
          <cell r="S579">
            <v>0</v>
          </cell>
          <cell r="T579">
            <v>16.015079999999998</v>
          </cell>
          <cell r="U579">
            <v>30</v>
          </cell>
          <cell r="V579">
            <v>10</v>
          </cell>
        </row>
        <row r="580">
          <cell r="D580">
            <v>0</v>
          </cell>
          <cell r="S580">
            <v>0</v>
          </cell>
          <cell r="T580">
            <v>0</v>
          </cell>
          <cell r="U580">
            <v>0</v>
          </cell>
          <cell r="V580" t="str">
            <v/>
          </cell>
        </row>
        <row r="581">
          <cell r="D581">
            <v>84.6</v>
          </cell>
          <cell r="S581">
            <v>0</v>
          </cell>
          <cell r="T581">
            <v>32.725056600000002</v>
          </cell>
          <cell r="U581">
            <v>84.6</v>
          </cell>
          <cell r="V581">
            <v>10</v>
          </cell>
        </row>
        <row r="582">
          <cell r="D582">
            <v>0</v>
          </cell>
          <cell r="S582">
            <v>0</v>
          </cell>
          <cell r="T582">
            <v>0</v>
          </cell>
          <cell r="U582">
            <v>0</v>
          </cell>
          <cell r="V582" t="str">
            <v/>
          </cell>
        </row>
        <row r="583">
          <cell r="D583">
            <v>0</v>
          </cell>
          <cell r="S583">
            <v>0</v>
          </cell>
          <cell r="T583">
            <v>0</v>
          </cell>
          <cell r="U583">
            <v>0</v>
          </cell>
          <cell r="V583" t="str">
            <v/>
          </cell>
        </row>
        <row r="584">
          <cell r="D584">
            <v>0</v>
          </cell>
          <cell r="S584">
            <v>0</v>
          </cell>
          <cell r="T584">
            <v>0</v>
          </cell>
          <cell r="U584">
            <v>0</v>
          </cell>
          <cell r="V584" t="str">
            <v/>
          </cell>
        </row>
        <row r="585">
          <cell r="D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1</v>
          </cell>
        </row>
        <row r="586">
          <cell r="D586">
            <v>1</v>
          </cell>
          <cell r="S586">
            <v>1</v>
          </cell>
          <cell r="T586">
            <v>0</v>
          </cell>
          <cell r="U586">
            <v>0</v>
          </cell>
          <cell r="V586">
            <v>1</v>
          </cell>
        </row>
        <row r="587">
          <cell r="D587">
            <v>588</v>
          </cell>
          <cell r="S587">
            <v>0</v>
          </cell>
          <cell r="T587">
            <v>309.61610400000001</v>
          </cell>
          <cell r="U587">
            <v>588</v>
          </cell>
          <cell r="V587">
            <v>1</v>
          </cell>
        </row>
        <row r="588">
          <cell r="D588">
            <v>0</v>
          </cell>
          <cell r="S588">
            <v>0</v>
          </cell>
          <cell r="T588">
            <v>0</v>
          </cell>
          <cell r="U588">
            <v>0</v>
          </cell>
          <cell r="V588" t="str">
            <v/>
          </cell>
        </row>
        <row r="589">
          <cell r="D589">
            <v>0</v>
          </cell>
          <cell r="S589">
            <v>0</v>
          </cell>
          <cell r="T589">
            <v>0</v>
          </cell>
          <cell r="U589">
            <v>0</v>
          </cell>
          <cell r="V589" t="str">
            <v/>
          </cell>
        </row>
        <row r="590">
          <cell r="D590">
            <v>0</v>
          </cell>
          <cell r="S590">
            <v>0</v>
          </cell>
          <cell r="T590">
            <v>0</v>
          </cell>
          <cell r="U590">
            <v>0</v>
          </cell>
          <cell r="V590" t="str">
            <v/>
          </cell>
        </row>
        <row r="591">
          <cell r="D591">
            <v>0</v>
          </cell>
          <cell r="S591">
            <v>0</v>
          </cell>
          <cell r="T591">
            <v>0</v>
          </cell>
          <cell r="U591">
            <v>0</v>
          </cell>
          <cell r="V591" t="str">
            <v/>
          </cell>
        </row>
        <row r="592">
          <cell r="D592">
            <v>0</v>
          </cell>
          <cell r="S592">
            <v>0</v>
          </cell>
          <cell r="T592">
            <v>0</v>
          </cell>
          <cell r="U592">
            <v>0</v>
          </cell>
          <cell r="V592">
            <v>10</v>
          </cell>
        </row>
        <row r="593">
          <cell r="D593">
            <v>46</v>
          </cell>
          <cell r="S593">
            <v>0</v>
          </cell>
          <cell r="T593">
            <v>14.994206</v>
          </cell>
          <cell r="U593">
            <v>46</v>
          </cell>
          <cell r="V593">
            <v>12</v>
          </cell>
        </row>
        <row r="594">
          <cell r="D594">
            <v>440</v>
          </cell>
          <cell r="S594">
            <v>440</v>
          </cell>
          <cell r="T594">
            <v>33.545160000000003</v>
          </cell>
          <cell r="U594">
            <v>33.545160000000003</v>
          </cell>
          <cell r="V594">
            <v>8</v>
          </cell>
        </row>
        <row r="595">
          <cell r="D595">
            <v>0</v>
          </cell>
          <cell r="S595">
            <v>0</v>
          </cell>
          <cell r="T595">
            <v>0</v>
          </cell>
          <cell r="U595">
            <v>0</v>
          </cell>
          <cell r="V595" t="str">
            <v/>
          </cell>
        </row>
        <row r="596">
          <cell r="D596">
            <v>9.8000000000000007</v>
          </cell>
          <cell r="S596">
            <v>9.8000000000000007</v>
          </cell>
          <cell r="T596">
            <v>0.1597498</v>
          </cell>
          <cell r="U596">
            <v>0.1597498</v>
          </cell>
          <cell r="V596">
            <v>11</v>
          </cell>
        </row>
        <row r="597">
          <cell r="D597">
            <v>0</v>
          </cell>
          <cell r="S597">
            <v>0</v>
          </cell>
          <cell r="T597">
            <v>0</v>
          </cell>
          <cell r="U597">
            <v>0</v>
          </cell>
          <cell r="V597" t="str">
            <v/>
          </cell>
        </row>
        <row r="598">
          <cell r="D598">
            <v>12</v>
          </cell>
          <cell r="S598">
            <v>12</v>
          </cell>
          <cell r="T598">
            <v>0.19561200000000001</v>
          </cell>
          <cell r="U598">
            <v>0.19561200000000001</v>
          </cell>
          <cell r="V598">
            <v>18</v>
          </cell>
        </row>
        <row r="599">
          <cell r="D599">
            <v>0</v>
          </cell>
          <cell r="S599">
            <v>0</v>
          </cell>
          <cell r="T599">
            <v>0</v>
          </cell>
          <cell r="U599">
            <v>0</v>
          </cell>
          <cell r="V599" t="str">
            <v/>
          </cell>
        </row>
        <row r="600">
          <cell r="D600">
            <v>0</v>
          </cell>
          <cell r="S600">
            <v>0</v>
          </cell>
          <cell r="T600">
            <v>0</v>
          </cell>
          <cell r="U600">
            <v>0</v>
          </cell>
          <cell r="V600" t="str">
            <v/>
          </cell>
        </row>
        <row r="601">
          <cell r="D601">
            <v>120</v>
          </cell>
          <cell r="S601">
            <v>120</v>
          </cell>
          <cell r="T601">
            <v>66.029399999999995</v>
          </cell>
          <cell r="U601">
            <v>66.029399999999995</v>
          </cell>
          <cell r="V601">
            <v>9</v>
          </cell>
        </row>
        <row r="602">
          <cell r="D602">
            <v>0</v>
          </cell>
          <cell r="S602">
            <v>0</v>
          </cell>
          <cell r="T602">
            <v>0</v>
          </cell>
          <cell r="U602">
            <v>0</v>
          </cell>
          <cell r="V602">
            <v>12</v>
          </cell>
        </row>
        <row r="603">
          <cell r="D603">
            <v>0</v>
          </cell>
          <cell r="S603">
            <v>0</v>
          </cell>
          <cell r="T603">
            <v>0</v>
          </cell>
          <cell r="U603">
            <v>0</v>
          </cell>
          <cell r="V603" t="str">
            <v/>
          </cell>
        </row>
        <row r="604">
          <cell r="D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11</v>
          </cell>
        </row>
        <row r="605">
          <cell r="D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11</v>
          </cell>
        </row>
        <row r="606">
          <cell r="D606">
            <v>48</v>
          </cell>
          <cell r="S606">
            <v>48</v>
          </cell>
          <cell r="T606">
            <v>0.78244800000000003</v>
          </cell>
          <cell r="U606">
            <v>0.78244800000000003</v>
          </cell>
          <cell r="V606">
            <v>1</v>
          </cell>
        </row>
        <row r="607">
          <cell r="D607">
            <v>9.9</v>
          </cell>
          <cell r="S607">
            <v>9.9</v>
          </cell>
          <cell r="T607">
            <v>0.16137989999999999</v>
          </cell>
          <cell r="U607">
            <v>0.16137989999999999</v>
          </cell>
          <cell r="V607">
            <v>1</v>
          </cell>
        </row>
        <row r="608">
          <cell r="D608">
            <v>0</v>
          </cell>
          <cell r="S608">
            <v>0</v>
          </cell>
          <cell r="T608">
            <v>0</v>
          </cell>
          <cell r="U608">
            <v>0</v>
          </cell>
          <cell r="V608" t="str">
            <v/>
          </cell>
        </row>
        <row r="609">
          <cell r="D609">
            <v>0</v>
          </cell>
          <cell r="S609">
            <v>0</v>
          </cell>
          <cell r="T609">
            <v>0</v>
          </cell>
          <cell r="U609">
            <v>0</v>
          </cell>
          <cell r="V609" t="str">
            <v/>
          </cell>
        </row>
        <row r="610">
          <cell r="D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26</v>
          </cell>
        </row>
        <row r="611">
          <cell r="D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14</v>
          </cell>
        </row>
        <row r="612">
          <cell r="D612">
            <v>0</v>
          </cell>
          <cell r="S612">
            <v>0</v>
          </cell>
          <cell r="T612">
            <v>0</v>
          </cell>
          <cell r="U612">
            <v>0</v>
          </cell>
          <cell r="V612" t="str">
            <v/>
          </cell>
        </row>
        <row r="613">
          <cell r="D613">
            <v>50</v>
          </cell>
          <cell r="S613">
            <v>50</v>
          </cell>
          <cell r="T613">
            <v>0.81504999999999994</v>
          </cell>
          <cell r="U613">
            <v>0.81504999999999994</v>
          </cell>
          <cell r="V613">
            <v>10</v>
          </cell>
        </row>
        <row r="614">
          <cell r="D614">
            <v>0</v>
          </cell>
          <cell r="S614">
            <v>0</v>
          </cell>
          <cell r="T614">
            <v>0</v>
          </cell>
          <cell r="U614">
            <v>0</v>
          </cell>
          <cell r="V614">
            <v>10</v>
          </cell>
        </row>
        <row r="615">
          <cell r="D615">
            <v>212</v>
          </cell>
          <cell r="S615">
            <v>0</v>
          </cell>
          <cell r="T615">
            <v>82.006052000000011</v>
          </cell>
          <cell r="U615">
            <v>212</v>
          </cell>
          <cell r="V615">
            <v>10</v>
          </cell>
        </row>
        <row r="616">
          <cell r="D616">
            <v>43.63</v>
          </cell>
          <cell r="S616">
            <v>0</v>
          </cell>
          <cell r="T616">
            <v>16.877000230000004</v>
          </cell>
          <cell r="U616">
            <v>43.63</v>
          </cell>
          <cell r="V616">
            <v>11</v>
          </cell>
        </row>
        <row r="617">
          <cell r="D617">
            <v>0</v>
          </cell>
          <cell r="S617">
            <v>0</v>
          </cell>
          <cell r="T617">
            <v>0</v>
          </cell>
          <cell r="U617">
            <v>0</v>
          </cell>
          <cell r="V617" t="str">
            <v/>
          </cell>
        </row>
        <row r="618">
          <cell r="D618">
            <v>0</v>
          </cell>
          <cell r="S618">
            <v>0</v>
          </cell>
          <cell r="T618">
            <v>0</v>
          </cell>
          <cell r="U618">
            <v>0</v>
          </cell>
          <cell r="V618" t="str">
            <v/>
          </cell>
        </row>
        <row r="619">
          <cell r="D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11</v>
          </cell>
        </row>
        <row r="620">
          <cell r="D620">
            <v>1075</v>
          </cell>
          <cell r="S620">
            <v>0</v>
          </cell>
          <cell r="T620">
            <v>386.98172499999998</v>
          </cell>
          <cell r="U620">
            <v>1075</v>
          </cell>
          <cell r="V620">
            <v>5</v>
          </cell>
        </row>
        <row r="621">
          <cell r="D621">
            <v>0</v>
          </cell>
          <cell r="S621">
            <v>0</v>
          </cell>
          <cell r="T621">
            <v>0</v>
          </cell>
          <cell r="U621">
            <v>0</v>
          </cell>
          <cell r="V621" t="str">
            <v/>
          </cell>
        </row>
        <row r="622">
          <cell r="D622">
            <v>12</v>
          </cell>
          <cell r="S622">
            <v>12</v>
          </cell>
          <cell r="T622">
            <v>0.19561200000000001</v>
          </cell>
          <cell r="U622">
            <v>0.19561200000000001</v>
          </cell>
          <cell r="V622">
            <v>21</v>
          </cell>
        </row>
        <row r="623">
          <cell r="D623">
            <v>57</v>
          </cell>
          <cell r="S623">
            <v>0</v>
          </cell>
          <cell r="T623">
            <v>6.2130000000000001</v>
          </cell>
          <cell r="U623">
            <v>57</v>
          </cell>
          <cell r="V623">
            <v>21</v>
          </cell>
        </row>
        <row r="624">
          <cell r="D624">
            <v>0</v>
          </cell>
          <cell r="S624">
            <v>0</v>
          </cell>
          <cell r="T624">
            <v>0</v>
          </cell>
          <cell r="U624">
            <v>0</v>
          </cell>
          <cell r="V624">
            <v>26</v>
          </cell>
        </row>
        <row r="625">
          <cell r="D625">
            <v>0</v>
          </cell>
          <cell r="S625">
            <v>0</v>
          </cell>
          <cell r="T625">
            <v>0</v>
          </cell>
          <cell r="U625">
            <v>0</v>
          </cell>
          <cell r="V625">
            <v>18</v>
          </cell>
        </row>
        <row r="626">
          <cell r="D626">
            <v>49.9</v>
          </cell>
          <cell r="S626">
            <v>0</v>
          </cell>
          <cell r="T626">
            <v>5.4390999999999998</v>
          </cell>
          <cell r="U626">
            <v>49.9</v>
          </cell>
          <cell r="V626">
            <v>25</v>
          </cell>
        </row>
        <row r="627">
          <cell r="D627">
            <v>57</v>
          </cell>
          <cell r="S627">
            <v>0</v>
          </cell>
          <cell r="T627">
            <v>6.2130000000000001</v>
          </cell>
          <cell r="U627">
            <v>57</v>
          </cell>
          <cell r="V627">
            <v>18</v>
          </cell>
        </row>
        <row r="628">
          <cell r="D628">
            <v>57</v>
          </cell>
          <cell r="S628">
            <v>0</v>
          </cell>
          <cell r="T628">
            <v>6.2130000000000001</v>
          </cell>
          <cell r="U628">
            <v>57</v>
          </cell>
          <cell r="V628">
            <v>25</v>
          </cell>
        </row>
        <row r="629">
          <cell r="D629">
            <v>57</v>
          </cell>
          <cell r="S629">
            <v>0</v>
          </cell>
          <cell r="T629">
            <v>6.2130000000000001</v>
          </cell>
          <cell r="U629">
            <v>57</v>
          </cell>
          <cell r="V629">
            <v>26</v>
          </cell>
        </row>
        <row r="630">
          <cell r="D630">
            <v>54</v>
          </cell>
          <cell r="S630">
            <v>54</v>
          </cell>
          <cell r="T630">
            <v>0.88025399999999998</v>
          </cell>
          <cell r="U630">
            <v>0.88025399999999998</v>
          </cell>
          <cell r="V630">
            <v>26</v>
          </cell>
        </row>
        <row r="631">
          <cell r="D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24</v>
          </cell>
        </row>
        <row r="632">
          <cell r="D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16</v>
          </cell>
        </row>
        <row r="633">
          <cell r="D633">
            <v>57</v>
          </cell>
          <cell r="S633">
            <v>0</v>
          </cell>
          <cell r="T633">
            <v>6.2130000000000001</v>
          </cell>
          <cell r="U633">
            <v>57</v>
          </cell>
          <cell r="V633">
            <v>25</v>
          </cell>
        </row>
        <row r="634">
          <cell r="D634">
            <v>812</v>
          </cell>
          <cell r="S634">
            <v>812</v>
          </cell>
          <cell r="T634">
            <v>264.36852399999998</v>
          </cell>
          <cell r="U634">
            <v>264.36852399999998</v>
          </cell>
          <cell r="V634">
            <v>24</v>
          </cell>
        </row>
        <row r="635">
          <cell r="D635">
            <v>0</v>
          </cell>
          <cell r="S635">
            <v>0</v>
          </cell>
          <cell r="T635">
            <v>0</v>
          </cell>
          <cell r="U635">
            <v>0</v>
          </cell>
          <cell r="V635">
            <v>24</v>
          </cell>
        </row>
        <row r="636">
          <cell r="D636">
            <v>57</v>
          </cell>
          <cell r="S636">
            <v>0</v>
          </cell>
          <cell r="T636">
            <v>6.2130000000000001</v>
          </cell>
          <cell r="U636">
            <v>57</v>
          </cell>
          <cell r="V636">
            <v>18</v>
          </cell>
        </row>
        <row r="637">
          <cell r="D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15</v>
          </cell>
        </row>
        <row r="638">
          <cell r="D638">
            <v>0</v>
          </cell>
          <cell r="S638">
            <v>0</v>
          </cell>
          <cell r="T638">
            <v>0</v>
          </cell>
          <cell r="U638">
            <v>0</v>
          </cell>
          <cell r="V638">
            <v>25</v>
          </cell>
        </row>
        <row r="639">
          <cell r="D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25</v>
          </cell>
        </row>
        <row r="640">
          <cell r="D640">
            <v>0</v>
          </cell>
          <cell r="S640">
            <v>0</v>
          </cell>
          <cell r="T640">
            <v>0</v>
          </cell>
          <cell r="U640">
            <v>0</v>
          </cell>
          <cell r="V640">
            <v>25</v>
          </cell>
        </row>
        <row r="641">
          <cell r="D641">
            <v>49.9</v>
          </cell>
          <cell r="S641">
            <v>0</v>
          </cell>
          <cell r="T641">
            <v>5.4390999999999998</v>
          </cell>
          <cell r="U641">
            <v>49.9</v>
          </cell>
          <cell r="V641">
            <v>16</v>
          </cell>
        </row>
        <row r="642">
          <cell r="D642">
            <v>1268</v>
          </cell>
          <cell r="S642">
            <v>1268</v>
          </cell>
          <cell r="T642">
            <v>783.39322399999992</v>
          </cell>
          <cell r="U642">
            <v>783.39322399999992</v>
          </cell>
          <cell r="V642">
            <v>15</v>
          </cell>
        </row>
        <row r="643">
          <cell r="D643">
            <v>0</v>
          </cell>
          <cell r="S643">
            <v>0</v>
          </cell>
          <cell r="T643">
            <v>0</v>
          </cell>
          <cell r="U643">
            <v>0</v>
          </cell>
          <cell r="V643">
            <v>18</v>
          </cell>
        </row>
        <row r="644">
          <cell r="D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24</v>
          </cell>
        </row>
        <row r="645">
          <cell r="D645">
            <v>57</v>
          </cell>
          <cell r="S645">
            <v>57</v>
          </cell>
          <cell r="T645">
            <v>0.92915700000000001</v>
          </cell>
          <cell r="U645">
            <v>0.92915700000000001</v>
          </cell>
          <cell r="V645">
            <v>15</v>
          </cell>
        </row>
        <row r="646">
          <cell r="D646">
            <v>49.9</v>
          </cell>
          <cell r="S646">
            <v>0</v>
          </cell>
          <cell r="T646">
            <v>5.4390999999999998</v>
          </cell>
          <cell r="U646">
            <v>49.9</v>
          </cell>
          <cell r="V646">
            <v>26</v>
          </cell>
        </row>
        <row r="647">
          <cell r="D647">
            <v>57</v>
          </cell>
          <cell r="S647">
            <v>0</v>
          </cell>
          <cell r="T647">
            <v>6.2130000000000001</v>
          </cell>
          <cell r="U647">
            <v>57</v>
          </cell>
          <cell r="V647">
            <v>22</v>
          </cell>
        </row>
        <row r="648">
          <cell r="D648">
            <v>57</v>
          </cell>
          <cell r="S648">
            <v>57</v>
          </cell>
          <cell r="T648">
            <v>0.92915700000000001</v>
          </cell>
          <cell r="U648">
            <v>0.92915700000000001</v>
          </cell>
          <cell r="V648">
            <v>15</v>
          </cell>
        </row>
        <row r="649">
          <cell r="D649">
            <v>0</v>
          </cell>
          <cell r="S649">
            <v>0</v>
          </cell>
          <cell r="T649">
            <v>0</v>
          </cell>
          <cell r="U649">
            <v>0</v>
          </cell>
          <cell r="V649">
            <v>20</v>
          </cell>
        </row>
        <row r="650">
          <cell r="D650">
            <v>0</v>
          </cell>
          <cell r="S650">
            <v>0</v>
          </cell>
          <cell r="T650">
            <v>0</v>
          </cell>
          <cell r="U650">
            <v>0</v>
          </cell>
          <cell r="V650">
            <v>18</v>
          </cell>
        </row>
        <row r="651">
          <cell r="D651">
            <v>49.9</v>
          </cell>
          <cell r="S651">
            <v>0</v>
          </cell>
          <cell r="T651">
            <v>5.4390999999999998</v>
          </cell>
          <cell r="U651">
            <v>49.9</v>
          </cell>
          <cell r="V651">
            <v>24</v>
          </cell>
        </row>
        <row r="652">
          <cell r="D652">
            <v>0</v>
          </cell>
          <cell r="S652">
            <v>0</v>
          </cell>
          <cell r="T652">
            <v>0</v>
          </cell>
          <cell r="U652">
            <v>0</v>
          </cell>
          <cell r="V652">
            <v>24</v>
          </cell>
        </row>
        <row r="653">
          <cell r="D653">
            <v>715</v>
          </cell>
          <cell r="S653">
            <v>715</v>
          </cell>
          <cell r="T653">
            <v>62.229309999999998</v>
          </cell>
          <cell r="U653">
            <v>62.229309999999998</v>
          </cell>
          <cell r="V653">
            <v>24</v>
          </cell>
        </row>
        <row r="654">
          <cell r="D654">
            <v>0</v>
          </cell>
          <cell r="S654">
            <v>0</v>
          </cell>
          <cell r="T654">
            <v>0</v>
          </cell>
          <cell r="U654">
            <v>0</v>
          </cell>
          <cell r="V654">
            <v>24</v>
          </cell>
        </row>
        <row r="655">
          <cell r="D655">
            <v>460</v>
          </cell>
          <cell r="S655">
            <v>460</v>
          </cell>
          <cell r="T655">
            <v>111.58817999999999</v>
          </cell>
          <cell r="U655">
            <v>111.58817999999999</v>
          </cell>
          <cell r="V655">
            <v>25</v>
          </cell>
        </row>
        <row r="656">
          <cell r="D656">
            <v>49.5</v>
          </cell>
          <cell r="S656">
            <v>49.5</v>
          </cell>
          <cell r="T656">
            <v>0.80689949999999999</v>
          </cell>
          <cell r="U656">
            <v>0.80689949999999999</v>
          </cell>
          <cell r="V656">
            <v>18</v>
          </cell>
        </row>
        <row r="657">
          <cell r="D657">
            <v>39.9</v>
          </cell>
          <cell r="S657">
            <v>39.9</v>
          </cell>
          <cell r="T657">
            <v>0.65040989999999999</v>
          </cell>
          <cell r="U657">
            <v>0.65040989999999999</v>
          </cell>
          <cell r="V657">
            <v>18</v>
          </cell>
        </row>
        <row r="658">
          <cell r="D658">
            <v>49.9</v>
          </cell>
          <cell r="S658">
            <v>0</v>
          </cell>
          <cell r="T658">
            <v>5.4390999999999998</v>
          </cell>
          <cell r="U658">
            <v>49.9</v>
          </cell>
          <cell r="V658">
            <v>16</v>
          </cell>
        </row>
        <row r="659">
          <cell r="D659">
            <v>0</v>
          </cell>
          <cell r="S659">
            <v>0</v>
          </cell>
          <cell r="T659">
            <v>0</v>
          </cell>
          <cell r="U659">
            <v>0</v>
          </cell>
          <cell r="V659">
            <v>21</v>
          </cell>
        </row>
        <row r="660">
          <cell r="D660">
            <v>299</v>
          </cell>
          <cell r="S660">
            <v>299</v>
          </cell>
          <cell r="T660">
            <v>147.787926</v>
          </cell>
          <cell r="U660">
            <v>147.787926</v>
          </cell>
          <cell r="V660">
            <v>15</v>
          </cell>
        </row>
        <row r="661">
          <cell r="D661">
            <v>57</v>
          </cell>
          <cell r="S661">
            <v>0</v>
          </cell>
          <cell r="T661">
            <v>6.2130000000000001</v>
          </cell>
          <cell r="U661">
            <v>57</v>
          </cell>
          <cell r="V661">
            <v>17</v>
          </cell>
        </row>
        <row r="662">
          <cell r="D662">
            <v>100</v>
          </cell>
          <cell r="S662">
            <v>0</v>
          </cell>
          <cell r="T662">
            <v>10.9</v>
          </cell>
          <cell r="U662">
            <v>100</v>
          </cell>
          <cell r="V662">
            <v>17</v>
          </cell>
        </row>
        <row r="663">
          <cell r="D663">
            <v>0</v>
          </cell>
          <cell r="S663">
            <v>0</v>
          </cell>
          <cell r="T663">
            <v>0</v>
          </cell>
          <cell r="U663">
            <v>0</v>
          </cell>
          <cell r="V663" t="str">
            <v/>
          </cell>
        </row>
        <row r="664">
          <cell r="D664">
            <v>57</v>
          </cell>
          <cell r="S664">
            <v>0</v>
          </cell>
          <cell r="T664">
            <v>6.2130000000000001</v>
          </cell>
          <cell r="U664">
            <v>57</v>
          </cell>
          <cell r="V664">
            <v>24</v>
          </cell>
        </row>
        <row r="665">
          <cell r="D665">
            <v>0</v>
          </cell>
          <cell r="S665">
            <v>0</v>
          </cell>
          <cell r="T665">
            <v>0</v>
          </cell>
          <cell r="U665">
            <v>0</v>
          </cell>
          <cell r="V665">
            <v>16</v>
          </cell>
        </row>
        <row r="666">
          <cell r="D666">
            <v>0</v>
          </cell>
          <cell r="S666">
            <v>0</v>
          </cell>
          <cell r="T666">
            <v>0</v>
          </cell>
          <cell r="U666">
            <v>0</v>
          </cell>
          <cell r="V666">
            <v>25</v>
          </cell>
        </row>
        <row r="667">
          <cell r="D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18</v>
          </cell>
        </row>
        <row r="668">
          <cell r="D668">
            <v>0</v>
          </cell>
          <cell r="S668">
            <v>0</v>
          </cell>
          <cell r="T668">
            <v>0</v>
          </cell>
          <cell r="U668">
            <v>0</v>
          </cell>
          <cell r="V668">
            <v>18</v>
          </cell>
        </row>
        <row r="669">
          <cell r="D669">
            <v>37.5</v>
          </cell>
          <cell r="S669">
            <v>0</v>
          </cell>
          <cell r="T669">
            <v>4.0875000000000004</v>
          </cell>
          <cell r="U669">
            <v>37.5</v>
          </cell>
          <cell r="V669">
            <v>13</v>
          </cell>
        </row>
        <row r="670">
          <cell r="D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19</v>
          </cell>
        </row>
        <row r="671">
          <cell r="D671">
            <v>0</v>
          </cell>
          <cell r="S671">
            <v>0</v>
          </cell>
          <cell r="T671">
            <v>0</v>
          </cell>
          <cell r="U671">
            <v>0</v>
          </cell>
          <cell r="V671" t="str">
            <v/>
          </cell>
        </row>
        <row r="672">
          <cell r="D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15</v>
          </cell>
        </row>
        <row r="673">
          <cell r="D673">
            <v>49.5</v>
          </cell>
          <cell r="S673">
            <v>49.5</v>
          </cell>
          <cell r="T673">
            <v>0.80689949999999999</v>
          </cell>
          <cell r="U673">
            <v>0.80689949999999999</v>
          </cell>
          <cell r="V673">
            <v>18</v>
          </cell>
        </row>
        <row r="674">
          <cell r="D674">
            <v>920</v>
          </cell>
          <cell r="S674">
            <v>920</v>
          </cell>
          <cell r="T674">
            <v>640.18752000000006</v>
          </cell>
          <cell r="U674">
            <v>640.18752000000006</v>
          </cell>
          <cell r="V674">
            <v>26</v>
          </cell>
        </row>
        <row r="675">
          <cell r="D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16</v>
          </cell>
        </row>
        <row r="676">
          <cell r="D676">
            <v>0</v>
          </cell>
          <cell r="S676">
            <v>0</v>
          </cell>
          <cell r="T676">
            <v>0</v>
          </cell>
          <cell r="U676">
            <v>0</v>
          </cell>
          <cell r="V676">
            <v>18</v>
          </cell>
        </row>
        <row r="677">
          <cell r="D677">
            <v>0</v>
          </cell>
          <cell r="S677">
            <v>0</v>
          </cell>
          <cell r="T677">
            <v>0</v>
          </cell>
          <cell r="U677">
            <v>0</v>
          </cell>
          <cell r="V677" t="str">
            <v/>
          </cell>
        </row>
        <row r="678">
          <cell r="D678">
            <v>0</v>
          </cell>
          <cell r="S678">
            <v>0</v>
          </cell>
          <cell r="T678">
            <v>0</v>
          </cell>
          <cell r="U678">
            <v>0</v>
          </cell>
          <cell r="V678" t="str">
            <v/>
          </cell>
        </row>
        <row r="679">
          <cell r="D679">
            <v>0</v>
          </cell>
          <cell r="S679">
            <v>0</v>
          </cell>
          <cell r="T679">
            <v>0</v>
          </cell>
          <cell r="U679">
            <v>0</v>
          </cell>
          <cell r="V679" t="str">
            <v/>
          </cell>
        </row>
        <row r="680">
          <cell r="D680">
            <v>0</v>
          </cell>
          <cell r="S680">
            <v>0</v>
          </cell>
          <cell r="T680">
            <v>0</v>
          </cell>
          <cell r="U680">
            <v>0</v>
          </cell>
          <cell r="V680" t="str">
            <v/>
          </cell>
        </row>
        <row r="681">
          <cell r="D681">
            <v>0</v>
          </cell>
          <cell r="S681">
            <v>0</v>
          </cell>
          <cell r="T681">
            <v>0</v>
          </cell>
          <cell r="U681">
            <v>0</v>
          </cell>
          <cell r="V681" t="str">
            <v/>
          </cell>
        </row>
        <row r="682">
          <cell r="D682">
            <v>245</v>
          </cell>
          <cell r="S682">
            <v>245</v>
          </cell>
          <cell r="T682">
            <v>1.7355799999999999</v>
          </cell>
          <cell r="U682">
            <v>1.7355799999999999</v>
          </cell>
          <cell r="V682">
            <v>17</v>
          </cell>
        </row>
        <row r="683">
          <cell r="D683">
            <v>0</v>
          </cell>
          <cell r="S683">
            <v>0</v>
          </cell>
          <cell r="T683">
            <v>0</v>
          </cell>
          <cell r="U683">
            <v>0</v>
          </cell>
          <cell r="V683">
            <v>27</v>
          </cell>
        </row>
        <row r="684">
          <cell r="D684">
            <v>0</v>
          </cell>
          <cell r="S684">
            <v>0</v>
          </cell>
          <cell r="T684">
            <v>0</v>
          </cell>
          <cell r="U684">
            <v>0</v>
          </cell>
          <cell r="V684" t="str">
            <v/>
          </cell>
        </row>
        <row r="685">
          <cell r="D685">
            <v>0</v>
          </cell>
          <cell r="S685">
            <v>0</v>
          </cell>
          <cell r="T685">
            <v>0</v>
          </cell>
          <cell r="U685">
            <v>0</v>
          </cell>
          <cell r="V685">
            <v>16</v>
          </cell>
        </row>
        <row r="686">
          <cell r="D686">
            <v>1200</v>
          </cell>
          <cell r="S686">
            <v>0</v>
          </cell>
          <cell r="T686">
            <v>561.3528</v>
          </cell>
          <cell r="U686">
            <v>1200</v>
          </cell>
          <cell r="V686">
            <v>15</v>
          </cell>
        </row>
        <row r="687">
          <cell r="D687">
            <v>400</v>
          </cell>
          <cell r="S687">
            <v>0</v>
          </cell>
          <cell r="T687">
            <v>194.73759999999999</v>
          </cell>
          <cell r="U687">
            <v>400</v>
          </cell>
          <cell r="V687">
            <v>17</v>
          </cell>
        </row>
        <row r="688">
          <cell r="D688">
            <v>348</v>
          </cell>
          <cell r="S688">
            <v>0</v>
          </cell>
          <cell r="T688">
            <v>182.50024799999997</v>
          </cell>
          <cell r="U688">
            <v>348</v>
          </cell>
          <cell r="V688">
            <v>18</v>
          </cell>
        </row>
        <row r="689">
          <cell r="D689">
            <v>574</v>
          </cell>
          <cell r="S689">
            <v>0</v>
          </cell>
          <cell r="T689">
            <v>233.76838800000002</v>
          </cell>
          <cell r="U689">
            <v>574</v>
          </cell>
          <cell r="V689">
            <v>16</v>
          </cell>
        </row>
        <row r="690">
          <cell r="D690">
            <v>220</v>
          </cell>
          <cell r="S690">
            <v>0</v>
          </cell>
          <cell r="T690">
            <v>103.3065</v>
          </cell>
          <cell r="U690">
            <v>220</v>
          </cell>
          <cell r="V690">
            <v>15</v>
          </cell>
        </row>
        <row r="691">
          <cell r="D691">
            <v>0</v>
          </cell>
          <cell r="S691">
            <v>0</v>
          </cell>
          <cell r="T691">
            <v>0</v>
          </cell>
          <cell r="U691">
            <v>0</v>
          </cell>
          <cell r="V691" t="str">
            <v/>
          </cell>
        </row>
        <row r="692">
          <cell r="D692">
            <v>0</v>
          </cell>
          <cell r="S692">
            <v>0</v>
          </cell>
          <cell r="T692">
            <v>0</v>
          </cell>
          <cell r="U692">
            <v>0</v>
          </cell>
          <cell r="V692">
            <v>26</v>
          </cell>
        </row>
        <row r="693">
          <cell r="D693">
            <v>25</v>
          </cell>
          <cell r="S693">
            <v>0</v>
          </cell>
          <cell r="T693">
            <v>9.6705250000000014</v>
          </cell>
          <cell r="U693">
            <v>25</v>
          </cell>
          <cell r="V693">
            <v>3</v>
          </cell>
        </row>
        <row r="694">
          <cell r="D694">
            <v>150</v>
          </cell>
          <cell r="S694">
            <v>0</v>
          </cell>
          <cell r="T694">
            <v>55.688699999999997</v>
          </cell>
          <cell r="U694">
            <v>150</v>
          </cell>
          <cell r="V694">
            <v>14</v>
          </cell>
        </row>
        <row r="695">
          <cell r="D695">
            <v>0</v>
          </cell>
          <cell r="S695">
            <v>0</v>
          </cell>
          <cell r="T695">
            <v>0</v>
          </cell>
          <cell r="U695">
            <v>0</v>
          </cell>
          <cell r="V695">
            <v>25</v>
          </cell>
        </row>
        <row r="696">
          <cell r="D696">
            <v>400</v>
          </cell>
          <cell r="S696">
            <v>0</v>
          </cell>
          <cell r="T696">
            <v>161.6112</v>
          </cell>
          <cell r="U696">
            <v>400</v>
          </cell>
          <cell r="V696">
            <v>25</v>
          </cell>
        </row>
        <row r="697">
          <cell r="D697">
            <v>86</v>
          </cell>
          <cell r="S697">
            <v>0</v>
          </cell>
          <cell r="T697">
            <v>32.489424</v>
          </cell>
          <cell r="U697">
            <v>86</v>
          </cell>
          <cell r="V697">
            <v>12</v>
          </cell>
        </row>
        <row r="698">
          <cell r="D698">
            <v>92</v>
          </cell>
          <cell r="S698">
            <v>0</v>
          </cell>
          <cell r="T698">
            <v>37.721471999999999</v>
          </cell>
          <cell r="U698">
            <v>92</v>
          </cell>
          <cell r="V698">
            <v>12</v>
          </cell>
        </row>
        <row r="699">
          <cell r="D699">
            <v>315</v>
          </cell>
          <cell r="S699">
            <v>0</v>
          </cell>
          <cell r="T699">
            <v>140.93289000000001</v>
          </cell>
          <cell r="U699">
            <v>315</v>
          </cell>
          <cell r="V699">
            <v>18</v>
          </cell>
        </row>
        <row r="700">
          <cell r="D700">
            <v>132</v>
          </cell>
          <cell r="S700">
            <v>0</v>
          </cell>
          <cell r="T700">
            <v>61.748807999999997</v>
          </cell>
          <cell r="U700">
            <v>132</v>
          </cell>
          <cell r="V700">
            <v>13</v>
          </cell>
        </row>
        <row r="701">
          <cell r="D701">
            <v>300</v>
          </cell>
          <cell r="S701">
            <v>0</v>
          </cell>
          <cell r="T701">
            <v>110.33609999999999</v>
          </cell>
          <cell r="U701">
            <v>300</v>
          </cell>
          <cell r="V701">
            <v>24</v>
          </cell>
        </row>
        <row r="702">
          <cell r="D702">
            <v>0</v>
          </cell>
          <cell r="S702">
            <v>0</v>
          </cell>
          <cell r="T702">
            <v>0</v>
          </cell>
          <cell r="U702">
            <v>0</v>
          </cell>
          <cell r="V702">
            <v>17</v>
          </cell>
        </row>
        <row r="703">
          <cell r="D703">
            <v>0</v>
          </cell>
          <cell r="S703">
            <v>0</v>
          </cell>
          <cell r="T703">
            <v>0</v>
          </cell>
          <cell r="U703">
            <v>0</v>
          </cell>
          <cell r="V703">
            <v>17</v>
          </cell>
        </row>
        <row r="704">
          <cell r="D704">
            <v>382</v>
          </cell>
          <cell r="S704">
            <v>0</v>
          </cell>
          <cell r="T704">
            <v>189.00710599999999</v>
          </cell>
          <cell r="U704">
            <v>382</v>
          </cell>
          <cell r="V704">
            <v>14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0BBAC-78FC-49F0-BA95-598ECCA277E7}">
  <dimension ref="B1:I304"/>
  <sheetViews>
    <sheetView tabSelected="1" topLeftCell="O96" zoomScale="90" zoomScaleNormal="90" workbookViewId="0">
      <selection activeCell="T287" sqref="T287"/>
    </sheetView>
  </sheetViews>
  <sheetFormatPr defaultColWidth="8.90625" defaultRowHeight="14.5" x14ac:dyDescent="0.35"/>
  <cols>
    <col min="2" max="2" width="17.453125" bestFit="1" customWidth="1"/>
    <col min="3" max="3" width="8.81640625" bestFit="1" customWidth="1"/>
    <col min="4" max="4" width="34.08984375" bestFit="1" customWidth="1"/>
    <col min="5" max="5" width="12.1796875" customWidth="1"/>
    <col min="6" max="6" width="14.1796875" style="13" bestFit="1" customWidth="1"/>
    <col min="7" max="8" width="13.1796875" style="13" customWidth="1"/>
    <col min="9" max="9" width="12.6328125" style="13" bestFit="1" customWidth="1"/>
    <col min="20" max="20" width="18.6328125" bestFit="1" customWidth="1"/>
  </cols>
  <sheetData>
    <row r="1" spans="2:9" ht="15" thickBot="1" x14ac:dyDescent="0.4"/>
    <row r="2" spans="2:9" ht="29" x14ac:dyDescent="0.35">
      <c r="E2" s="20" t="s">
        <v>77</v>
      </c>
      <c r="F2" s="20" t="s">
        <v>78</v>
      </c>
      <c r="G2" s="21"/>
      <c r="H2" s="20" t="s">
        <v>75</v>
      </c>
      <c r="I2" s="20" t="s">
        <v>76</v>
      </c>
    </row>
    <row r="3" spans="2:9" x14ac:dyDescent="0.35">
      <c r="D3" t="s">
        <v>79</v>
      </c>
      <c r="E3" s="14">
        <v>1061.2195998090335</v>
      </c>
      <c r="F3" s="15">
        <v>747.65782639875954</v>
      </c>
      <c r="H3" s="15">
        <v>1440.2784216369166</v>
      </c>
      <c r="I3" s="15">
        <v>1070.5232107218483</v>
      </c>
    </row>
    <row r="4" spans="2:9" x14ac:dyDescent="0.35">
      <c r="D4" t="s">
        <v>80</v>
      </c>
      <c r="E4" s="14">
        <v>3126.5869821914371</v>
      </c>
      <c r="F4" s="15">
        <v>3440.1487556017109</v>
      </c>
      <c r="H4" s="15">
        <v>4735.1369611142809</v>
      </c>
      <c r="I4" s="15">
        <v>5104.8921720293492</v>
      </c>
    </row>
    <row r="7" spans="2:9" ht="207.65" customHeight="1" x14ac:dyDescent="0.35"/>
    <row r="8" spans="2:9" ht="15" thickBot="1" x14ac:dyDescent="0.4"/>
    <row r="9" spans="2:9" ht="44" thickBot="1" x14ac:dyDescent="0.4">
      <c r="B9" s="22" t="s">
        <v>0</v>
      </c>
    </row>
    <row r="10" spans="2:9" ht="29.5" thickBot="1" x14ac:dyDescent="0.4">
      <c r="C10" s="23" t="s">
        <v>1</v>
      </c>
      <c r="D10" s="24" t="s">
        <v>2</v>
      </c>
      <c r="E10" s="20" t="s">
        <v>77</v>
      </c>
      <c r="F10" s="20" t="s">
        <v>78</v>
      </c>
      <c r="G10" s="21"/>
      <c r="H10" s="20" t="s">
        <v>75</v>
      </c>
      <c r="I10" s="20" t="s">
        <v>76</v>
      </c>
    </row>
    <row r="11" spans="2:9" x14ac:dyDescent="0.35">
      <c r="C11" s="25">
        <v>1</v>
      </c>
      <c r="D11" s="26" t="s">
        <v>3</v>
      </c>
      <c r="E11" s="27">
        <v>0</v>
      </c>
      <c r="F11" s="28">
        <v>0</v>
      </c>
      <c r="G11" s="29"/>
      <c r="H11" s="27">
        <v>0</v>
      </c>
      <c r="I11" s="28">
        <v>0</v>
      </c>
    </row>
    <row r="12" spans="2:9" x14ac:dyDescent="0.35">
      <c r="C12" s="30">
        <v>2</v>
      </c>
      <c r="D12" s="31" t="s">
        <v>4</v>
      </c>
      <c r="E12" s="32">
        <v>0</v>
      </c>
      <c r="F12" s="33">
        <v>0</v>
      </c>
      <c r="G12" s="29"/>
      <c r="H12" s="32">
        <v>0</v>
      </c>
      <c r="I12" s="33">
        <v>0</v>
      </c>
    </row>
    <row r="13" spans="2:9" x14ac:dyDescent="0.35">
      <c r="C13" s="30">
        <v>3</v>
      </c>
      <c r="D13" s="31" t="s">
        <v>5</v>
      </c>
      <c r="E13" s="32">
        <v>0</v>
      </c>
      <c r="F13" s="33">
        <v>0</v>
      </c>
      <c r="G13" s="29"/>
      <c r="H13" s="32">
        <v>0</v>
      </c>
      <c r="I13" s="33">
        <v>5.2146809999999997</v>
      </c>
    </row>
    <row r="14" spans="2:9" x14ac:dyDescent="0.35">
      <c r="C14" s="30">
        <v>4</v>
      </c>
      <c r="D14" s="31" t="s">
        <v>6</v>
      </c>
      <c r="E14" s="32">
        <v>0</v>
      </c>
      <c r="F14" s="33">
        <v>7.1991519999999998</v>
      </c>
      <c r="G14" s="29"/>
      <c r="H14" s="32">
        <v>0</v>
      </c>
      <c r="I14" s="33">
        <v>10.682646</v>
      </c>
    </row>
    <row r="15" spans="2:9" x14ac:dyDescent="0.35">
      <c r="C15" s="30">
        <v>5</v>
      </c>
      <c r="D15" s="31" t="s">
        <v>7</v>
      </c>
      <c r="E15" s="32">
        <v>0</v>
      </c>
      <c r="F15" s="33">
        <v>7.8034559999999997</v>
      </c>
      <c r="G15" s="29"/>
      <c r="H15" s="32">
        <v>0</v>
      </c>
      <c r="I15" s="33">
        <v>13.82131</v>
      </c>
    </row>
    <row r="16" spans="2:9" x14ac:dyDescent="0.35">
      <c r="C16" s="30">
        <v>6</v>
      </c>
      <c r="D16" s="31" t="s">
        <v>8</v>
      </c>
      <c r="E16" s="32">
        <v>0</v>
      </c>
      <c r="F16" s="33">
        <v>9.2398830000000007</v>
      </c>
      <c r="G16" s="29"/>
      <c r="H16" s="32">
        <v>0</v>
      </c>
      <c r="I16" s="33">
        <v>15.641273</v>
      </c>
    </row>
    <row r="17" spans="2:9" x14ac:dyDescent="0.35">
      <c r="C17" s="30">
        <v>7</v>
      </c>
      <c r="D17" s="31" t="s">
        <v>9</v>
      </c>
      <c r="E17" s="32">
        <v>0</v>
      </c>
      <c r="F17" s="33">
        <v>11.846586</v>
      </c>
      <c r="G17" s="29"/>
      <c r="H17" s="32">
        <v>1.400242</v>
      </c>
      <c r="I17" s="33">
        <v>19.190867000000001</v>
      </c>
    </row>
    <row r="18" spans="2:9" x14ac:dyDescent="0.35">
      <c r="C18" s="30">
        <v>8</v>
      </c>
      <c r="D18" s="31" t="s">
        <v>10</v>
      </c>
      <c r="E18" s="32">
        <v>2.3731390000000001</v>
      </c>
      <c r="F18" s="33">
        <v>14.366762</v>
      </c>
      <c r="G18" s="29"/>
      <c r="H18" s="32">
        <v>2.8345150000000001</v>
      </c>
      <c r="I18" s="33">
        <v>20.625139000000001</v>
      </c>
    </row>
    <row r="19" spans="2:9" x14ac:dyDescent="0.35">
      <c r="C19" s="30">
        <v>9</v>
      </c>
      <c r="D19" s="31" t="s">
        <v>11</v>
      </c>
      <c r="E19" s="32">
        <v>0.82536699999999996</v>
      </c>
      <c r="F19" s="33">
        <v>12.818989999999999</v>
      </c>
      <c r="G19" s="29"/>
      <c r="H19" s="32">
        <v>4.3212989999999998</v>
      </c>
      <c r="I19" s="33">
        <v>22.111923000000001</v>
      </c>
    </row>
    <row r="20" spans="2:9" x14ac:dyDescent="0.35">
      <c r="C20" s="30">
        <v>10</v>
      </c>
      <c r="D20" s="31" t="s">
        <v>12</v>
      </c>
      <c r="E20" s="32">
        <v>4.5035090000000002</v>
      </c>
      <c r="F20" s="33">
        <v>16.497132000000001</v>
      </c>
      <c r="G20" s="29"/>
      <c r="H20" s="32">
        <v>3.292392</v>
      </c>
      <c r="I20" s="33">
        <v>21.083017000000002</v>
      </c>
    </row>
    <row r="21" spans="2:9" x14ac:dyDescent="0.35">
      <c r="C21" s="30">
        <v>11</v>
      </c>
      <c r="D21" s="31" t="s">
        <v>13</v>
      </c>
      <c r="E21" s="32">
        <v>3.8591989999999998</v>
      </c>
      <c r="F21" s="33">
        <v>15.852821</v>
      </c>
      <c r="G21" s="29"/>
      <c r="H21" s="32">
        <v>7.5515030000000003</v>
      </c>
      <c r="I21" s="33">
        <v>25.342127000000001</v>
      </c>
    </row>
    <row r="22" spans="2:9" x14ac:dyDescent="0.35">
      <c r="C22" s="30">
        <v>12</v>
      </c>
      <c r="D22" s="31" t="s">
        <v>14</v>
      </c>
      <c r="E22" s="32">
        <v>5.7326740000000003</v>
      </c>
      <c r="F22" s="33">
        <v>17.726296999999999</v>
      </c>
      <c r="G22" s="29"/>
      <c r="H22" s="32">
        <v>10.210744999999999</v>
      </c>
      <c r="I22" s="33">
        <v>28.001369</v>
      </c>
    </row>
    <row r="23" spans="2:9" x14ac:dyDescent="0.35">
      <c r="C23" s="30">
        <v>13</v>
      </c>
      <c r="D23" s="31" t="s">
        <v>15</v>
      </c>
      <c r="E23" s="32">
        <v>6.8697319999999999</v>
      </c>
      <c r="F23" s="33">
        <v>18.863354999999999</v>
      </c>
      <c r="G23" s="29"/>
      <c r="H23" s="32">
        <v>9.1479579999999991</v>
      </c>
      <c r="I23" s="33">
        <v>26.938582</v>
      </c>
    </row>
    <row r="24" spans="2:9" ht="15" thickBot="1" x14ac:dyDescent="0.4">
      <c r="C24" s="34">
        <v>14</v>
      </c>
      <c r="D24" s="35" t="s">
        <v>16</v>
      </c>
      <c r="E24" s="36">
        <v>8.1989169999999998</v>
      </c>
      <c r="F24" s="37">
        <v>20.192539</v>
      </c>
      <c r="G24" s="29"/>
      <c r="H24" s="36">
        <v>5.0104709999999999</v>
      </c>
      <c r="I24" s="37">
        <v>22.801095</v>
      </c>
    </row>
    <row r="25" spans="2:9" ht="98.4" customHeight="1" thickBot="1" x14ac:dyDescent="0.4"/>
    <row r="26" spans="2:9" ht="44" thickBot="1" x14ac:dyDescent="0.4">
      <c r="B26" s="38" t="s">
        <v>17</v>
      </c>
    </row>
    <row r="27" spans="2:9" ht="29.5" thickBot="1" x14ac:dyDescent="0.4">
      <c r="C27" s="39" t="s">
        <v>1</v>
      </c>
      <c r="D27" s="40" t="s">
        <v>2</v>
      </c>
      <c r="E27" s="41" t="str">
        <f>$E$10</f>
        <v>2024/25 baseline</v>
      </c>
      <c r="F27" s="41" t="str">
        <f>$F$10</f>
        <v>2024/25 CMP423</v>
      </c>
      <c r="G27" s="21"/>
      <c r="H27" s="20" t="s">
        <v>75</v>
      </c>
      <c r="I27" s="20" t="s">
        <v>76</v>
      </c>
    </row>
    <row r="28" spans="2:9" x14ac:dyDescent="0.35">
      <c r="C28" s="42">
        <v>1</v>
      </c>
      <c r="D28" s="43" t="s">
        <v>3</v>
      </c>
      <c r="E28" s="44">
        <v>0</v>
      </c>
      <c r="F28" s="45">
        <v>0</v>
      </c>
      <c r="G28" s="29"/>
      <c r="H28" s="44">
        <v>0</v>
      </c>
      <c r="I28" s="45">
        <v>0</v>
      </c>
    </row>
    <row r="29" spans="2:9" x14ac:dyDescent="0.35">
      <c r="C29" s="30">
        <v>2</v>
      </c>
      <c r="D29" s="31" t="s">
        <v>4</v>
      </c>
      <c r="E29" s="32">
        <v>0</v>
      </c>
      <c r="F29" s="33">
        <v>0</v>
      </c>
      <c r="G29" s="29"/>
      <c r="H29" s="32">
        <v>0</v>
      </c>
      <c r="I29" s="33">
        <v>0</v>
      </c>
    </row>
    <row r="30" spans="2:9" x14ac:dyDescent="0.35">
      <c r="C30" s="30">
        <v>3</v>
      </c>
      <c r="D30" s="31" t="s">
        <v>5</v>
      </c>
      <c r="E30" s="32">
        <v>0</v>
      </c>
      <c r="F30" s="33">
        <v>0</v>
      </c>
      <c r="G30" s="29"/>
      <c r="H30" s="32">
        <v>0</v>
      </c>
      <c r="I30" s="33">
        <v>0.63217599999999996</v>
      </c>
    </row>
    <row r="31" spans="2:9" x14ac:dyDescent="0.35">
      <c r="C31" s="30">
        <v>4</v>
      </c>
      <c r="D31" s="31" t="s">
        <v>6</v>
      </c>
      <c r="E31" s="32">
        <v>0</v>
      </c>
      <c r="F31" s="33">
        <v>0.92782799999999999</v>
      </c>
      <c r="G31" s="29"/>
      <c r="H31" s="32">
        <v>0</v>
      </c>
      <c r="I31" s="33">
        <v>1.3968020000000001</v>
      </c>
    </row>
    <row r="32" spans="2:9" x14ac:dyDescent="0.35">
      <c r="C32" s="30">
        <v>5</v>
      </c>
      <c r="D32" s="31" t="s">
        <v>7</v>
      </c>
      <c r="E32" s="32">
        <v>0</v>
      </c>
      <c r="F32" s="33">
        <v>0.98544200000000004</v>
      </c>
      <c r="G32" s="29"/>
      <c r="H32" s="32">
        <v>0</v>
      </c>
      <c r="I32" s="33">
        <v>1.7306189999999999</v>
      </c>
    </row>
    <row r="33" spans="2:9" x14ac:dyDescent="0.35">
      <c r="C33" s="30">
        <v>6</v>
      </c>
      <c r="D33" s="31" t="s">
        <v>8</v>
      </c>
      <c r="E33" s="32">
        <v>0</v>
      </c>
      <c r="F33" s="33">
        <v>1.1598599999999999</v>
      </c>
      <c r="G33" s="29"/>
      <c r="H33" s="32">
        <v>0</v>
      </c>
      <c r="I33" s="33">
        <v>1.982467</v>
      </c>
    </row>
    <row r="34" spans="2:9" x14ac:dyDescent="0.35">
      <c r="C34" s="30">
        <v>7</v>
      </c>
      <c r="D34" s="31" t="s">
        <v>9</v>
      </c>
      <c r="E34" s="32">
        <v>0</v>
      </c>
      <c r="F34" s="33">
        <v>1.5449409999999999</v>
      </c>
      <c r="G34" s="29"/>
      <c r="H34" s="32">
        <v>0.18534500000000001</v>
      </c>
      <c r="I34" s="33">
        <v>2.5402200000000001</v>
      </c>
    </row>
    <row r="35" spans="2:9" x14ac:dyDescent="0.35">
      <c r="C35" s="30">
        <v>8</v>
      </c>
      <c r="D35" s="31" t="s">
        <v>10</v>
      </c>
      <c r="E35" s="32">
        <v>0.31265700000000002</v>
      </c>
      <c r="F35" s="33">
        <v>1.8927970000000001</v>
      </c>
      <c r="G35" s="29"/>
      <c r="H35" s="32">
        <v>0.37873600000000002</v>
      </c>
      <c r="I35" s="33">
        <v>2.755843</v>
      </c>
    </row>
    <row r="36" spans="2:9" x14ac:dyDescent="0.35">
      <c r="C36" s="30">
        <v>9</v>
      </c>
      <c r="D36" s="31" t="s">
        <v>11</v>
      </c>
      <c r="E36" s="32">
        <v>0.11394899999999999</v>
      </c>
      <c r="F36" s="33">
        <v>1.7697780000000001</v>
      </c>
      <c r="G36" s="29"/>
      <c r="H36" s="32">
        <v>0.61277099999999995</v>
      </c>
      <c r="I36" s="33">
        <v>3.1355279999999999</v>
      </c>
    </row>
    <row r="37" spans="2:9" x14ac:dyDescent="0.35">
      <c r="C37" s="30">
        <v>10</v>
      </c>
      <c r="D37" s="31" t="s">
        <v>12</v>
      </c>
      <c r="E37" s="32">
        <v>0.53379299999999996</v>
      </c>
      <c r="F37" s="33">
        <v>1.9553750000000001</v>
      </c>
      <c r="G37" s="29"/>
      <c r="H37" s="32">
        <v>0.39368500000000001</v>
      </c>
      <c r="I37" s="33">
        <v>2.5209839999999999</v>
      </c>
    </row>
    <row r="38" spans="2:9" x14ac:dyDescent="0.35">
      <c r="C38" s="30">
        <v>11</v>
      </c>
      <c r="D38" s="31" t="s">
        <v>13</v>
      </c>
      <c r="E38" s="32">
        <v>0.53852199999999995</v>
      </c>
      <c r="F38" s="33">
        <v>2.2121420000000001</v>
      </c>
      <c r="G38" s="29"/>
      <c r="H38" s="32">
        <v>1.0869549999999999</v>
      </c>
      <c r="I38" s="33">
        <v>3.6477189999999999</v>
      </c>
    </row>
    <row r="39" spans="2:9" x14ac:dyDescent="0.35">
      <c r="C39" s="30">
        <v>12</v>
      </c>
      <c r="D39" s="31" t="s">
        <v>14</v>
      </c>
      <c r="E39" s="32">
        <v>0.64421700000000004</v>
      </c>
      <c r="F39" s="33">
        <v>1.9920169999999999</v>
      </c>
      <c r="G39" s="29"/>
      <c r="H39" s="32">
        <v>1.145858</v>
      </c>
      <c r="I39" s="33">
        <v>3.1423350000000001</v>
      </c>
    </row>
    <row r="40" spans="2:9" x14ac:dyDescent="0.35">
      <c r="C40" s="30">
        <v>13</v>
      </c>
      <c r="D40" s="31" t="s">
        <v>15</v>
      </c>
      <c r="E40" s="32">
        <v>0.90393400000000002</v>
      </c>
      <c r="F40" s="33">
        <v>2.482081</v>
      </c>
      <c r="G40" s="29"/>
      <c r="H40" s="32">
        <v>1.231638</v>
      </c>
      <c r="I40" s="33">
        <v>3.6268829999999999</v>
      </c>
    </row>
    <row r="41" spans="2:9" ht="15" thickBot="1" x14ac:dyDescent="0.4">
      <c r="C41" s="34">
        <v>14</v>
      </c>
      <c r="D41" s="35" t="s">
        <v>16</v>
      </c>
      <c r="E41" s="36">
        <v>1.1296200000000001</v>
      </c>
      <c r="F41" s="37">
        <v>2.782063</v>
      </c>
      <c r="G41" s="29"/>
      <c r="H41" s="36">
        <v>0.70480200000000004</v>
      </c>
      <c r="I41" s="37">
        <v>3.207335</v>
      </c>
    </row>
    <row r="42" spans="2:9" ht="90" customHeight="1" thickBot="1" x14ac:dyDescent="0.4"/>
    <row r="43" spans="2:9" ht="36.65" customHeight="1" thickBot="1" x14ac:dyDescent="0.4">
      <c r="B43" s="77" t="s">
        <v>18</v>
      </c>
      <c r="C43" s="78"/>
    </row>
    <row r="44" spans="2:9" ht="29.5" thickBot="1" x14ac:dyDescent="0.4">
      <c r="D44" s="46" t="s">
        <v>19</v>
      </c>
      <c r="E44" s="41" t="str">
        <f>$E$10</f>
        <v>2024/25 baseline</v>
      </c>
      <c r="F44" s="41" t="str">
        <f>$F$10</f>
        <v>2024/25 CMP423</v>
      </c>
      <c r="G44" s="21"/>
      <c r="H44" s="20" t="str">
        <f>$H$10</f>
        <v>2029/30 baseline</v>
      </c>
      <c r="I44" s="20" t="str">
        <f>$I$10</f>
        <v>2029/30 CMP423</v>
      </c>
    </row>
    <row r="45" spans="2:9" x14ac:dyDescent="0.35">
      <c r="D45" s="43" t="s">
        <v>20</v>
      </c>
      <c r="E45" s="47">
        <v>38.132795592088094</v>
      </c>
      <c r="F45" s="48">
        <v>37.57616879929617</v>
      </c>
      <c r="G45" s="29"/>
      <c r="H45" s="47">
        <v>55.484502998049166</v>
      </c>
      <c r="I45" s="48">
        <v>52.527854260207029</v>
      </c>
    </row>
    <row r="46" spans="2:9" x14ac:dyDescent="0.35">
      <c r="D46" s="31" t="s">
        <v>21</v>
      </c>
      <c r="E46" s="49">
        <v>25.448248617109627</v>
      </c>
      <c r="F46" s="50">
        <v>25.076778946712523</v>
      </c>
      <c r="G46" s="29"/>
      <c r="H46" s="49">
        <v>38.45366413500652</v>
      </c>
      <c r="I46" s="50">
        <v>36.404551835412342</v>
      </c>
    </row>
    <row r="47" spans="2:9" x14ac:dyDescent="0.35">
      <c r="D47" s="31" t="s">
        <v>22</v>
      </c>
      <c r="E47" s="49">
        <v>92.323277122569891</v>
      </c>
      <c r="F47" s="50">
        <v>90.975628495007982</v>
      </c>
      <c r="G47" s="29"/>
      <c r="H47" s="49">
        <v>139.50540737516798</v>
      </c>
      <c r="I47" s="50">
        <v>132.07146700712596</v>
      </c>
    </row>
    <row r="48" spans="2:9" x14ac:dyDescent="0.35">
      <c r="D48" s="31" t="s">
        <v>23</v>
      </c>
      <c r="E48" s="49">
        <v>213.22081784205406</v>
      </c>
      <c r="F48" s="50">
        <v>210.10842028113356</v>
      </c>
      <c r="G48" s="29"/>
      <c r="H48" s="49">
        <v>322.18805463796173</v>
      </c>
      <c r="I48" s="50">
        <v>305.01935250276125</v>
      </c>
    </row>
    <row r="49" spans="4:9" x14ac:dyDescent="0.35">
      <c r="D49" s="31" t="s">
        <v>24</v>
      </c>
      <c r="E49" s="49">
        <v>634.80156703004616</v>
      </c>
      <c r="F49" s="50">
        <v>625.53532901028404</v>
      </c>
      <c r="G49" s="29"/>
      <c r="H49" s="49">
        <v>959.21910455312593</v>
      </c>
      <c r="I49" s="50">
        <v>908.10440041869788</v>
      </c>
    </row>
    <row r="50" spans="4:9" x14ac:dyDescent="0.35">
      <c r="D50" s="31" t="s">
        <v>25</v>
      </c>
      <c r="E50" s="49">
        <v>1141.0916977343988</v>
      </c>
      <c r="F50" s="50">
        <v>1124.4351111367148</v>
      </c>
      <c r="G50" s="29"/>
      <c r="H50" s="49">
        <v>1724.2505585402705</v>
      </c>
      <c r="I50" s="50">
        <v>1632.3689886934446</v>
      </c>
    </row>
    <row r="51" spans="4:9" x14ac:dyDescent="0.35">
      <c r="D51" s="31" t="s">
        <v>26</v>
      </c>
      <c r="E51" s="49">
        <v>1941.1361855822427</v>
      </c>
      <c r="F51" s="50">
        <v>1912.8012997555877</v>
      </c>
      <c r="G51" s="29"/>
      <c r="H51" s="49">
        <v>2933.160550408249</v>
      </c>
      <c r="I51" s="50">
        <v>2776.8587909862026</v>
      </c>
    </row>
    <row r="52" spans="4:9" x14ac:dyDescent="0.35">
      <c r="D52" s="31" t="s">
        <v>27</v>
      </c>
      <c r="E52" s="49">
        <v>3094.853500715717</v>
      </c>
      <c r="F52" s="50">
        <v>3049.6777313676735</v>
      </c>
      <c r="G52" s="29"/>
      <c r="H52" s="49">
        <v>4676.4890918095771</v>
      </c>
      <c r="I52" s="50">
        <v>4427.2891382420476</v>
      </c>
    </row>
    <row r="53" spans="4:9" x14ac:dyDescent="0.35">
      <c r="D53" s="31" t="s">
        <v>28</v>
      </c>
      <c r="E53" s="49">
        <v>7216.9724065610417</v>
      </c>
      <c r="F53" s="50">
        <v>7111.6258107513868</v>
      </c>
      <c r="G53" s="29"/>
      <c r="H53" s="49">
        <v>10905.231128829966</v>
      </c>
      <c r="I53" s="50">
        <v>10324.115031348374</v>
      </c>
    </row>
    <row r="54" spans="4:9" x14ac:dyDescent="0.35">
      <c r="D54" s="31" t="s">
        <v>29</v>
      </c>
      <c r="E54" s="49">
        <v>5999.6891543687598</v>
      </c>
      <c r="F54" s="50">
        <v>5912.111318023668</v>
      </c>
      <c r="G54" s="29"/>
      <c r="H54" s="49">
        <v>9065.8510582698509</v>
      </c>
      <c r="I54" s="50">
        <v>8582.7515324465621</v>
      </c>
    </row>
    <row r="55" spans="4:9" x14ac:dyDescent="0.35">
      <c r="D55" s="31" t="s">
        <v>30</v>
      </c>
      <c r="E55" s="49">
        <v>18104.798444447108</v>
      </c>
      <c r="F55" s="50">
        <v>17840.521573690541</v>
      </c>
      <c r="G55" s="29"/>
      <c r="H55" s="49">
        <v>27357.318340040267</v>
      </c>
      <c r="I55" s="50">
        <v>25899.50622367924</v>
      </c>
    </row>
    <row r="56" spans="4:9" x14ac:dyDescent="0.35">
      <c r="D56" s="31" t="s">
        <v>31</v>
      </c>
      <c r="E56" s="49">
        <v>34742.032534627884</v>
      </c>
      <c r="F56" s="50">
        <v>34234.900921417895</v>
      </c>
      <c r="G56" s="29"/>
      <c r="H56" s="49">
        <v>52497.068484148826</v>
      </c>
      <c r="I56" s="50">
        <v>49699.613647443744</v>
      </c>
    </row>
    <row r="57" spans="4:9" x14ac:dyDescent="0.35">
      <c r="D57" s="31" t="s">
        <v>32</v>
      </c>
      <c r="E57" s="49">
        <v>88831.040256195556</v>
      </c>
      <c r="F57" s="50">
        <v>87534.368027725737</v>
      </c>
      <c r="G57" s="29"/>
      <c r="H57" s="49">
        <v>134228.45077355884</v>
      </c>
      <c r="I57" s="50">
        <v>127075.70796939061</v>
      </c>
    </row>
    <row r="58" spans="4:9" x14ac:dyDescent="0.35">
      <c r="D58" s="31" t="s">
        <v>33</v>
      </c>
      <c r="E58" s="49">
        <v>48438.609352262065</v>
      </c>
      <c r="F58" s="50">
        <v>47731.547953998248</v>
      </c>
      <c r="G58" s="29"/>
      <c r="H58" s="49">
        <v>73193.328280609479</v>
      </c>
      <c r="I58" s="50">
        <v>69293.014679766042</v>
      </c>
    </row>
    <row r="59" spans="4:9" x14ac:dyDescent="0.35">
      <c r="D59" s="31" t="s">
        <v>34</v>
      </c>
      <c r="E59" s="49">
        <v>243754.06941525807</v>
      </c>
      <c r="F59" s="50">
        <v>240195.97607901329</v>
      </c>
      <c r="G59" s="29"/>
      <c r="H59" s="49">
        <v>368325.43008611945</v>
      </c>
      <c r="I59" s="50">
        <v>348698.16735263914</v>
      </c>
    </row>
    <row r="60" spans="4:9" x14ac:dyDescent="0.35">
      <c r="D60" s="31" t="s">
        <v>35</v>
      </c>
      <c r="E60" s="49">
        <v>457892.58137502259</v>
      </c>
      <c r="F60" s="50">
        <v>451208.6948396521</v>
      </c>
      <c r="G60" s="29"/>
      <c r="H60" s="49">
        <v>691900.16959627252</v>
      </c>
      <c r="I60" s="50">
        <v>655030.31130049739</v>
      </c>
    </row>
    <row r="61" spans="4:9" x14ac:dyDescent="0.35">
      <c r="D61" s="31" t="s">
        <v>36</v>
      </c>
      <c r="E61" s="49">
        <v>1283441.7782996295</v>
      </c>
      <c r="F61" s="50">
        <v>1264707.2987080438</v>
      </c>
      <c r="G61" s="29"/>
      <c r="H61" s="49">
        <v>1939349.1403721946</v>
      </c>
      <c r="I61" s="50">
        <v>1836005.4339625274</v>
      </c>
    </row>
    <row r="62" spans="4:9" x14ac:dyDescent="0.35">
      <c r="D62" s="31" t="s">
        <v>37</v>
      </c>
      <c r="E62" s="49">
        <v>144775.72505567333</v>
      </c>
      <c r="F62" s="50">
        <v>142662.42477803555</v>
      </c>
      <c r="G62" s="29"/>
      <c r="H62" s="49">
        <v>218763.86033300313</v>
      </c>
      <c r="I62" s="50">
        <v>207106.40903418208</v>
      </c>
    </row>
    <row r="63" spans="4:9" x14ac:dyDescent="0.35">
      <c r="D63" s="31" t="s">
        <v>38</v>
      </c>
      <c r="E63" s="49">
        <v>587568.89987373736</v>
      </c>
      <c r="F63" s="50">
        <v>578992.12003887899</v>
      </c>
      <c r="G63" s="29"/>
      <c r="H63" s="49">
        <v>887848.01940080151</v>
      </c>
      <c r="I63" s="50">
        <v>840536.52548601758</v>
      </c>
    </row>
    <row r="64" spans="4:9" x14ac:dyDescent="0.35">
      <c r="D64" s="31" t="s">
        <v>39</v>
      </c>
      <c r="E64" s="49">
        <v>1368979.3609836625</v>
      </c>
      <c r="F64" s="50">
        <v>1348996.2839689585</v>
      </c>
      <c r="G64" s="29"/>
      <c r="H64" s="49">
        <v>2068601.0006845267</v>
      </c>
      <c r="I64" s="50">
        <v>1958369.7431748775</v>
      </c>
    </row>
    <row r="65" spans="2:9" ht="15" thickBot="1" x14ac:dyDescent="0.4">
      <c r="D65" s="51" t="s">
        <v>40</v>
      </c>
      <c r="E65" s="52">
        <v>4360021.8706140071</v>
      </c>
      <c r="F65" s="53">
        <v>4296378.3597551789</v>
      </c>
      <c r="G65" s="29"/>
      <c r="H65" s="52">
        <v>6588226.135182905</v>
      </c>
      <c r="I65" s="53">
        <v>6237153.8639238104</v>
      </c>
    </row>
    <row r="66" spans="2:9" ht="15" thickBot="1" x14ac:dyDescent="0.4"/>
    <row r="67" spans="2:9" ht="29.5" thickBot="1" x14ac:dyDescent="0.4">
      <c r="B67" s="54" t="s">
        <v>41</v>
      </c>
    </row>
    <row r="68" spans="2:9" ht="29.5" thickBot="1" x14ac:dyDescent="0.4">
      <c r="C68" s="39" t="s">
        <v>1</v>
      </c>
      <c r="D68" s="40" t="s">
        <v>2</v>
      </c>
      <c r="E68" s="41" t="str">
        <f>$E$10</f>
        <v>2024/25 baseline</v>
      </c>
      <c r="F68" s="41" t="str">
        <f>$F$10</f>
        <v>2024/25 CMP423</v>
      </c>
      <c r="G68" s="21"/>
      <c r="H68" s="20" t="str">
        <f>$H$10</f>
        <v>2029/30 baseline</v>
      </c>
      <c r="I68" s="20" t="str">
        <f>$I$10</f>
        <v>2029/30 CMP423</v>
      </c>
    </row>
    <row r="69" spans="2:9" x14ac:dyDescent="0.35">
      <c r="C69" s="1">
        <v>1</v>
      </c>
      <c r="D69" s="16" t="s">
        <v>42</v>
      </c>
      <c r="E69" s="55">
        <v>2.99613</v>
      </c>
      <c r="F69" s="56">
        <v>0.86537500000000001</v>
      </c>
      <c r="G69" s="57"/>
      <c r="H69" s="55">
        <v>2.704088</v>
      </c>
      <c r="I69" s="56">
        <v>0.46139799999999997</v>
      </c>
    </row>
    <row r="70" spans="2:9" x14ac:dyDescent="0.35">
      <c r="C70" s="2">
        <v>2</v>
      </c>
      <c r="D70" s="17" t="s">
        <v>43</v>
      </c>
      <c r="E70" s="3">
        <v>4.1343300000000003</v>
      </c>
      <c r="F70" s="4">
        <v>2.0026959999999998</v>
      </c>
      <c r="G70" s="10"/>
      <c r="H70" s="3">
        <v>3.145057</v>
      </c>
      <c r="I70" s="4">
        <v>0.90164900000000003</v>
      </c>
    </row>
    <row r="71" spans="2:9" x14ac:dyDescent="0.35">
      <c r="C71" s="2">
        <v>3</v>
      </c>
      <c r="D71" s="17" t="s">
        <v>44</v>
      </c>
      <c r="E71" s="3">
        <v>3.2304849999999998</v>
      </c>
      <c r="F71" s="4">
        <v>1.1020129999999999</v>
      </c>
      <c r="G71" s="10"/>
      <c r="H71" s="3">
        <v>3.1741459999999999</v>
      </c>
      <c r="I71" s="4">
        <v>0.94829200000000002</v>
      </c>
    </row>
    <row r="72" spans="2:9" x14ac:dyDescent="0.35">
      <c r="C72" s="2">
        <v>4</v>
      </c>
      <c r="D72" s="17" t="s">
        <v>45</v>
      </c>
      <c r="E72" s="3">
        <v>-1.9893289999999999</v>
      </c>
      <c r="F72" s="4">
        <v>-4.1209619999999996</v>
      </c>
      <c r="G72" s="10"/>
      <c r="H72" s="3">
        <v>3.0956730000000001</v>
      </c>
      <c r="I72" s="4">
        <v>0.85226500000000005</v>
      </c>
    </row>
    <row r="73" spans="2:9" x14ac:dyDescent="0.35">
      <c r="C73" s="2">
        <v>5</v>
      </c>
      <c r="D73" s="17" t="s">
        <v>46</v>
      </c>
      <c r="E73" s="3">
        <v>5.8539099999999999</v>
      </c>
      <c r="F73" s="4">
        <v>3.7222759999999999</v>
      </c>
      <c r="G73" s="10"/>
      <c r="H73" s="3">
        <v>3.756904</v>
      </c>
      <c r="I73" s="4">
        <v>1.513496</v>
      </c>
    </row>
    <row r="74" spans="2:9" x14ac:dyDescent="0.35">
      <c r="C74" s="2">
        <v>6</v>
      </c>
      <c r="D74" s="17" t="s">
        <v>47</v>
      </c>
      <c r="E74" s="3">
        <v>4.9421049999999997</v>
      </c>
      <c r="F74" s="4">
        <v>2.8105769999999999</v>
      </c>
      <c r="G74" s="10"/>
      <c r="H74" s="3">
        <v>4.7620399999999998</v>
      </c>
      <c r="I74" s="4">
        <v>2.5187330000000001</v>
      </c>
    </row>
    <row r="75" spans="2:9" x14ac:dyDescent="0.35">
      <c r="C75" s="2">
        <v>7</v>
      </c>
      <c r="D75" s="17" t="s">
        <v>48</v>
      </c>
      <c r="E75" s="3">
        <v>3.1576270000000002</v>
      </c>
      <c r="F75" s="4">
        <v>1.0260739999999999</v>
      </c>
      <c r="G75" s="10"/>
      <c r="H75" s="3">
        <v>3.1130140000000002</v>
      </c>
      <c r="I75" s="4">
        <v>0.86968299999999998</v>
      </c>
    </row>
    <row r="76" spans="2:9" x14ac:dyDescent="0.35">
      <c r="C76" s="2">
        <v>8</v>
      </c>
      <c r="D76" s="17" t="s">
        <v>49</v>
      </c>
      <c r="E76" s="3">
        <v>3.9441709999999999</v>
      </c>
      <c r="F76" s="4">
        <v>1.8213280000000001</v>
      </c>
      <c r="G76" s="10"/>
      <c r="H76" s="3">
        <v>3.576953</v>
      </c>
      <c r="I76" s="4">
        <v>1.3421350000000001</v>
      </c>
    </row>
    <row r="77" spans="2:9" x14ac:dyDescent="0.35">
      <c r="C77" s="2">
        <v>9</v>
      </c>
      <c r="D77" s="17" t="s">
        <v>50</v>
      </c>
      <c r="E77" s="3">
        <v>2.474974</v>
      </c>
      <c r="F77" s="4">
        <v>0.34375499999999998</v>
      </c>
      <c r="G77" s="10"/>
      <c r="H77" s="3">
        <v>2.0293800000000002</v>
      </c>
      <c r="I77" s="4">
        <v>-0.21382100000000001</v>
      </c>
    </row>
    <row r="78" spans="2:9" x14ac:dyDescent="0.35">
      <c r="C78" s="2">
        <v>10</v>
      </c>
      <c r="D78" s="17" t="s">
        <v>51</v>
      </c>
      <c r="E78" s="3">
        <v>2.7079580000000001</v>
      </c>
      <c r="F78" s="4">
        <v>0.57657999999999998</v>
      </c>
      <c r="G78" s="10"/>
      <c r="H78" s="3">
        <v>1.7725869999999999</v>
      </c>
      <c r="I78" s="4">
        <v>-0.47053699999999998</v>
      </c>
    </row>
    <row r="79" spans="2:9" x14ac:dyDescent="0.35">
      <c r="C79" s="2">
        <v>11</v>
      </c>
      <c r="D79" s="17" t="s">
        <v>52</v>
      </c>
      <c r="E79" s="3">
        <v>2.4081830000000002</v>
      </c>
      <c r="F79" s="4">
        <v>0.27654899999999999</v>
      </c>
      <c r="G79" s="10"/>
      <c r="H79" s="3">
        <v>1.9038390000000001</v>
      </c>
      <c r="I79" s="4">
        <v>-0.33956900000000001</v>
      </c>
    </row>
    <row r="80" spans="2:9" x14ac:dyDescent="0.35">
      <c r="C80" s="2">
        <v>12</v>
      </c>
      <c r="D80" s="17" t="s">
        <v>53</v>
      </c>
      <c r="E80" s="3">
        <v>1.6366959999999999</v>
      </c>
      <c r="F80" s="4">
        <v>-0.49493700000000002</v>
      </c>
      <c r="G80" s="10"/>
      <c r="H80" s="3">
        <v>0.99573800000000001</v>
      </c>
      <c r="I80" s="4">
        <v>-1.2476700000000001</v>
      </c>
    </row>
    <row r="81" spans="3:9" x14ac:dyDescent="0.35">
      <c r="C81" s="2">
        <v>13</v>
      </c>
      <c r="D81" s="17" t="s">
        <v>54</v>
      </c>
      <c r="E81" s="3">
        <v>3.3198599999999998</v>
      </c>
      <c r="F81" s="4">
        <v>1.192947</v>
      </c>
      <c r="G81" s="10"/>
      <c r="H81" s="3">
        <v>2.647564</v>
      </c>
      <c r="I81" s="4">
        <v>0.40415600000000002</v>
      </c>
    </row>
    <row r="82" spans="3:9" x14ac:dyDescent="0.35">
      <c r="C82" s="2">
        <v>14</v>
      </c>
      <c r="D82" s="17" t="s">
        <v>55</v>
      </c>
      <c r="E82" s="3">
        <v>1.255369</v>
      </c>
      <c r="F82" s="4">
        <v>-0.87626499999999996</v>
      </c>
      <c r="G82" s="10"/>
      <c r="H82" s="3">
        <v>0.26472800000000002</v>
      </c>
      <c r="I82" s="4">
        <v>-1.97868</v>
      </c>
    </row>
    <row r="83" spans="3:9" x14ac:dyDescent="0.35">
      <c r="C83" s="2">
        <v>15</v>
      </c>
      <c r="D83" s="17" t="s">
        <v>56</v>
      </c>
      <c r="E83" s="3">
        <v>4.1960410000000001</v>
      </c>
      <c r="F83" s="4">
        <v>2.0658820000000002</v>
      </c>
      <c r="G83" s="10"/>
      <c r="H83" s="3">
        <v>3.6201910000000002</v>
      </c>
      <c r="I83" s="4">
        <v>1.377443</v>
      </c>
    </row>
    <row r="84" spans="3:9" x14ac:dyDescent="0.35">
      <c r="C84" s="2">
        <v>16</v>
      </c>
      <c r="D84" s="17" t="s">
        <v>57</v>
      </c>
      <c r="E84" s="3">
        <v>2.9960339999999999</v>
      </c>
      <c r="F84" s="4">
        <v>0.86449299999999996</v>
      </c>
      <c r="G84" s="10"/>
      <c r="H84" s="3">
        <v>1.5836790000000001</v>
      </c>
      <c r="I84" s="4">
        <v>-0.659663</v>
      </c>
    </row>
    <row r="85" spans="3:9" x14ac:dyDescent="0.35">
      <c r="C85" s="2">
        <v>17</v>
      </c>
      <c r="D85" s="17" t="s">
        <v>58</v>
      </c>
      <c r="E85" s="3">
        <v>1.263625</v>
      </c>
      <c r="F85" s="4">
        <v>-0.85907</v>
      </c>
      <c r="G85" s="10"/>
      <c r="H85" s="3">
        <v>3.0772680000000001</v>
      </c>
      <c r="I85" s="4">
        <v>0.84331400000000001</v>
      </c>
    </row>
    <row r="86" spans="3:9" x14ac:dyDescent="0.35">
      <c r="C86" s="2">
        <v>18</v>
      </c>
      <c r="D86" s="17" t="s">
        <v>59</v>
      </c>
      <c r="E86" s="3">
        <v>1.2918750000000001</v>
      </c>
      <c r="F86" s="4">
        <v>-0.839758</v>
      </c>
      <c r="G86" s="10"/>
      <c r="H86" s="3">
        <v>0.45455600000000002</v>
      </c>
      <c r="I86" s="4">
        <v>-1.7888520000000001</v>
      </c>
    </row>
    <row r="87" spans="3:9" x14ac:dyDescent="0.35">
      <c r="C87" s="2">
        <v>19</v>
      </c>
      <c r="D87" s="17" t="s">
        <v>60</v>
      </c>
      <c r="E87" s="3">
        <v>4.7616250000000004</v>
      </c>
      <c r="F87" s="4">
        <v>2.708151</v>
      </c>
      <c r="G87" s="10"/>
      <c r="H87" s="3">
        <v>2.316916</v>
      </c>
      <c r="I87" s="4">
        <v>0.14144300000000001</v>
      </c>
    </row>
    <row r="88" spans="3:9" x14ac:dyDescent="0.35">
      <c r="C88" s="2">
        <v>20</v>
      </c>
      <c r="D88" s="17" t="s">
        <v>61</v>
      </c>
      <c r="E88" s="3">
        <v>8.2457360000000008</v>
      </c>
      <c r="F88" s="4">
        <v>6.1141019999999999</v>
      </c>
      <c r="G88" s="10"/>
      <c r="H88" s="3">
        <v>10.445186</v>
      </c>
      <c r="I88" s="4">
        <v>8.2017779999999991</v>
      </c>
    </row>
    <row r="89" spans="3:9" x14ac:dyDescent="0.35">
      <c r="C89" s="2">
        <v>21</v>
      </c>
      <c r="D89" s="17" t="s">
        <v>62</v>
      </c>
      <c r="E89" s="3">
        <v>3.9455100000000001</v>
      </c>
      <c r="F89" s="4">
        <v>1.816568</v>
      </c>
      <c r="G89" s="10"/>
      <c r="H89" s="3">
        <v>6.5691699999999997</v>
      </c>
      <c r="I89" s="4">
        <v>4.3277150000000004</v>
      </c>
    </row>
    <row r="90" spans="3:9" x14ac:dyDescent="0.35">
      <c r="C90" s="2">
        <v>22</v>
      </c>
      <c r="D90" s="17" t="s">
        <v>63</v>
      </c>
      <c r="E90" s="3">
        <v>3.461436</v>
      </c>
      <c r="F90" s="4">
        <v>1.3298030000000001</v>
      </c>
      <c r="G90" s="10"/>
      <c r="H90" s="3">
        <v>4.5322279999999999</v>
      </c>
      <c r="I90" s="4">
        <v>2.2888199999999999</v>
      </c>
    </row>
    <row r="91" spans="3:9" x14ac:dyDescent="0.35">
      <c r="C91" s="2">
        <v>23</v>
      </c>
      <c r="D91" s="17" t="s">
        <v>64</v>
      </c>
      <c r="E91" s="3">
        <v>-3.4032049999999998</v>
      </c>
      <c r="F91" s="4">
        <v>-5.5348389999999998</v>
      </c>
      <c r="G91" s="10"/>
      <c r="H91" s="3">
        <v>-4.4588400000000004</v>
      </c>
      <c r="I91" s="4">
        <v>-6.702248</v>
      </c>
    </row>
    <row r="92" spans="3:9" x14ac:dyDescent="0.35">
      <c r="C92" s="2">
        <v>24</v>
      </c>
      <c r="D92" s="17" t="s">
        <v>65</v>
      </c>
      <c r="E92" s="3">
        <v>-3.1488610000000001</v>
      </c>
      <c r="F92" s="4">
        <v>-5.2797520000000002</v>
      </c>
      <c r="G92" s="10"/>
      <c r="H92" s="3">
        <v>-2.2915420000000002</v>
      </c>
      <c r="I92" s="4">
        <v>-4.5330159999999999</v>
      </c>
    </row>
    <row r="93" spans="3:9" x14ac:dyDescent="0.35">
      <c r="C93" s="2">
        <v>25</v>
      </c>
      <c r="D93" s="17" t="s">
        <v>66</v>
      </c>
      <c r="E93" s="3">
        <v>-0.70369400000000004</v>
      </c>
      <c r="F93" s="4">
        <v>-2.8353280000000001</v>
      </c>
      <c r="G93" s="10"/>
      <c r="H93" s="3">
        <v>-0.28825899999999999</v>
      </c>
      <c r="I93" s="4">
        <v>-2.5316670000000001</v>
      </c>
    </row>
    <row r="94" spans="3:9" x14ac:dyDescent="0.35">
      <c r="C94" s="2">
        <v>26</v>
      </c>
      <c r="D94" s="17" t="s">
        <v>67</v>
      </c>
      <c r="E94" s="3">
        <v>-1.11608</v>
      </c>
      <c r="F94" s="4">
        <v>-3.2452839999999998</v>
      </c>
      <c r="G94" s="10"/>
      <c r="H94" s="3">
        <v>2.7098810000000002</v>
      </c>
      <c r="I94" s="4">
        <v>0.46763100000000002</v>
      </c>
    </row>
    <row r="95" spans="3:9" ht="15" thickBot="1" x14ac:dyDescent="0.4">
      <c r="C95" s="5">
        <v>27</v>
      </c>
      <c r="D95" s="18" t="s">
        <v>68</v>
      </c>
      <c r="E95" s="6">
        <v>-0.42942000000000002</v>
      </c>
      <c r="F95" s="7">
        <v>-2.5525030000000002</v>
      </c>
      <c r="G95" s="10"/>
      <c r="H95" s="6">
        <v>3.3754080000000002</v>
      </c>
      <c r="I95" s="7">
        <v>1.137068</v>
      </c>
    </row>
    <row r="96" spans="3:9" ht="15" thickBot="1" x14ac:dyDescent="0.4"/>
    <row r="97" spans="2:9" ht="29.5" thickBot="1" x14ac:dyDescent="0.4">
      <c r="B97" s="54" t="s">
        <v>69</v>
      </c>
    </row>
    <row r="98" spans="2:9" ht="29.5" thickBot="1" x14ac:dyDescent="0.4">
      <c r="C98" s="39" t="s">
        <v>1</v>
      </c>
      <c r="D98" s="40" t="s">
        <v>2</v>
      </c>
      <c r="E98" s="41" t="str">
        <f>$E$10</f>
        <v>2024/25 baseline</v>
      </c>
      <c r="F98" s="41" t="str">
        <f>$F$10</f>
        <v>2024/25 CMP423</v>
      </c>
      <c r="G98" s="21"/>
      <c r="H98" s="20" t="str">
        <f>$H$10</f>
        <v>2029/30 baseline</v>
      </c>
      <c r="I98" s="20" t="str">
        <f>$I$10</f>
        <v>2029/30 CMP423</v>
      </c>
    </row>
    <row r="99" spans="2:9" x14ac:dyDescent="0.35">
      <c r="C99" s="1">
        <v>1</v>
      </c>
      <c r="D99" s="16" t="s">
        <v>42</v>
      </c>
      <c r="E99" s="55">
        <v>20.547336999999999</v>
      </c>
      <c r="F99" s="56">
        <v>14.549488999999999</v>
      </c>
      <c r="G99" s="57"/>
      <c r="H99" s="55">
        <v>39.463591999999998</v>
      </c>
      <c r="I99" s="56">
        <v>29.565836999999998</v>
      </c>
    </row>
    <row r="100" spans="2:9" x14ac:dyDescent="0.35">
      <c r="C100" s="2">
        <v>2</v>
      </c>
      <c r="D100" s="17" t="s">
        <v>43</v>
      </c>
      <c r="E100" s="3">
        <v>11.778568999999999</v>
      </c>
      <c r="F100" s="4">
        <v>5.6942130000000004</v>
      </c>
      <c r="G100" s="10"/>
      <c r="H100" s="3">
        <v>18.335944999999999</v>
      </c>
      <c r="I100" s="4">
        <v>8.4362349999999999</v>
      </c>
    </row>
    <row r="101" spans="2:9" x14ac:dyDescent="0.35">
      <c r="C101" s="2">
        <v>3</v>
      </c>
      <c r="D101" s="17" t="s">
        <v>44</v>
      </c>
      <c r="E101" s="3">
        <v>20.305204</v>
      </c>
      <c r="F101" s="4">
        <v>14.258858999999999</v>
      </c>
      <c r="G101" s="10"/>
      <c r="H101" s="3">
        <v>31.783283000000001</v>
      </c>
      <c r="I101" s="4">
        <v>21.885384999999999</v>
      </c>
    </row>
    <row r="102" spans="2:9" x14ac:dyDescent="0.35">
      <c r="C102" s="2">
        <v>4</v>
      </c>
      <c r="D102" s="17" t="s">
        <v>45</v>
      </c>
      <c r="E102" s="3">
        <v>20.305204</v>
      </c>
      <c r="F102" s="4">
        <v>14.258858999999999</v>
      </c>
      <c r="G102" s="10"/>
      <c r="H102" s="3">
        <v>31.783283000000001</v>
      </c>
      <c r="I102" s="4">
        <v>21.885384999999999</v>
      </c>
    </row>
    <row r="103" spans="2:9" x14ac:dyDescent="0.35">
      <c r="C103" s="2">
        <v>5</v>
      </c>
      <c r="D103" s="17" t="s">
        <v>46</v>
      </c>
      <c r="E103" s="3">
        <v>15.742151</v>
      </c>
      <c r="F103" s="4">
        <v>9.6984739999999992</v>
      </c>
      <c r="G103" s="10"/>
      <c r="H103" s="3">
        <v>27.316862</v>
      </c>
      <c r="I103" s="4">
        <v>17.418790999999999</v>
      </c>
    </row>
    <row r="104" spans="2:9" x14ac:dyDescent="0.35">
      <c r="C104" s="2">
        <v>6</v>
      </c>
      <c r="D104" s="17" t="s">
        <v>47</v>
      </c>
      <c r="E104" s="3">
        <v>15.970825</v>
      </c>
      <c r="F104" s="4">
        <v>9.9235100000000003</v>
      </c>
      <c r="G104" s="10"/>
      <c r="H104" s="3">
        <v>26.540472999999999</v>
      </c>
      <c r="I104" s="4">
        <v>16.641801999999998</v>
      </c>
    </row>
    <row r="105" spans="2:9" x14ac:dyDescent="0.35">
      <c r="C105" s="2">
        <v>7</v>
      </c>
      <c r="D105" s="17" t="s">
        <v>48</v>
      </c>
      <c r="E105" s="3">
        <v>14.10059</v>
      </c>
      <c r="F105" s="4">
        <v>8.0532749999999993</v>
      </c>
      <c r="G105" s="10"/>
      <c r="H105" s="3">
        <v>24.123403</v>
      </c>
      <c r="I105" s="4">
        <v>14.224733000000001</v>
      </c>
    </row>
    <row r="106" spans="2:9" x14ac:dyDescent="0.35">
      <c r="C106" s="2">
        <v>8</v>
      </c>
      <c r="D106" s="17" t="s">
        <v>49</v>
      </c>
      <c r="E106" s="3">
        <v>14.10059</v>
      </c>
      <c r="F106" s="4">
        <v>8.0532749999999993</v>
      </c>
      <c r="G106" s="10"/>
      <c r="H106" s="3">
        <v>24.123403</v>
      </c>
      <c r="I106" s="4">
        <v>14.224733000000001</v>
      </c>
    </row>
    <row r="107" spans="2:9" x14ac:dyDescent="0.35">
      <c r="C107" s="2">
        <v>9</v>
      </c>
      <c r="D107" s="17" t="s">
        <v>50</v>
      </c>
      <c r="E107" s="3">
        <v>13.819136</v>
      </c>
      <c r="F107" s="4">
        <v>7.7718210000000001</v>
      </c>
      <c r="G107" s="10"/>
      <c r="H107" s="3">
        <v>23.516178</v>
      </c>
      <c r="I107" s="4">
        <v>13.618845</v>
      </c>
    </row>
    <row r="108" spans="2:9" x14ac:dyDescent="0.35">
      <c r="C108" s="2">
        <v>10</v>
      </c>
      <c r="D108" s="17" t="s">
        <v>51</v>
      </c>
      <c r="E108" s="3">
        <v>13.364269</v>
      </c>
      <c r="F108" s="4">
        <v>7.3255610000000004</v>
      </c>
      <c r="G108" s="10"/>
      <c r="H108" s="3">
        <v>22.281068999999999</v>
      </c>
      <c r="I108" s="4">
        <v>12.388899</v>
      </c>
    </row>
    <row r="109" spans="2:9" x14ac:dyDescent="0.35">
      <c r="C109" s="2">
        <v>11</v>
      </c>
      <c r="D109" s="17" t="s">
        <v>52</v>
      </c>
      <c r="E109" s="3">
        <v>13.364269</v>
      </c>
      <c r="F109" s="4">
        <v>7.3255610000000004</v>
      </c>
      <c r="G109" s="10"/>
      <c r="H109" s="3">
        <v>22.281068999999999</v>
      </c>
      <c r="I109" s="4">
        <v>12.388899</v>
      </c>
    </row>
    <row r="110" spans="2:9" x14ac:dyDescent="0.35">
      <c r="C110" s="2">
        <v>12</v>
      </c>
      <c r="D110" s="17" t="s">
        <v>53</v>
      </c>
      <c r="E110" s="3">
        <v>8.6899870000000004</v>
      </c>
      <c r="F110" s="4">
        <v>2.6452460000000002</v>
      </c>
      <c r="G110" s="10"/>
      <c r="H110" s="3">
        <v>15.858383999999999</v>
      </c>
      <c r="I110" s="4">
        <v>5.9624620000000004</v>
      </c>
    </row>
    <row r="111" spans="2:9" x14ac:dyDescent="0.35">
      <c r="C111" s="2">
        <v>13</v>
      </c>
      <c r="D111" s="17" t="s">
        <v>54</v>
      </c>
      <c r="E111" s="3">
        <v>6.0796229999999998</v>
      </c>
      <c r="F111" s="4">
        <v>7.3329000000000005E-2</v>
      </c>
      <c r="G111" s="10"/>
      <c r="H111" s="3">
        <v>7.8609600000000004</v>
      </c>
      <c r="I111" s="4">
        <v>-3.8744130000000001</v>
      </c>
    </row>
    <row r="112" spans="2:9" x14ac:dyDescent="0.35">
      <c r="C112" s="2">
        <v>14</v>
      </c>
      <c r="D112" s="17" t="s">
        <v>55</v>
      </c>
      <c r="E112" s="3">
        <v>6.0796229999999998</v>
      </c>
      <c r="F112" s="4">
        <v>7.3329000000000005E-2</v>
      </c>
      <c r="G112" s="10"/>
      <c r="H112" s="3">
        <v>7.8609600000000004</v>
      </c>
      <c r="I112" s="4">
        <v>-3.8744130000000001</v>
      </c>
    </row>
    <row r="113" spans="2:9" x14ac:dyDescent="0.35">
      <c r="C113" s="2">
        <v>15</v>
      </c>
      <c r="D113" s="17" t="s">
        <v>56</v>
      </c>
      <c r="E113" s="3">
        <v>2.039167</v>
      </c>
      <c r="F113" s="4">
        <v>-7.4811050000000003</v>
      </c>
      <c r="G113" s="10"/>
      <c r="H113" s="3">
        <v>2.4996659999999999</v>
      </c>
      <c r="I113" s="4">
        <v>-12.920052999999999</v>
      </c>
    </row>
    <row r="114" spans="2:9" x14ac:dyDescent="0.35">
      <c r="C114" s="2">
        <v>16</v>
      </c>
      <c r="D114" s="17" t="s">
        <v>57</v>
      </c>
      <c r="E114" s="3">
        <v>0.46868100000000001</v>
      </c>
      <c r="F114" s="4">
        <v>-9.3933079999999993</v>
      </c>
      <c r="G114" s="10"/>
      <c r="H114" s="3">
        <v>1.8418000000000001</v>
      </c>
      <c r="I114" s="4">
        <v>-13.705416</v>
      </c>
    </row>
    <row r="115" spans="2:9" x14ac:dyDescent="0.35">
      <c r="C115" s="2">
        <v>17</v>
      </c>
      <c r="D115" s="17" t="s">
        <v>58</v>
      </c>
      <c r="E115" s="3">
        <v>2.4641449999999998</v>
      </c>
      <c r="F115" s="4">
        <v>-7.3944419999999997</v>
      </c>
      <c r="G115" s="10"/>
      <c r="H115" s="3">
        <v>-1.9343349999999999</v>
      </c>
      <c r="I115" s="4">
        <v>-17.481483000000001</v>
      </c>
    </row>
    <row r="116" spans="2:9" x14ac:dyDescent="0.35">
      <c r="C116" s="2">
        <v>18</v>
      </c>
      <c r="D116" s="17" t="s">
        <v>59</v>
      </c>
      <c r="E116" s="3">
        <v>4.2069729999999996</v>
      </c>
      <c r="F116" s="4">
        <v>-5.6550159999999998</v>
      </c>
      <c r="G116" s="10"/>
      <c r="H116" s="3">
        <v>-0.95878799999999997</v>
      </c>
      <c r="I116" s="4">
        <v>-16.506004000000001</v>
      </c>
    </row>
    <row r="117" spans="2:9" x14ac:dyDescent="0.35">
      <c r="C117" s="2">
        <v>19</v>
      </c>
      <c r="D117" s="17" t="s">
        <v>60</v>
      </c>
      <c r="E117" s="3">
        <v>0.61407599999999996</v>
      </c>
      <c r="F117" s="4">
        <v>-9.2479130000000005</v>
      </c>
      <c r="G117" s="10"/>
      <c r="H117" s="3">
        <v>2.746105</v>
      </c>
      <c r="I117" s="4">
        <v>-12.801085</v>
      </c>
    </row>
    <row r="118" spans="2:9" x14ac:dyDescent="0.35">
      <c r="C118" s="2">
        <v>20</v>
      </c>
      <c r="D118" s="17" t="s">
        <v>61</v>
      </c>
      <c r="E118" s="3">
        <v>-8.3080400000000001</v>
      </c>
      <c r="F118" s="4">
        <v>-18.170029</v>
      </c>
      <c r="G118" s="10"/>
      <c r="H118" s="3">
        <v>-9.6853119999999997</v>
      </c>
      <c r="I118" s="4">
        <v>-25.232527999999999</v>
      </c>
    </row>
    <row r="119" spans="2:9" x14ac:dyDescent="0.35">
      <c r="C119" s="2">
        <v>21</v>
      </c>
      <c r="D119" s="17" t="s">
        <v>62</v>
      </c>
      <c r="E119" s="3">
        <v>-8.5268680000000003</v>
      </c>
      <c r="F119" s="4">
        <v>-18.388857000000002</v>
      </c>
      <c r="G119" s="10"/>
      <c r="H119" s="3">
        <v>-9.4754050000000003</v>
      </c>
      <c r="I119" s="4">
        <v>-25.022621000000001</v>
      </c>
    </row>
    <row r="120" spans="2:9" x14ac:dyDescent="0.35">
      <c r="C120" s="2">
        <v>22</v>
      </c>
      <c r="D120" s="17" t="s">
        <v>63</v>
      </c>
      <c r="E120" s="3">
        <v>4.2757519999999998</v>
      </c>
      <c r="F120" s="4">
        <v>-5.5862059999999998</v>
      </c>
      <c r="G120" s="10"/>
      <c r="H120" s="3">
        <v>-8.2885E-2</v>
      </c>
      <c r="I120" s="4">
        <v>-15.62677</v>
      </c>
    </row>
    <row r="121" spans="2:9" x14ac:dyDescent="0.35">
      <c r="C121" s="2">
        <v>23</v>
      </c>
      <c r="D121" s="17" t="s">
        <v>64</v>
      </c>
      <c r="E121" s="3">
        <v>4.2757519999999998</v>
      </c>
      <c r="F121" s="4">
        <v>-5.5862059999999998</v>
      </c>
      <c r="G121" s="10"/>
      <c r="H121" s="3">
        <v>-8.2885E-2</v>
      </c>
      <c r="I121" s="4">
        <v>-15.62677</v>
      </c>
    </row>
    <row r="122" spans="2:9" x14ac:dyDescent="0.35">
      <c r="C122" s="2">
        <v>24</v>
      </c>
      <c r="D122" s="17" t="s">
        <v>65</v>
      </c>
      <c r="E122" s="3">
        <v>4.2757519999999998</v>
      </c>
      <c r="F122" s="4">
        <v>-5.5862059999999998</v>
      </c>
      <c r="G122" s="10"/>
      <c r="H122" s="3">
        <v>-8.2885E-2</v>
      </c>
      <c r="I122" s="4">
        <v>-15.62677</v>
      </c>
    </row>
    <row r="123" spans="2:9" x14ac:dyDescent="0.35">
      <c r="C123" s="2">
        <v>25</v>
      </c>
      <c r="D123" s="17" t="s">
        <v>66</v>
      </c>
      <c r="E123" s="3">
        <v>-2.203398</v>
      </c>
      <c r="F123" s="4">
        <v>-12.065386999999999</v>
      </c>
      <c r="G123" s="10"/>
      <c r="H123" s="3">
        <v>-6.3620159999999997</v>
      </c>
      <c r="I123" s="4">
        <v>-21.909231999999999</v>
      </c>
    </row>
    <row r="124" spans="2:9" x14ac:dyDescent="0.35">
      <c r="C124" s="2">
        <v>26</v>
      </c>
      <c r="D124" s="17" t="s">
        <v>67</v>
      </c>
      <c r="E124" s="3">
        <v>-4.7203249999999999</v>
      </c>
      <c r="F124" s="4">
        <v>-14.582314</v>
      </c>
      <c r="G124" s="10"/>
      <c r="H124" s="3">
        <v>-5.8908699999999996</v>
      </c>
      <c r="I124" s="4">
        <v>-21.438085999999998</v>
      </c>
    </row>
    <row r="125" spans="2:9" ht="15" thickBot="1" x14ac:dyDescent="0.4">
      <c r="C125" s="5">
        <v>27</v>
      </c>
      <c r="D125" s="18" t="s">
        <v>68</v>
      </c>
      <c r="E125" s="6">
        <v>-9.7793489999999998</v>
      </c>
      <c r="F125" s="7">
        <v>-19.641338000000001</v>
      </c>
      <c r="G125" s="10"/>
      <c r="H125" s="6">
        <v>-9.5968889999999991</v>
      </c>
      <c r="I125" s="7">
        <v>-25.143749</v>
      </c>
    </row>
    <row r="126" spans="2:9" ht="15" thickBot="1" x14ac:dyDescent="0.4"/>
    <row r="127" spans="2:9" ht="29.5" thickBot="1" x14ac:dyDescent="0.4">
      <c r="B127" s="54" t="s">
        <v>70</v>
      </c>
    </row>
    <row r="128" spans="2:9" ht="29.5" thickBot="1" x14ac:dyDescent="0.4">
      <c r="C128" s="39" t="s">
        <v>1</v>
      </c>
      <c r="D128" s="40" t="s">
        <v>2</v>
      </c>
      <c r="E128" s="41" t="str">
        <f>$E$10</f>
        <v>2024/25 baseline</v>
      </c>
      <c r="F128" s="41" t="str">
        <f>$F$10</f>
        <v>2024/25 CMP423</v>
      </c>
      <c r="G128" s="21"/>
      <c r="H128" s="20" t="str">
        <f>$H$10</f>
        <v>2029/30 baseline</v>
      </c>
      <c r="I128" s="20" t="str">
        <f>$I$10</f>
        <v>2029/30 CMP423</v>
      </c>
    </row>
    <row r="129" spans="3:9" x14ac:dyDescent="0.35">
      <c r="C129" s="1">
        <v>1</v>
      </c>
      <c r="D129" s="16" t="s">
        <v>42</v>
      </c>
      <c r="E129" s="55">
        <v>18.248646000000001</v>
      </c>
      <c r="F129" s="56">
        <v>14.471014</v>
      </c>
      <c r="G129" s="57"/>
      <c r="H129" s="55">
        <v>34.670938</v>
      </c>
      <c r="I129" s="56">
        <v>29.023436</v>
      </c>
    </row>
    <row r="130" spans="3:9" x14ac:dyDescent="0.35">
      <c r="C130" s="2">
        <v>2</v>
      </c>
      <c r="D130" s="17" t="s">
        <v>43</v>
      </c>
      <c r="E130" s="3">
        <v>18.248646000000001</v>
      </c>
      <c r="F130" s="4">
        <v>14.471014</v>
      </c>
      <c r="G130" s="10"/>
      <c r="H130" s="3">
        <v>34.670938</v>
      </c>
      <c r="I130" s="4">
        <v>29.023436</v>
      </c>
    </row>
    <row r="131" spans="3:9" x14ac:dyDescent="0.35">
      <c r="C131" s="2">
        <v>3</v>
      </c>
      <c r="D131" s="17" t="s">
        <v>44</v>
      </c>
      <c r="E131" s="3">
        <v>18.076419999999999</v>
      </c>
      <c r="F131" s="4">
        <v>14.264294</v>
      </c>
      <c r="G131" s="10"/>
      <c r="H131" s="3">
        <v>25.675022999999999</v>
      </c>
      <c r="I131" s="4">
        <v>20.027353000000002</v>
      </c>
    </row>
    <row r="132" spans="3:9" x14ac:dyDescent="0.35">
      <c r="C132" s="2">
        <v>4</v>
      </c>
      <c r="D132" s="17" t="s">
        <v>45</v>
      </c>
      <c r="E132" s="3">
        <v>19.87</v>
      </c>
      <c r="F132" s="4">
        <v>16.055807999999999</v>
      </c>
      <c r="G132" s="10"/>
      <c r="H132" s="3">
        <v>34.574100999999999</v>
      </c>
      <c r="I132" s="4">
        <v>28.929145999999999</v>
      </c>
    </row>
    <row r="133" spans="3:9" x14ac:dyDescent="0.35">
      <c r="C133" s="2">
        <v>5</v>
      </c>
      <c r="D133" s="17" t="s">
        <v>46</v>
      </c>
      <c r="E133" s="3">
        <v>14.103528000000001</v>
      </c>
      <c r="F133" s="4">
        <v>10.293723999999999</v>
      </c>
      <c r="G133" s="10"/>
      <c r="H133" s="3">
        <v>21.691426</v>
      </c>
      <c r="I133" s="4">
        <v>16.043602</v>
      </c>
    </row>
    <row r="134" spans="3:9" x14ac:dyDescent="0.35">
      <c r="C134" s="2">
        <v>6</v>
      </c>
      <c r="D134" s="17" t="s">
        <v>47</v>
      </c>
      <c r="E134" s="3">
        <v>14.409646</v>
      </c>
      <c r="F134" s="4">
        <v>10.594972</v>
      </c>
      <c r="G134" s="10"/>
      <c r="H134" s="3">
        <v>20.757273999999999</v>
      </c>
      <c r="I134" s="4">
        <v>15.108729</v>
      </c>
    </row>
    <row r="135" spans="3:9" x14ac:dyDescent="0.35">
      <c r="C135" s="2">
        <v>7</v>
      </c>
      <c r="D135" s="17" t="s">
        <v>48</v>
      </c>
      <c r="E135" s="3">
        <v>20.444991999999999</v>
      </c>
      <c r="F135" s="4">
        <v>16.631640000000001</v>
      </c>
      <c r="G135" s="10"/>
      <c r="H135" s="3">
        <v>26.030377000000001</v>
      </c>
      <c r="I135" s="4">
        <v>20.391846999999999</v>
      </c>
    </row>
    <row r="136" spans="3:9" x14ac:dyDescent="0.35">
      <c r="C136" s="2">
        <v>8</v>
      </c>
      <c r="D136" s="17" t="s">
        <v>49</v>
      </c>
      <c r="E136" s="3">
        <v>11.871885000000001</v>
      </c>
      <c r="F136" s="4">
        <v>8.0572099999999995</v>
      </c>
      <c r="G136" s="10"/>
      <c r="H136" s="3">
        <v>17.819707000000001</v>
      </c>
      <c r="I136" s="4">
        <v>12.171162000000001</v>
      </c>
    </row>
    <row r="137" spans="3:9" x14ac:dyDescent="0.35">
      <c r="C137" s="2">
        <v>9</v>
      </c>
      <c r="D137" s="17" t="s">
        <v>50</v>
      </c>
      <c r="E137" s="3">
        <v>11.646784</v>
      </c>
      <c r="F137" s="4">
        <v>7.8321100000000001</v>
      </c>
      <c r="G137" s="10"/>
      <c r="H137" s="3">
        <v>17.307168000000001</v>
      </c>
      <c r="I137" s="4">
        <v>11.659751999999999</v>
      </c>
    </row>
    <row r="138" spans="3:9" x14ac:dyDescent="0.35">
      <c r="C138" s="2">
        <v>10</v>
      </c>
      <c r="D138" s="17" t="s">
        <v>51</v>
      </c>
      <c r="E138" s="3">
        <v>11.382199</v>
      </c>
      <c r="F138" s="4">
        <v>7.5725309999999997</v>
      </c>
      <c r="G138" s="10"/>
      <c r="H138" s="3">
        <v>16.651139000000001</v>
      </c>
      <c r="I138" s="4">
        <v>11.006466</v>
      </c>
    </row>
    <row r="139" spans="3:9" x14ac:dyDescent="0.35">
      <c r="C139" s="2">
        <v>11</v>
      </c>
      <c r="D139" s="17" t="s">
        <v>52</v>
      </c>
      <c r="E139" s="3">
        <v>5.3027620000000004</v>
      </c>
      <c r="F139" s="4">
        <v>1.4814639999999999</v>
      </c>
      <c r="G139" s="10"/>
      <c r="H139" s="3">
        <v>11.820460000000001</v>
      </c>
      <c r="I139" s="4">
        <v>6.167535</v>
      </c>
    </row>
    <row r="140" spans="3:9" x14ac:dyDescent="0.35">
      <c r="C140" s="2">
        <v>12</v>
      </c>
      <c r="D140" s="17" t="s">
        <v>53</v>
      </c>
      <c r="E140" s="3">
        <v>6.6070140000000004</v>
      </c>
      <c r="F140" s="4">
        <v>2.7911820000000001</v>
      </c>
      <c r="G140" s="10"/>
      <c r="H140" s="3">
        <v>11.140306000000001</v>
      </c>
      <c r="I140" s="4">
        <v>5.492413</v>
      </c>
    </row>
    <row r="141" spans="3:9" x14ac:dyDescent="0.35">
      <c r="C141" s="2">
        <v>13</v>
      </c>
      <c r="D141" s="17" t="s">
        <v>54</v>
      </c>
      <c r="E141" s="3">
        <v>3.8526379999999998</v>
      </c>
      <c r="F141" s="4">
        <v>0</v>
      </c>
      <c r="G141" s="10"/>
      <c r="H141" s="3">
        <v>3.7346689999999998</v>
      </c>
      <c r="I141" s="4">
        <v>-7.7174000000000006E-2</v>
      </c>
    </row>
    <row r="142" spans="3:9" x14ac:dyDescent="0.35">
      <c r="C142" s="2">
        <v>14</v>
      </c>
      <c r="D142" s="17" t="s">
        <v>55</v>
      </c>
      <c r="E142" s="3">
        <v>1.383497</v>
      </c>
      <c r="F142" s="4">
        <v>-2.461964</v>
      </c>
      <c r="G142" s="10"/>
      <c r="H142" s="3">
        <v>3.7733569999999999</v>
      </c>
      <c r="I142" s="4">
        <v>0</v>
      </c>
    </row>
    <row r="143" spans="3:9" x14ac:dyDescent="0.35">
      <c r="C143" s="2">
        <v>15</v>
      </c>
      <c r="D143" s="17" t="s">
        <v>56</v>
      </c>
      <c r="E143" s="3">
        <v>0.34171699999999999</v>
      </c>
      <c r="F143" s="4">
        <v>0</v>
      </c>
      <c r="G143" s="10"/>
      <c r="H143" s="3">
        <v>0.12748499999999999</v>
      </c>
      <c r="I143" s="4">
        <v>0</v>
      </c>
    </row>
    <row r="144" spans="3:9" x14ac:dyDescent="0.35">
      <c r="C144" s="2">
        <v>16</v>
      </c>
      <c r="D144" s="17" t="s">
        <v>57</v>
      </c>
      <c r="E144" s="3">
        <v>0</v>
      </c>
      <c r="F144" s="4">
        <v>0</v>
      </c>
      <c r="G144" s="10"/>
      <c r="H144" s="3">
        <v>0</v>
      </c>
      <c r="I144" s="4">
        <v>0</v>
      </c>
    </row>
    <row r="145" spans="2:9" x14ac:dyDescent="0.35">
      <c r="C145" s="2">
        <v>17</v>
      </c>
      <c r="D145" s="17" t="s">
        <v>58</v>
      </c>
      <c r="E145" s="3">
        <v>0</v>
      </c>
      <c r="F145" s="4">
        <v>0</v>
      </c>
      <c r="G145" s="10"/>
      <c r="H145" s="3">
        <v>0</v>
      </c>
      <c r="I145" s="4">
        <v>0</v>
      </c>
    </row>
    <row r="146" spans="2:9" x14ac:dyDescent="0.35">
      <c r="C146" s="2">
        <v>18</v>
      </c>
      <c r="D146" s="17" t="s">
        <v>59</v>
      </c>
      <c r="E146" s="3">
        <v>0</v>
      </c>
      <c r="F146" s="4">
        <v>0</v>
      </c>
      <c r="G146" s="10"/>
      <c r="H146" s="3">
        <v>0</v>
      </c>
      <c r="I146" s="4">
        <v>0</v>
      </c>
    </row>
    <row r="147" spans="2:9" x14ac:dyDescent="0.35">
      <c r="C147" s="2">
        <v>19</v>
      </c>
      <c r="D147" s="17" t="s">
        <v>60</v>
      </c>
      <c r="E147" s="3">
        <v>0</v>
      </c>
      <c r="F147" s="4">
        <v>0</v>
      </c>
      <c r="G147" s="10"/>
      <c r="H147" s="3">
        <v>0</v>
      </c>
      <c r="I147" s="4">
        <v>0</v>
      </c>
    </row>
    <row r="148" spans="2:9" x14ac:dyDescent="0.35">
      <c r="C148" s="2">
        <v>20</v>
      </c>
      <c r="D148" s="17" t="s">
        <v>61</v>
      </c>
      <c r="E148" s="3">
        <v>0</v>
      </c>
      <c r="F148" s="4">
        <v>0</v>
      </c>
      <c r="G148" s="10"/>
      <c r="H148" s="3">
        <v>0</v>
      </c>
      <c r="I148" s="4">
        <v>0</v>
      </c>
    </row>
    <row r="149" spans="2:9" x14ac:dyDescent="0.35">
      <c r="C149" s="2">
        <v>21</v>
      </c>
      <c r="D149" s="17" t="s">
        <v>62</v>
      </c>
      <c r="E149" s="3">
        <v>0</v>
      </c>
      <c r="F149" s="4">
        <v>0</v>
      </c>
      <c r="G149" s="10"/>
      <c r="H149" s="3">
        <v>0</v>
      </c>
      <c r="I149" s="4">
        <v>0</v>
      </c>
    </row>
    <row r="150" spans="2:9" x14ac:dyDescent="0.35">
      <c r="C150" s="2">
        <v>22</v>
      </c>
      <c r="D150" s="17" t="s">
        <v>63</v>
      </c>
      <c r="E150" s="3">
        <v>-10.960559</v>
      </c>
      <c r="F150" s="4">
        <v>-10.96059</v>
      </c>
      <c r="G150" s="10"/>
      <c r="H150" s="3">
        <v>-7.5827970000000002</v>
      </c>
      <c r="I150" s="4">
        <v>-7.5861289999999997</v>
      </c>
    </row>
    <row r="151" spans="2:9" x14ac:dyDescent="0.35">
      <c r="C151" s="2">
        <v>23</v>
      </c>
      <c r="D151" s="17" t="s">
        <v>64</v>
      </c>
      <c r="E151" s="3">
        <v>-3.5485959999999999</v>
      </c>
      <c r="F151" s="4">
        <v>-3.5486270000000002</v>
      </c>
      <c r="G151" s="10"/>
      <c r="H151" s="3">
        <v>-3.5759069999999999</v>
      </c>
      <c r="I151" s="4">
        <v>-3.5792389999999998</v>
      </c>
    </row>
    <row r="152" spans="2:9" x14ac:dyDescent="0.35">
      <c r="C152" s="2">
        <v>24</v>
      </c>
      <c r="D152" s="17" t="s">
        <v>65</v>
      </c>
      <c r="E152" s="3">
        <v>0</v>
      </c>
      <c r="F152" s="4">
        <v>0</v>
      </c>
      <c r="G152" s="10"/>
      <c r="H152" s="3">
        <v>0</v>
      </c>
      <c r="I152" s="4">
        <v>0</v>
      </c>
    </row>
    <row r="153" spans="2:9" x14ac:dyDescent="0.35">
      <c r="C153" s="2">
        <v>25</v>
      </c>
      <c r="D153" s="17" t="s">
        <v>66</v>
      </c>
      <c r="E153" s="3">
        <v>0</v>
      </c>
      <c r="F153" s="4">
        <v>0</v>
      </c>
      <c r="G153" s="10"/>
      <c r="H153" s="3">
        <v>0</v>
      </c>
      <c r="I153" s="4">
        <v>0</v>
      </c>
    </row>
    <row r="154" spans="2:9" x14ac:dyDescent="0.35">
      <c r="C154" s="2">
        <v>26</v>
      </c>
      <c r="D154" s="17" t="s">
        <v>67</v>
      </c>
      <c r="E154" s="3">
        <v>0</v>
      </c>
      <c r="F154" s="4">
        <v>0</v>
      </c>
      <c r="G154" s="10"/>
      <c r="H154" s="3">
        <v>0</v>
      </c>
      <c r="I154" s="4">
        <v>0</v>
      </c>
    </row>
    <row r="155" spans="2:9" ht="15" thickBot="1" x14ac:dyDescent="0.4">
      <c r="C155" s="5">
        <v>27</v>
      </c>
      <c r="D155" s="18" t="s">
        <v>68</v>
      </c>
      <c r="E155" s="6">
        <v>0</v>
      </c>
      <c r="F155" s="7">
        <v>0</v>
      </c>
      <c r="G155" s="10"/>
      <c r="H155" s="6">
        <v>0</v>
      </c>
      <c r="I155" s="7">
        <v>0</v>
      </c>
    </row>
    <row r="156" spans="2:9" ht="115.25" customHeight="1" thickBot="1" x14ac:dyDescent="0.4"/>
    <row r="157" spans="2:9" ht="44" thickBot="1" x14ac:dyDescent="0.4">
      <c r="B157" s="54" t="s">
        <v>71</v>
      </c>
    </row>
    <row r="158" spans="2:9" ht="29.5" thickBot="1" x14ac:dyDescent="0.4">
      <c r="D158" s="40" t="s">
        <v>2</v>
      </c>
      <c r="E158" s="41" t="str">
        <f>$E$10</f>
        <v>2024/25 baseline</v>
      </c>
      <c r="F158" s="41" t="str">
        <f>$F$10</f>
        <v>2024/25 CMP423</v>
      </c>
      <c r="G158" s="21"/>
      <c r="H158" s="20" t="str">
        <f>$H$10</f>
        <v>2029/30 baseline</v>
      </c>
      <c r="I158" s="20" t="str">
        <f>$I$10</f>
        <v>2029/30 CMP423</v>
      </c>
    </row>
    <row r="159" spans="2:9" x14ac:dyDescent="0.35">
      <c r="D159" s="16" t="s">
        <v>72</v>
      </c>
      <c r="E159" s="55">
        <v>-1.7936989999999999</v>
      </c>
      <c r="F159" s="56">
        <v>0.339943</v>
      </c>
      <c r="G159" s="57"/>
      <c r="H159" s="58">
        <v>-4.3789461195667867</v>
      </c>
      <c r="I159" s="58">
        <v>0</v>
      </c>
    </row>
    <row r="160" spans="2:9" ht="79.75" customHeight="1" thickBot="1" x14ac:dyDescent="0.4"/>
    <row r="161" spans="2:9" ht="15" thickBot="1" x14ac:dyDescent="0.4">
      <c r="B161" s="59" t="s">
        <v>81</v>
      </c>
    </row>
    <row r="162" spans="2:9" ht="15" thickBot="1" x14ac:dyDescent="0.4">
      <c r="B162" s="60">
        <v>0.3</v>
      </c>
    </row>
    <row r="163" spans="2:9" ht="29.5" thickBot="1" x14ac:dyDescent="0.4">
      <c r="B163" s="59" t="str">
        <f>B162*100&amp;"% Conventional carbon"</f>
        <v>30% Conventional carbon</v>
      </c>
    </row>
    <row r="164" spans="2:9" ht="29.5" thickBot="1" x14ac:dyDescent="0.4">
      <c r="C164" s="61" t="s">
        <v>1</v>
      </c>
      <c r="D164" s="62" t="s">
        <v>2</v>
      </c>
      <c r="E164" s="41" t="str">
        <f>$E$10</f>
        <v>2024/25 baseline</v>
      </c>
      <c r="F164" s="41" t="str">
        <f>$F$10</f>
        <v>2024/25 CMP423</v>
      </c>
      <c r="G164" s="21"/>
      <c r="H164" s="20" t="str">
        <f>$H$10</f>
        <v>2029/30 baseline</v>
      </c>
      <c r="I164" s="20" t="str">
        <f>$I$10</f>
        <v>2029/30 CMP423</v>
      </c>
    </row>
    <row r="165" spans="2:9" x14ac:dyDescent="0.35">
      <c r="C165" s="8">
        <v>1</v>
      </c>
      <c r="D165" s="19" t="s">
        <v>42</v>
      </c>
      <c r="E165" s="63">
        <f>E69+$B$162*(E99+E129)+E$159</f>
        <v>12.841225899999998</v>
      </c>
      <c r="F165" s="64">
        <f t="shared" ref="F165:F191" si="0">F69+$B$162*(F99+F129)+F$159</f>
        <v>9.9114688999999991</v>
      </c>
      <c r="G165" s="57"/>
      <c r="H165" s="63">
        <f t="shared" ref="H165:I165" si="1">H69+$B$162*(H99+H129)+H$159</f>
        <v>20.565500880433209</v>
      </c>
      <c r="I165" s="64">
        <f t="shared" si="1"/>
        <v>18.038179899999999</v>
      </c>
    </row>
    <row r="166" spans="2:9" x14ac:dyDescent="0.35">
      <c r="C166" s="2">
        <v>2</v>
      </c>
      <c r="D166" s="17" t="s">
        <v>43</v>
      </c>
      <c r="E166" s="3">
        <f t="shared" ref="E166" si="2">E70+$B$162*(E100+E130)+E$159</f>
        <v>11.3487955</v>
      </c>
      <c r="F166" s="4">
        <f t="shared" si="0"/>
        <v>8.3922071000000003</v>
      </c>
      <c r="G166" s="10"/>
      <c r="H166" s="3">
        <f t="shared" ref="H166:I166" si="3">H70+$B$162*(H100+H130)+H$159</f>
        <v>14.668175780433213</v>
      </c>
      <c r="I166" s="4">
        <f t="shared" si="3"/>
        <v>12.1395503</v>
      </c>
    </row>
    <row r="167" spans="2:9" x14ac:dyDescent="0.35">
      <c r="C167" s="2">
        <v>3</v>
      </c>
      <c r="D167" s="17" t="s">
        <v>44</v>
      </c>
      <c r="E167" s="3">
        <f t="shared" ref="E167" si="4">E71+$B$162*(E101+E131)+E$159</f>
        <v>12.951273199999999</v>
      </c>
      <c r="F167" s="4">
        <f t="shared" si="0"/>
        <v>9.9989018999999999</v>
      </c>
      <c r="G167" s="10"/>
      <c r="H167" s="3">
        <f t="shared" ref="H167:I167" si="5">H71+$B$162*(H101+H131)+H$159</f>
        <v>16.032691680433214</v>
      </c>
      <c r="I167" s="4">
        <f t="shared" si="5"/>
        <v>13.522113400000002</v>
      </c>
    </row>
    <row r="168" spans="2:9" x14ac:dyDescent="0.35">
      <c r="C168" s="2">
        <v>4</v>
      </c>
      <c r="D168" s="17" t="s">
        <v>45</v>
      </c>
      <c r="E168" s="3">
        <f t="shared" ref="E168" si="6">E72+$B$162*(E102+E132)+E$159</f>
        <v>8.2695331999999997</v>
      </c>
      <c r="F168" s="4">
        <f t="shared" si="0"/>
        <v>5.3133811</v>
      </c>
      <c r="G168" s="10"/>
      <c r="H168" s="3">
        <f t="shared" ref="H168:I168" si="7">H72+$B$162*(H102+H132)+H$159</f>
        <v>18.623942080433213</v>
      </c>
      <c r="I168" s="4">
        <f t="shared" si="7"/>
        <v>16.096624299999998</v>
      </c>
    </row>
    <row r="169" spans="2:9" x14ac:dyDescent="0.35">
      <c r="C169" s="2">
        <v>5</v>
      </c>
      <c r="D169" s="17" t="s">
        <v>46</v>
      </c>
      <c r="E169" s="3">
        <f t="shared" ref="E169" si="8">E73+$B$162*(E103+E133)+E$159</f>
        <v>13.013914700000001</v>
      </c>
      <c r="F169" s="4">
        <f t="shared" si="0"/>
        <v>10.059878399999999</v>
      </c>
      <c r="G169" s="10"/>
      <c r="H169" s="3">
        <f t="shared" ref="H169:I169" si="9">H73+$B$162*(H103+H133)+H$159</f>
        <v>14.080444280433213</v>
      </c>
      <c r="I169" s="4">
        <f t="shared" si="9"/>
        <v>11.5522139</v>
      </c>
    </row>
    <row r="170" spans="2:9" x14ac:dyDescent="0.35">
      <c r="C170" s="2">
        <v>6</v>
      </c>
      <c r="D170" s="17" t="s">
        <v>47</v>
      </c>
      <c r="E170" s="3">
        <f t="shared" ref="E170" si="10">E74+$B$162*(E104+E134)+E$159</f>
        <v>12.2625473</v>
      </c>
      <c r="F170" s="4">
        <f t="shared" si="0"/>
        <v>9.3060645999999991</v>
      </c>
      <c r="G170" s="10"/>
      <c r="H170" s="3">
        <f t="shared" ref="H170:I170" si="11">H74+$B$162*(H104+H134)+H$159</f>
        <v>14.572417980433212</v>
      </c>
      <c r="I170" s="4">
        <f t="shared" si="11"/>
        <v>12.0438923</v>
      </c>
    </row>
    <row r="171" spans="2:9" x14ac:dyDescent="0.35">
      <c r="C171" s="2">
        <v>7</v>
      </c>
      <c r="D171" s="17" t="s">
        <v>48</v>
      </c>
      <c r="E171" s="3">
        <f t="shared" ref="E171" si="12">E75+$B$162*(E105+E135)+E$159</f>
        <v>11.727602599999997</v>
      </c>
      <c r="F171" s="4">
        <f t="shared" si="0"/>
        <v>8.7714914999999998</v>
      </c>
      <c r="G171" s="10"/>
      <c r="H171" s="3">
        <f t="shared" ref="H171:I171" si="13">H75+$B$162*(H105+H135)+H$159</f>
        <v>13.780201880433211</v>
      </c>
      <c r="I171" s="4">
        <f t="shared" si="13"/>
        <v>11.254657</v>
      </c>
    </row>
    <row r="172" spans="2:9" x14ac:dyDescent="0.35">
      <c r="C172" s="2">
        <v>8</v>
      </c>
      <c r="D172" s="17" t="s">
        <v>49</v>
      </c>
      <c r="E172" s="3">
        <f t="shared" ref="E172" si="14">E76+$B$162*(E106+E136)+E$159</f>
        <v>9.9422145000000004</v>
      </c>
      <c r="F172" s="4">
        <f t="shared" si="0"/>
        <v>6.9944164999999989</v>
      </c>
      <c r="G172" s="10"/>
      <c r="H172" s="3">
        <f t="shared" ref="H172:I172" si="15">H76+$B$162*(H106+H136)+H$159</f>
        <v>11.780939880433213</v>
      </c>
      <c r="I172" s="4">
        <f t="shared" si="15"/>
        <v>9.2609035000000013</v>
      </c>
    </row>
    <row r="173" spans="2:9" x14ac:dyDescent="0.35">
      <c r="C173" s="2">
        <v>9</v>
      </c>
      <c r="D173" s="17" t="s">
        <v>50</v>
      </c>
      <c r="E173" s="3">
        <f t="shared" ref="E173" si="16">E77+$B$162*(E107+E137)+E$159</f>
        <v>8.3210509999999989</v>
      </c>
      <c r="F173" s="4">
        <f t="shared" si="0"/>
        <v>5.364877299999999</v>
      </c>
      <c r="G173" s="10"/>
      <c r="H173" s="3">
        <f t="shared" ref="H173:I173" si="17">H77+$B$162*(H107+H137)+H$159</f>
        <v>9.8974376804332138</v>
      </c>
      <c r="I173" s="4">
        <f t="shared" si="17"/>
        <v>7.3697580999999985</v>
      </c>
    </row>
    <row r="174" spans="2:9" x14ac:dyDescent="0.35">
      <c r="C174" s="2">
        <v>10</v>
      </c>
      <c r="D174" s="17" t="s">
        <v>51</v>
      </c>
      <c r="E174" s="3">
        <f t="shared" ref="E174" si="18">E78+$B$162*(E108+E138)+E$159</f>
        <v>8.3381993999999988</v>
      </c>
      <c r="F174" s="4">
        <f t="shared" si="0"/>
        <v>5.3859505999999993</v>
      </c>
      <c r="G174" s="10"/>
      <c r="H174" s="3">
        <f t="shared" ref="H174:I174" si="19">H78+$B$162*(H108+H138)+H$159</f>
        <v>9.0733032804332119</v>
      </c>
      <c r="I174" s="4">
        <f t="shared" si="19"/>
        <v>6.5480724999999991</v>
      </c>
    </row>
    <row r="175" spans="2:9" x14ac:dyDescent="0.35">
      <c r="C175" s="2">
        <v>11</v>
      </c>
      <c r="D175" s="17" t="s">
        <v>52</v>
      </c>
      <c r="E175" s="3">
        <f t="shared" ref="E175" si="20">E79+$B$162*(E109+E139)+E$159</f>
        <v>6.2145933000000007</v>
      </c>
      <c r="F175" s="4">
        <f t="shared" si="0"/>
        <v>3.2585994999999999</v>
      </c>
      <c r="G175" s="10"/>
      <c r="H175" s="3">
        <f t="shared" ref="H175:I175" si="21">H79+$B$162*(H109+H139)+H$159</f>
        <v>7.7553515804332127</v>
      </c>
      <c r="I175" s="4">
        <f t="shared" si="21"/>
        <v>5.2273611999999998</v>
      </c>
    </row>
    <row r="176" spans="2:9" x14ac:dyDescent="0.35">
      <c r="C176" s="2">
        <v>12</v>
      </c>
      <c r="D176" s="17" t="s">
        <v>53</v>
      </c>
      <c r="E176" s="3">
        <f t="shared" ref="E176" si="22">E80+$B$162*(E110+E140)+E$159</f>
        <v>4.4320972999999997</v>
      </c>
      <c r="F176" s="4">
        <f t="shared" si="0"/>
        <v>1.4759343999999999</v>
      </c>
      <c r="G176" s="10"/>
      <c r="H176" s="3">
        <f t="shared" ref="H176:I176" si="23">H80+$B$162*(H110+H140)+H$159</f>
        <v>4.7163988804332115</v>
      </c>
      <c r="I176" s="4">
        <f t="shared" si="23"/>
        <v>2.1887924999999999</v>
      </c>
    </row>
    <row r="177" spans="3:9" x14ac:dyDescent="0.35">
      <c r="C177" s="2">
        <v>13</v>
      </c>
      <c r="D177" s="17" t="s">
        <v>54</v>
      </c>
      <c r="E177" s="3">
        <f t="shared" ref="E177" si="24">E81+$B$162*(E111+E141)+E$159</f>
        <v>4.5058392999999999</v>
      </c>
      <c r="F177" s="4">
        <f t="shared" si="0"/>
        <v>1.5548886999999998</v>
      </c>
      <c r="G177" s="10"/>
      <c r="H177" s="3">
        <f t="shared" ref="H177:I177" si="25">H81+$B$162*(H111+H141)+H$159</f>
        <v>1.7473065804332135</v>
      </c>
      <c r="I177" s="4">
        <f t="shared" si="25"/>
        <v>-0.78132010000000007</v>
      </c>
    </row>
    <row r="178" spans="3:9" x14ac:dyDescent="0.35">
      <c r="C178" s="2">
        <v>14</v>
      </c>
      <c r="D178" s="17" t="s">
        <v>55</v>
      </c>
      <c r="E178" s="3">
        <f t="shared" ref="E178" si="26">E82+$B$162*(E112+E142)+E$159</f>
        <v>1.7006059999999998</v>
      </c>
      <c r="F178" s="4">
        <f t="shared" si="0"/>
        <v>-1.2529124999999999</v>
      </c>
      <c r="G178" s="10"/>
      <c r="H178" s="3">
        <f t="shared" ref="H178:I178" si="27">H82+$B$162*(H112+H142)+H$159</f>
        <v>-0.62392301956678731</v>
      </c>
      <c r="I178" s="4">
        <f t="shared" si="27"/>
        <v>-3.1410039000000003</v>
      </c>
    </row>
    <row r="179" spans="3:9" x14ac:dyDescent="0.35">
      <c r="C179" s="2">
        <v>15</v>
      </c>
      <c r="D179" s="17" t="s">
        <v>56</v>
      </c>
      <c r="E179" s="3">
        <f t="shared" ref="E179" si="28">E83+$B$162*(E113+E143)+E$159</f>
        <v>3.1166071999999998</v>
      </c>
      <c r="F179" s="4">
        <f t="shared" si="0"/>
        <v>0.16149350000000029</v>
      </c>
      <c r="G179" s="10"/>
      <c r="H179" s="3">
        <f t="shared" ref="H179:I179" si="29">H83+$B$162*(H113+H143)+H$159</f>
        <v>2.9390180433213509E-2</v>
      </c>
      <c r="I179" s="4">
        <f t="shared" si="29"/>
        <v>-2.4985728999999997</v>
      </c>
    </row>
    <row r="180" spans="3:9" x14ac:dyDescent="0.35">
      <c r="C180" s="2">
        <v>16</v>
      </c>
      <c r="D180" s="17" t="s">
        <v>57</v>
      </c>
      <c r="E180" s="3">
        <f t="shared" ref="E180" si="30">E84+$B$162*(E114+E144)+E$159</f>
        <v>1.3429393000000001</v>
      </c>
      <c r="F180" s="4">
        <f t="shared" si="0"/>
        <v>-1.6135563999999998</v>
      </c>
      <c r="G180" s="10"/>
      <c r="H180" s="3">
        <f t="shared" ref="H180:I180" si="31">H84+$B$162*(H114+H144)+H$159</f>
        <v>-2.2427271195667866</v>
      </c>
      <c r="I180" s="4">
        <f t="shared" si="31"/>
        <v>-4.7712877999999996</v>
      </c>
    </row>
    <row r="181" spans="3:9" x14ac:dyDescent="0.35">
      <c r="C181" s="2">
        <v>17</v>
      </c>
      <c r="D181" s="17" t="s">
        <v>58</v>
      </c>
      <c r="E181" s="3">
        <f t="shared" ref="E181" si="32">E85+$B$162*(E115+E145)+E$159</f>
        <v>0.20916950000000001</v>
      </c>
      <c r="F181" s="4">
        <f t="shared" si="0"/>
        <v>-2.7374595999999998</v>
      </c>
      <c r="G181" s="10"/>
      <c r="H181" s="3">
        <f t="shared" ref="H181:I181" si="33">H85+$B$162*(H115+H145)+H$159</f>
        <v>-1.8819786195667865</v>
      </c>
      <c r="I181" s="4">
        <f t="shared" si="33"/>
        <v>-4.4011309000000001</v>
      </c>
    </row>
    <row r="182" spans="3:9" x14ac:dyDescent="0.35">
      <c r="C182" s="2">
        <v>18</v>
      </c>
      <c r="D182" s="17" t="s">
        <v>59</v>
      </c>
      <c r="E182" s="3">
        <f t="shared" ref="E182" si="34">E86+$B$162*(E116+E146)+E$159</f>
        <v>0.76026789999999989</v>
      </c>
      <c r="F182" s="4">
        <f t="shared" si="0"/>
        <v>-2.1963197999999999</v>
      </c>
      <c r="G182" s="10"/>
      <c r="H182" s="3">
        <f t="shared" ref="H182:I182" si="35">H86+$B$162*(H116+H146)+H$159</f>
        <v>-4.2120265195667868</v>
      </c>
      <c r="I182" s="4">
        <f t="shared" si="35"/>
        <v>-6.7406532000000006</v>
      </c>
    </row>
    <row r="183" spans="3:9" x14ac:dyDescent="0.35">
      <c r="C183" s="2">
        <v>19</v>
      </c>
      <c r="D183" s="17" t="s">
        <v>60</v>
      </c>
      <c r="E183" s="3">
        <f t="shared" ref="E183" si="36">E87+$B$162*(E117+E147)+E$159</f>
        <v>3.1521488</v>
      </c>
      <c r="F183" s="4">
        <f t="shared" si="0"/>
        <v>0.27372009999999991</v>
      </c>
      <c r="G183" s="10"/>
      <c r="H183" s="3">
        <f t="shared" ref="H183:I183" si="37">H87+$B$162*(H117+H147)+H$159</f>
        <v>-1.2381986195667869</v>
      </c>
      <c r="I183" s="4">
        <f t="shared" si="37"/>
        <v>-3.6988824999999999</v>
      </c>
    </row>
    <row r="184" spans="3:9" x14ac:dyDescent="0.35">
      <c r="C184" s="2">
        <v>20</v>
      </c>
      <c r="D184" s="17" t="s">
        <v>61</v>
      </c>
      <c r="E184" s="3">
        <f t="shared" ref="E184" si="38">E88+$B$162*(E118+E148)+E$159</f>
        <v>3.9596250000000008</v>
      </c>
      <c r="F184" s="4">
        <f t="shared" si="0"/>
        <v>1.0030362999999998</v>
      </c>
      <c r="G184" s="10"/>
      <c r="H184" s="3">
        <f t="shared" ref="H184:I184" si="39">H88+$B$162*(H118+H148)+H$159</f>
        <v>3.1606462804332134</v>
      </c>
      <c r="I184" s="4">
        <f t="shared" si="39"/>
        <v>0.63201959999999957</v>
      </c>
    </row>
    <row r="185" spans="3:9" x14ac:dyDescent="0.35">
      <c r="C185" s="2">
        <v>21</v>
      </c>
      <c r="D185" s="17" t="s">
        <v>62</v>
      </c>
      <c r="E185" s="3">
        <f t="shared" ref="E185" si="40">E89+$B$162*(E119+E149)+E$159</f>
        <v>-0.40624939999999987</v>
      </c>
      <c r="F185" s="4">
        <f t="shared" si="0"/>
        <v>-3.3601461000000006</v>
      </c>
      <c r="G185" s="10"/>
      <c r="H185" s="3">
        <f t="shared" ref="H185:I185" si="41">H89+$B$162*(H119+H149)+H$159</f>
        <v>-0.65239761956678688</v>
      </c>
      <c r="I185" s="4">
        <f t="shared" si="41"/>
        <v>-3.1790712999999995</v>
      </c>
    </row>
    <row r="186" spans="3:9" x14ac:dyDescent="0.35">
      <c r="C186" s="2">
        <v>22</v>
      </c>
      <c r="D186" s="17" t="s">
        <v>63</v>
      </c>
      <c r="E186" s="3">
        <f t="shared" ref="E186" si="42">E90+$B$162*(E120+E150)+E$159</f>
        <v>-0.33770509999999976</v>
      </c>
      <c r="F186" s="4">
        <f t="shared" si="0"/>
        <v>-3.2942928</v>
      </c>
      <c r="G186" s="10"/>
      <c r="H186" s="3">
        <f t="shared" ref="H186:I186" si="43">H90+$B$162*(H120+H150)+H$159</f>
        <v>-2.1464227195667869</v>
      </c>
      <c r="I186" s="4">
        <f t="shared" si="43"/>
        <v>-4.6750497000000006</v>
      </c>
    </row>
    <row r="187" spans="3:9" x14ac:dyDescent="0.35">
      <c r="C187" s="2">
        <v>23</v>
      </c>
      <c r="D187" s="17" t="s">
        <v>64</v>
      </c>
      <c r="E187" s="3">
        <f t="shared" ref="E187" si="44">E91+$B$162*(E121+E151)+E$159</f>
        <v>-4.9787571999999995</v>
      </c>
      <c r="F187" s="4">
        <f t="shared" si="0"/>
        <v>-7.9353458999999997</v>
      </c>
      <c r="G187" s="10"/>
      <c r="H187" s="3">
        <f t="shared" ref="H187:I187" si="45">H91+$B$162*(H121+H151)+H$159</f>
        <v>-9.9354237195667867</v>
      </c>
      <c r="I187" s="4">
        <f t="shared" si="45"/>
        <v>-12.464050700000001</v>
      </c>
    </row>
    <row r="188" spans="3:9" x14ac:dyDescent="0.35">
      <c r="C188" s="2">
        <v>24</v>
      </c>
      <c r="D188" s="17" t="s">
        <v>65</v>
      </c>
      <c r="E188" s="3">
        <f t="shared" ref="E188" si="46">E92+$B$162*(E122+E152)+E$159</f>
        <v>-3.6598344000000003</v>
      </c>
      <c r="F188" s="4">
        <f t="shared" si="0"/>
        <v>-6.6156708000000002</v>
      </c>
      <c r="G188" s="10"/>
      <c r="H188" s="3">
        <f t="shared" ref="H188:I188" si="47">H92+$B$162*(H122+H152)+H$159</f>
        <v>-6.6953536195667871</v>
      </c>
      <c r="I188" s="4">
        <f t="shared" si="47"/>
        <v>-9.2210469999999987</v>
      </c>
    </row>
    <row r="189" spans="3:9" x14ac:dyDescent="0.35">
      <c r="C189" s="2">
        <v>25</v>
      </c>
      <c r="D189" s="17" t="s">
        <v>66</v>
      </c>
      <c r="E189" s="3">
        <f t="shared" ref="E189" si="48">E93+$B$162*(E123+E153)+E$159</f>
        <v>-3.1584123999999996</v>
      </c>
      <c r="F189" s="4">
        <f t="shared" si="0"/>
        <v>-6.1150010999999997</v>
      </c>
      <c r="G189" s="10"/>
      <c r="H189" s="3">
        <f t="shared" ref="H189:I189" si="49">H93+$B$162*(H123+H153)+H$159</f>
        <v>-6.5758099195667867</v>
      </c>
      <c r="I189" s="4">
        <f t="shared" si="49"/>
        <v>-9.1044365999999997</v>
      </c>
    </row>
    <row r="190" spans="3:9" x14ac:dyDescent="0.35">
      <c r="C190" s="2">
        <v>26</v>
      </c>
      <c r="D190" s="17" t="s">
        <v>67</v>
      </c>
      <c r="E190" s="3">
        <f t="shared" ref="E190" si="50">E94+$B$162*(E124+E154)+E$159</f>
        <v>-4.3258764999999997</v>
      </c>
      <c r="F190" s="4">
        <f t="shared" si="0"/>
        <v>-7.2800351999999995</v>
      </c>
      <c r="G190" s="10"/>
      <c r="H190" s="3">
        <f t="shared" ref="H190:I190" si="51">H94+$B$162*(H124+H154)+H$159</f>
        <v>-3.436326119566786</v>
      </c>
      <c r="I190" s="4">
        <f t="shared" si="51"/>
        <v>-5.9637947999999996</v>
      </c>
    </row>
    <row r="191" spans="3:9" ht="15" thickBot="1" x14ac:dyDescent="0.4">
      <c r="C191" s="5">
        <v>27</v>
      </c>
      <c r="D191" s="18" t="s">
        <v>68</v>
      </c>
      <c r="E191" s="6">
        <f t="shared" ref="E191" si="52">E95+$B$162*(E125+E155)+E$159</f>
        <v>-5.1569237000000001</v>
      </c>
      <c r="F191" s="7">
        <f t="shared" si="0"/>
        <v>-8.1049614000000005</v>
      </c>
      <c r="G191" s="10"/>
      <c r="H191" s="6">
        <f t="shared" ref="H191:I191" si="53">H95+$B$162*(H125+H155)+H$159</f>
        <v>-3.8826048195667862</v>
      </c>
      <c r="I191" s="7">
        <f t="shared" si="53"/>
        <v>-6.4060566999999997</v>
      </c>
    </row>
    <row r="192" spans="3:9" x14ac:dyDescent="0.35">
      <c r="C192" s="11"/>
      <c r="E192" s="12"/>
      <c r="F192" s="9"/>
      <c r="G192" s="10"/>
      <c r="H192" s="12"/>
      <c r="I192" s="9"/>
    </row>
    <row r="193" spans="2:9" ht="15" thickBot="1" x14ac:dyDescent="0.4">
      <c r="C193" s="11"/>
      <c r="E193" s="12"/>
      <c r="F193" s="9"/>
      <c r="G193" s="10"/>
      <c r="H193" s="12"/>
      <c r="I193" s="9"/>
    </row>
    <row r="194" spans="2:9" ht="15" thickBot="1" x14ac:dyDescent="0.4">
      <c r="B194" s="59" t="s">
        <v>81</v>
      </c>
      <c r="C194" s="11"/>
      <c r="E194" s="12"/>
      <c r="F194" s="9"/>
      <c r="G194" s="10"/>
      <c r="H194" s="12"/>
      <c r="I194" s="9"/>
    </row>
    <row r="195" spans="2:9" ht="15" thickBot="1" x14ac:dyDescent="0.4">
      <c r="B195" s="60">
        <v>0.8</v>
      </c>
    </row>
    <row r="196" spans="2:9" ht="29.5" thickBot="1" x14ac:dyDescent="0.4">
      <c r="B196" s="54" t="str">
        <f>B195*100&amp;"% conventional low carbon"</f>
        <v>80% conventional low carbon</v>
      </c>
    </row>
    <row r="197" spans="2:9" ht="29.5" thickBot="1" x14ac:dyDescent="0.4">
      <c r="C197" s="39" t="s">
        <v>1</v>
      </c>
      <c r="D197" s="40" t="s">
        <v>2</v>
      </c>
      <c r="E197" s="41" t="str">
        <f>$E$10</f>
        <v>2024/25 baseline</v>
      </c>
      <c r="F197" s="41" t="str">
        <f>$F$10</f>
        <v>2024/25 CMP423</v>
      </c>
      <c r="G197" s="21"/>
      <c r="H197" s="20" t="str">
        <f>$H$10</f>
        <v>2029/30 baseline</v>
      </c>
      <c r="I197" s="20" t="str">
        <f>$I$10</f>
        <v>2029/30 CMP423</v>
      </c>
    </row>
    <row r="198" spans="2:9" x14ac:dyDescent="0.35">
      <c r="C198" s="8">
        <v>1</v>
      </c>
      <c r="D198" s="19" t="s">
        <v>42</v>
      </c>
      <c r="E198" s="63">
        <f>E69+$B$195*E99+E129+E$159</f>
        <v>35.888946600000004</v>
      </c>
      <c r="F198" s="64">
        <f t="shared" ref="F198:F224" si="54">F69+$B$195*F99+F129+F$159</f>
        <v>27.315923200000004</v>
      </c>
      <c r="G198" s="57"/>
      <c r="H198" s="63">
        <f t="shared" ref="H198:I198" si="55">H69+$B$195*H99+H129+H$159</f>
        <v>64.566953480433199</v>
      </c>
      <c r="I198" s="64">
        <f t="shared" si="55"/>
        <v>53.137503600000002</v>
      </c>
    </row>
    <row r="199" spans="2:9" x14ac:dyDescent="0.35">
      <c r="C199" s="2">
        <v>2</v>
      </c>
      <c r="D199" s="17" t="s">
        <v>43</v>
      </c>
      <c r="E199" s="3">
        <f t="shared" ref="E199" si="56">E70+$B$195*E100+E130+E$159</f>
        <v>30.0121322</v>
      </c>
      <c r="F199" s="4">
        <f t="shared" si="54"/>
        <v>21.3690234</v>
      </c>
      <c r="G199" s="10"/>
      <c r="H199" s="3">
        <f t="shared" ref="H199:I199" si="57">H70+$B$195*H100+H130+H$159</f>
        <v>48.105804880433219</v>
      </c>
      <c r="I199" s="4">
        <f t="shared" si="57"/>
        <v>36.674073</v>
      </c>
    </row>
    <row r="200" spans="2:9" x14ac:dyDescent="0.35">
      <c r="C200" s="2">
        <v>3</v>
      </c>
      <c r="D200" s="17" t="s">
        <v>44</v>
      </c>
      <c r="E200" s="3">
        <f t="shared" ref="E200" si="58">E71+$B$195*E101+E131+E$159</f>
        <v>35.757369199999999</v>
      </c>
      <c r="F200" s="4">
        <f t="shared" si="54"/>
        <v>27.1133372</v>
      </c>
      <c r="G200" s="10"/>
      <c r="H200" s="3">
        <f t="shared" ref="H200:I200" si="59">H71+$B$195*H101+H131+H$159</f>
        <v>49.896849280433223</v>
      </c>
      <c r="I200" s="4">
        <f t="shared" si="59"/>
        <v>38.483953</v>
      </c>
    </row>
    <row r="201" spans="2:9" x14ac:dyDescent="0.35">
      <c r="C201" s="2">
        <v>4</v>
      </c>
      <c r="D201" s="17" t="s">
        <v>45</v>
      </c>
      <c r="E201" s="3">
        <f t="shared" ref="E201" si="60">E72+$B$195*E102+E132+E$159</f>
        <v>32.331135200000006</v>
      </c>
      <c r="F201" s="4">
        <f t="shared" si="54"/>
        <v>23.681876200000001</v>
      </c>
      <c r="G201" s="10"/>
      <c r="H201" s="3">
        <f t="shared" ref="H201:I201" si="61">H72+$B$195*H102+H132+H$159</f>
        <v>58.717454280433223</v>
      </c>
      <c r="I201" s="4">
        <f t="shared" si="61"/>
        <v>47.289718999999998</v>
      </c>
    </row>
    <row r="202" spans="2:9" x14ac:dyDescent="0.35">
      <c r="C202" s="2">
        <v>5</v>
      </c>
      <c r="D202" s="17" t="s">
        <v>46</v>
      </c>
      <c r="E202" s="3">
        <f t="shared" ref="E202" si="62">E73+$B$195*E103+E133+E$159</f>
        <v>30.757459799999996</v>
      </c>
      <c r="F202" s="4">
        <f t="shared" si="54"/>
        <v>22.114722199999999</v>
      </c>
      <c r="G202" s="10"/>
      <c r="H202" s="3">
        <f t="shared" ref="H202:I202" si="63">H73+$B$195*H103+H133+H$159</f>
        <v>42.922873480433218</v>
      </c>
      <c r="I202" s="4">
        <f t="shared" si="63"/>
        <v>31.492130799999998</v>
      </c>
    </row>
    <row r="203" spans="2:9" x14ac:dyDescent="0.35">
      <c r="C203" s="2">
        <v>6</v>
      </c>
      <c r="D203" s="17" t="s">
        <v>47</v>
      </c>
      <c r="E203" s="3">
        <f t="shared" ref="E203" si="64">E74+$B$195*E104+E134+E$159</f>
        <v>30.334712</v>
      </c>
      <c r="F203" s="4">
        <f t="shared" si="54"/>
        <v>21.684300000000004</v>
      </c>
      <c r="G203" s="10"/>
      <c r="H203" s="3">
        <f t="shared" ref="H203:I203" si="65">H74+$B$195*H104+H134+H$159</f>
        <v>42.372746280433212</v>
      </c>
      <c r="I203" s="4">
        <f t="shared" si="65"/>
        <v>30.940903599999999</v>
      </c>
    </row>
    <row r="204" spans="2:9" x14ac:dyDescent="0.35">
      <c r="C204" s="2">
        <v>7</v>
      </c>
      <c r="D204" s="17" t="s">
        <v>48</v>
      </c>
      <c r="E204" s="3">
        <f t="shared" ref="E204" si="66">E75+$B$195*E105+E135+E$159</f>
        <v>33.089392000000004</v>
      </c>
      <c r="F204" s="4">
        <f t="shared" si="54"/>
        <v>24.440277000000002</v>
      </c>
      <c r="G204" s="10"/>
      <c r="H204" s="3">
        <f t="shared" ref="H204:I204" si="67">H75+$B$195*H105+H135+H$159</f>
        <v>44.06316728043322</v>
      </c>
      <c r="I204" s="4">
        <f t="shared" si="67"/>
        <v>32.641316400000001</v>
      </c>
    </row>
    <row r="205" spans="2:9" x14ac:dyDescent="0.35">
      <c r="C205" s="2">
        <v>8</v>
      </c>
      <c r="D205" s="17" t="s">
        <v>49</v>
      </c>
      <c r="E205" s="3">
        <f t="shared" ref="E205" si="68">E76+$B$195*E106+E136+E$159</f>
        <v>25.302828999999999</v>
      </c>
      <c r="F205" s="4">
        <f t="shared" si="54"/>
        <v>16.661100999999999</v>
      </c>
      <c r="G205" s="10"/>
      <c r="H205" s="3">
        <f t="shared" ref="H205:I205" si="69">H76+$B$195*H106+H136+H$159</f>
        <v>36.316436280433216</v>
      </c>
      <c r="I205" s="4">
        <f t="shared" si="69"/>
        <v>24.893083400000002</v>
      </c>
    </row>
    <row r="206" spans="2:9" x14ac:dyDescent="0.35">
      <c r="C206" s="2">
        <v>9</v>
      </c>
      <c r="D206" s="17" t="s">
        <v>50</v>
      </c>
      <c r="E206" s="3">
        <f t="shared" ref="E206" si="70">E77+$B$195*E107+E137+E$159</f>
        <v>23.383367799999998</v>
      </c>
      <c r="F206" s="4">
        <f t="shared" si="54"/>
        <v>14.733264800000001</v>
      </c>
      <c r="G206" s="10"/>
      <c r="H206" s="3">
        <f t="shared" ref="H206:I206" si="71">H77+$B$195*H107+H137+H$159</f>
        <v>33.770544280433221</v>
      </c>
      <c r="I206" s="4">
        <f t="shared" si="71"/>
        <v>22.341007000000001</v>
      </c>
    </row>
    <row r="207" spans="2:9" x14ac:dyDescent="0.35">
      <c r="C207" s="2">
        <v>10</v>
      </c>
      <c r="D207" s="17" t="s">
        <v>51</v>
      </c>
      <c r="E207" s="3">
        <f t="shared" ref="E207" si="72">E78+$B$195*E108+E138+E$159</f>
        <v>22.987873199999999</v>
      </c>
      <c r="F207" s="4">
        <f t="shared" si="54"/>
        <v>14.3495028</v>
      </c>
      <c r="G207" s="10"/>
      <c r="H207" s="3">
        <f t="shared" ref="H207:I207" si="73">H78+$B$195*H108+H138+H$159</f>
        <v>31.869635080433216</v>
      </c>
      <c r="I207" s="4">
        <f t="shared" si="73"/>
        <v>20.447048200000001</v>
      </c>
    </row>
    <row r="208" spans="2:9" x14ac:dyDescent="0.35">
      <c r="C208" s="2">
        <v>11</v>
      </c>
      <c r="D208" s="17" t="s">
        <v>52</v>
      </c>
      <c r="E208" s="3">
        <f t="shared" ref="E208" si="74">E79+$B$195*E109+E139+E$159</f>
        <v>16.608661200000004</v>
      </c>
      <c r="F208" s="4">
        <f t="shared" si="54"/>
        <v>7.9584048000000003</v>
      </c>
      <c r="G208" s="10"/>
      <c r="H208" s="3">
        <f t="shared" ref="H208:I208" si="75">H79+$B$195*H109+H139+H$159</f>
        <v>27.170208080433213</v>
      </c>
      <c r="I208" s="4">
        <f t="shared" si="75"/>
        <v>15.739085200000002</v>
      </c>
    </row>
    <row r="209" spans="3:9" x14ac:dyDescent="0.35">
      <c r="C209" s="2">
        <v>12</v>
      </c>
      <c r="D209" s="17" t="s">
        <v>53</v>
      </c>
      <c r="E209" s="3">
        <f t="shared" ref="E209" si="76">E80+$B$195*E110+E140+E$159</f>
        <v>13.402000600000001</v>
      </c>
      <c r="F209" s="4">
        <f t="shared" si="54"/>
        <v>4.7523848000000006</v>
      </c>
      <c r="G209" s="10"/>
      <c r="H209" s="3">
        <f t="shared" ref="H209:I209" si="77">H80+$B$195*H110+H140+H$159</f>
        <v>20.443805080433211</v>
      </c>
      <c r="I209" s="4">
        <f t="shared" si="77"/>
        <v>9.0147125999999993</v>
      </c>
    </row>
    <row r="210" spans="3:9" x14ac:dyDescent="0.35">
      <c r="C210" s="2">
        <v>13</v>
      </c>
      <c r="D210" s="17" t="s">
        <v>54</v>
      </c>
      <c r="E210" s="3">
        <f t="shared" ref="E210" si="78">E81+$B$195*E111+E141+E$159</f>
        <v>10.242497400000001</v>
      </c>
      <c r="F210" s="4">
        <f t="shared" si="54"/>
        <v>1.5915531999999999</v>
      </c>
      <c r="G210" s="10"/>
      <c r="H210" s="3">
        <f t="shared" ref="H210:I210" si="79">H81+$B$195*H111+H141+H$159</f>
        <v>8.2920548804332128</v>
      </c>
      <c r="I210" s="4">
        <f t="shared" si="79"/>
        <v>-2.7725484000000002</v>
      </c>
    </row>
    <row r="211" spans="3:9" x14ac:dyDescent="0.35">
      <c r="C211" s="2">
        <v>14</v>
      </c>
      <c r="D211" s="17" t="s">
        <v>55</v>
      </c>
      <c r="E211" s="3">
        <f t="shared" ref="E211" si="80">E82+$B$195*E112+E142+E$159</f>
        <v>5.7088654000000005</v>
      </c>
      <c r="F211" s="4">
        <f t="shared" si="54"/>
        <v>-2.9396228</v>
      </c>
      <c r="G211" s="10"/>
      <c r="H211" s="3">
        <f t="shared" ref="H211:I211" si="81">H82+$B$195*H112+H142+H$159</f>
        <v>5.9479068804332131</v>
      </c>
      <c r="I211" s="4">
        <f t="shared" si="81"/>
        <v>-5.0782104000000006</v>
      </c>
    </row>
    <row r="212" spans="3:9" x14ac:dyDescent="0.35">
      <c r="C212" s="2">
        <v>15</v>
      </c>
      <c r="D212" s="17" t="s">
        <v>56</v>
      </c>
      <c r="E212" s="3">
        <f t="shared" ref="E212" si="82">E83+$B$195*E113+E143+E$159</f>
        <v>4.3753926000000005</v>
      </c>
      <c r="F212" s="4">
        <f t="shared" si="54"/>
        <v>-3.5790590000000009</v>
      </c>
      <c r="G212" s="10"/>
      <c r="H212" s="3">
        <f t="shared" ref="H212:I212" si="83">H83+$B$195*H113+H143+H$159</f>
        <v>1.3684626804332138</v>
      </c>
      <c r="I212" s="4">
        <f t="shared" si="83"/>
        <v>-8.9585994000000007</v>
      </c>
    </row>
    <row r="213" spans="3:9" x14ac:dyDescent="0.35">
      <c r="C213" s="2">
        <v>16</v>
      </c>
      <c r="D213" s="17" t="s">
        <v>57</v>
      </c>
      <c r="E213" s="3">
        <f t="shared" ref="E213" si="84">E84+$B$195*E114+E144+E$159</f>
        <v>1.5772798000000001</v>
      </c>
      <c r="F213" s="4">
        <f t="shared" si="54"/>
        <v>-6.3102104000000008</v>
      </c>
      <c r="G213" s="10"/>
      <c r="H213" s="3">
        <f t="shared" ref="H213:I213" si="85">H84+$B$195*H114+H144+H$159</f>
        <v>-1.3218271195667866</v>
      </c>
      <c r="I213" s="4">
        <f t="shared" si="85"/>
        <v>-11.623995800000001</v>
      </c>
    </row>
    <row r="214" spans="3:9" x14ac:dyDescent="0.35">
      <c r="C214" s="2">
        <v>17</v>
      </c>
      <c r="D214" s="17" t="s">
        <v>58</v>
      </c>
      <c r="E214" s="3">
        <f t="shared" ref="E214" si="86">E85+$B$195*E115+E145+E$159</f>
        <v>1.4412420000000001</v>
      </c>
      <c r="F214" s="4">
        <f t="shared" si="54"/>
        <v>-6.4346806000000001</v>
      </c>
      <c r="G214" s="10"/>
      <c r="H214" s="3">
        <f t="shared" ref="H214:I214" si="87">H85+$B$195*H115+H145+H$159</f>
        <v>-2.8491461195667869</v>
      </c>
      <c r="I214" s="4">
        <f t="shared" si="87"/>
        <v>-13.141872400000002</v>
      </c>
    </row>
    <row r="215" spans="3:9" x14ac:dyDescent="0.35">
      <c r="C215" s="2">
        <v>18</v>
      </c>
      <c r="D215" s="17" t="s">
        <v>59</v>
      </c>
      <c r="E215" s="3">
        <f t="shared" ref="E215" si="88">E86+$B$195*E116+E146+E$159</f>
        <v>2.8637543999999995</v>
      </c>
      <c r="F215" s="4">
        <f t="shared" si="54"/>
        <v>-5.0238278000000003</v>
      </c>
      <c r="G215" s="10"/>
      <c r="H215" s="3">
        <f t="shared" ref="H215:I215" si="89">H86+$B$195*H116+H146+H$159</f>
        <v>-4.6914205195667869</v>
      </c>
      <c r="I215" s="4">
        <f t="shared" si="89"/>
        <v>-14.993655200000001</v>
      </c>
    </row>
    <row r="216" spans="3:9" x14ac:dyDescent="0.35">
      <c r="C216" s="2">
        <v>19</v>
      </c>
      <c r="D216" s="17" t="s">
        <v>60</v>
      </c>
      <c r="E216" s="3">
        <f t="shared" ref="E216" si="90">E87+$B$195*E117+E147+E$159</f>
        <v>3.4591868000000003</v>
      </c>
      <c r="F216" s="4">
        <f t="shared" si="54"/>
        <v>-4.3502364000000009</v>
      </c>
      <c r="G216" s="10"/>
      <c r="H216" s="3">
        <f t="shared" ref="H216:I216" si="91">H87+$B$195*H117+H147+H$159</f>
        <v>0.13485388043321311</v>
      </c>
      <c r="I216" s="4">
        <f t="shared" si="91"/>
        <v>-10.099425</v>
      </c>
    </row>
    <row r="217" spans="3:9" x14ac:dyDescent="0.35">
      <c r="C217" s="2">
        <v>20</v>
      </c>
      <c r="D217" s="17" t="s">
        <v>61</v>
      </c>
      <c r="E217" s="3">
        <f t="shared" ref="E217" si="92">E88+$B$195*E118+E148+E$159</f>
        <v>-0.19439499999999987</v>
      </c>
      <c r="F217" s="4">
        <f t="shared" si="54"/>
        <v>-8.0819782</v>
      </c>
      <c r="G217" s="10"/>
      <c r="H217" s="3">
        <f t="shared" ref="H217:I217" si="93">H88+$B$195*H118+H148+H$159</f>
        <v>-1.6820097195667874</v>
      </c>
      <c r="I217" s="4">
        <f t="shared" si="93"/>
        <v>-11.9842444</v>
      </c>
    </row>
    <row r="218" spans="3:9" x14ac:dyDescent="0.35">
      <c r="C218" s="2">
        <v>21</v>
      </c>
      <c r="D218" s="17" t="s">
        <v>62</v>
      </c>
      <c r="E218" s="3">
        <f t="shared" ref="E218" si="94">E89+$B$195*E119+E149+E$159</f>
        <v>-4.6696834000000003</v>
      </c>
      <c r="F218" s="4">
        <f t="shared" si="54"/>
        <v>-12.554574600000002</v>
      </c>
      <c r="G218" s="10"/>
      <c r="H218" s="3">
        <f t="shared" ref="H218:I218" si="95">H89+$B$195*H119+H149+H$159</f>
        <v>-5.3901001195667879</v>
      </c>
      <c r="I218" s="4">
        <f t="shared" si="95"/>
        <v>-15.690381800000001</v>
      </c>
    </row>
    <row r="219" spans="3:9" x14ac:dyDescent="0.35">
      <c r="C219" s="2">
        <v>22</v>
      </c>
      <c r="D219" s="17" t="s">
        <v>63</v>
      </c>
      <c r="E219" s="3">
        <f t="shared" ref="E219" si="96">E90+$B$195*E120+E150+E$159</f>
        <v>-5.8722203999999998</v>
      </c>
      <c r="F219" s="4">
        <f t="shared" si="54"/>
        <v>-13.7598088</v>
      </c>
      <c r="G219" s="10"/>
      <c r="H219" s="3">
        <f t="shared" ref="H219:I219" si="97">H90+$B$195*H120+H150+H$159</f>
        <v>-7.4958231195667873</v>
      </c>
      <c r="I219" s="4">
        <f t="shared" si="97"/>
        <v>-17.798725000000001</v>
      </c>
    </row>
    <row r="220" spans="3:9" x14ac:dyDescent="0.35">
      <c r="C220" s="2">
        <v>23</v>
      </c>
      <c r="D220" s="17" t="s">
        <v>64</v>
      </c>
      <c r="E220" s="3">
        <f t="shared" ref="E220" si="98">E91+$B$195*E121+E151+E$159</f>
        <v>-5.3248983999999995</v>
      </c>
      <c r="F220" s="4">
        <f t="shared" si="54"/>
        <v>-13.2124878</v>
      </c>
      <c r="G220" s="10"/>
      <c r="H220" s="3">
        <f t="shared" ref="H220:I220" si="99">H91+$B$195*H121+H151+H$159</f>
        <v>-12.480001119566786</v>
      </c>
      <c r="I220" s="4">
        <f t="shared" si="99"/>
        <v>-22.782903000000001</v>
      </c>
    </row>
    <row r="221" spans="3:9" x14ac:dyDescent="0.35">
      <c r="C221" s="2">
        <v>24</v>
      </c>
      <c r="D221" s="17" t="s">
        <v>65</v>
      </c>
      <c r="E221" s="3">
        <f t="shared" ref="E221" si="100">E92+$B$195*E122+E152+E$159</f>
        <v>-1.5219584000000002</v>
      </c>
      <c r="F221" s="4">
        <f t="shared" si="54"/>
        <v>-9.4087738000000005</v>
      </c>
      <c r="G221" s="10"/>
      <c r="H221" s="3">
        <f t="shared" ref="H221:I221" si="101">H92+$B$195*H122+H152+H$159</f>
        <v>-6.7367961195667867</v>
      </c>
      <c r="I221" s="4">
        <f t="shared" si="101"/>
        <v>-17.034432000000002</v>
      </c>
    </row>
    <row r="222" spans="3:9" x14ac:dyDescent="0.35">
      <c r="C222" s="2">
        <v>25</v>
      </c>
      <c r="D222" s="17" t="s">
        <v>66</v>
      </c>
      <c r="E222" s="3">
        <f t="shared" ref="E222" si="102">E93+$B$195*E123+E153+E$159</f>
        <v>-4.2601114000000004</v>
      </c>
      <c r="F222" s="4">
        <f t="shared" si="54"/>
        <v>-12.147694600000001</v>
      </c>
      <c r="G222" s="10"/>
      <c r="H222" s="3">
        <f t="shared" ref="H222:I222" si="103">H93+$B$195*H123+H153+H$159</f>
        <v>-9.756817919566787</v>
      </c>
      <c r="I222" s="4">
        <f t="shared" si="103"/>
        <v>-20.059052599999998</v>
      </c>
    </row>
    <row r="223" spans="3:9" x14ac:dyDescent="0.35">
      <c r="C223" s="2">
        <v>26</v>
      </c>
      <c r="D223" s="17" t="s">
        <v>67</v>
      </c>
      <c r="E223" s="3">
        <f t="shared" ref="E223" si="104">E94+$B$195*E124+E154+E$159</f>
        <v>-6.6860390000000001</v>
      </c>
      <c r="F223" s="4">
        <f t="shared" si="54"/>
        <v>-14.5711922</v>
      </c>
      <c r="G223" s="10"/>
      <c r="H223" s="3">
        <f t="shared" ref="H223:I223" si="105">H94+$B$195*H124+H154+H$159</f>
        <v>-6.3817611195667867</v>
      </c>
      <c r="I223" s="4">
        <f t="shared" si="105"/>
        <v>-16.682837799999998</v>
      </c>
    </row>
    <row r="224" spans="3:9" ht="15" thickBot="1" x14ac:dyDescent="0.4">
      <c r="C224" s="5">
        <v>27</v>
      </c>
      <c r="D224" s="18" t="s">
        <v>68</v>
      </c>
      <c r="E224" s="6">
        <f t="shared" ref="E224" si="106">E95+$B$195*E125+E155+E$159</f>
        <v>-10.0465982</v>
      </c>
      <c r="F224" s="7">
        <f t="shared" si="54"/>
        <v>-17.925630399999999</v>
      </c>
      <c r="G224" s="10"/>
      <c r="H224" s="6">
        <f t="shared" ref="H224:I224" si="107">H95+$B$195*H125+H155+H$159</f>
        <v>-8.6810493195667853</v>
      </c>
      <c r="I224" s="7">
        <f t="shared" si="107"/>
        <v>-18.9779312</v>
      </c>
    </row>
    <row r="226" spans="2:9" ht="15" thickBot="1" x14ac:dyDescent="0.4"/>
    <row r="227" spans="2:9" ht="15" thickBot="1" x14ac:dyDescent="0.4">
      <c r="B227" s="59" t="s">
        <v>81</v>
      </c>
    </row>
    <row r="228" spans="2:9" ht="15" thickBot="1" x14ac:dyDescent="0.4">
      <c r="B228" s="60">
        <v>0.15</v>
      </c>
    </row>
    <row r="229" spans="2:9" ht="15" thickBot="1" x14ac:dyDescent="0.4">
      <c r="B229" s="54" t="str">
        <f>B228*100&amp;"% intermittent"</f>
        <v>15% intermittent</v>
      </c>
    </row>
    <row r="230" spans="2:9" ht="29.5" thickBot="1" x14ac:dyDescent="0.4">
      <c r="C230" s="39" t="s">
        <v>1</v>
      </c>
      <c r="D230" s="62" t="s">
        <v>2</v>
      </c>
      <c r="E230" s="41" t="str">
        <f>$E$10</f>
        <v>2024/25 baseline</v>
      </c>
      <c r="F230" s="41" t="str">
        <f>$F$10</f>
        <v>2024/25 CMP423</v>
      </c>
      <c r="G230" s="21"/>
      <c r="H230" s="20" t="str">
        <f>$H$10</f>
        <v>2029/30 baseline</v>
      </c>
      <c r="I230" s="20" t="str">
        <f>$I$10</f>
        <v>2029/30 CMP423</v>
      </c>
    </row>
    <row r="231" spans="2:9" x14ac:dyDescent="0.35">
      <c r="C231" s="8">
        <v>1</v>
      </c>
      <c r="D231" s="19" t="s">
        <v>42</v>
      </c>
      <c r="E231" s="63">
        <f>$B$228*E99+E129+E$159</f>
        <v>19.53704755</v>
      </c>
      <c r="F231" s="64">
        <f t="shared" ref="F231:F257" si="108">$B$228*F99+F129+F$159</f>
        <v>16.993380350000002</v>
      </c>
      <c r="G231" s="57"/>
      <c r="H231" s="63">
        <f t="shared" ref="H231:I231" si="109">$B$228*H99+H129+H$159</f>
        <v>36.211530680433214</v>
      </c>
      <c r="I231" s="64">
        <f t="shared" si="109"/>
        <v>33.458311549999998</v>
      </c>
    </row>
    <row r="232" spans="2:9" x14ac:dyDescent="0.35">
      <c r="C232" s="2">
        <v>2</v>
      </c>
      <c r="D232" s="17" t="s">
        <v>43</v>
      </c>
      <c r="E232" s="3">
        <f t="shared" ref="E232" si="110">$B$228*E100+E130+E$159</f>
        <v>18.22173235</v>
      </c>
      <c r="F232" s="4">
        <f t="shared" si="108"/>
        <v>15.665088949999999</v>
      </c>
      <c r="G232" s="10"/>
      <c r="H232" s="3">
        <f t="shared" ref="H232:I232" si="111">$B$228*H100+H130+H$159</f>
        <v>33.042383630433214</v>
      </c>
      <c r="I232" s="4">
        <f t="shared" si="111"/>
        <v>30.28887125</v>
      </c>
    </row>
    <row r="233" spans="2:9" x14ac:dyDescent="0.35">
      <c r="C233" s="2">
        <v>3</v>
      </c>
      <c r="D233" s="17" t="s">
        <v>44</v>
      </c>
      <c r="E233" s="3">
        <f t="shared" ref="E233" si="112">$B$228*E101+E131+E$159</f>
        <v>19.328501599999999</v>
      </c>
      <c r="F233" s="4">
        <f t="shared" si="108"/>
        <v>16.743065850000001</v>
      </c>
      <c r="G233" s="10"/>
      <c r="H233" s="3">
        <f t="shared" ref="H233:I233" si="113">$B$228*H101+H131+H$159</f>
        <v>26.063569330433211</v>
      </c>
      <c r="I233" s="4">
        <f t="shared" si="113"/>
        <v>23.310160750000001</v>
      </c>
    </row>
    <row r="234" spans="2:9" x14ac:dyDescent="0.35">
      <c r="C234" s="2">
        <v>4</v>
      </c>
      <c r="D234" s="17" t="s">
        <v>45</v>
      </c>
      <c r="E234" s="3">
        <f t="shared" ref="E234" si="114">$B$228*E102+E132+E$159</f>
        <v>21.122081600000001</v>
      </c>
      <c r="F234" s="4">
        <f t="shared" si="108"/>
        <v>18.53457985</v>
      </c>
      <c r="G234" s="10"/>
      <c r="H234" s="3">
        <f t="shared" ref="H234:I234" si="115">$B$228*H102+H132+H$159</f>
        <v>34.962647330433214</v>
      </c>
      <c r="I234" s="4">
        <f t="shared" si="115"/>
        <v>32.211953749999999</v>
      </c>
    </row>
    <row r="235" spans="2:9" x14ac:dyDescent="0.35">
      <c r="C235" s="2">
        <v>5</v>
      </c>
      <c r="D235" s="17" t="s">
        <v>46</v>
      </c>
      <c r="E235" s="3">
        <f t="shared" ref="E235" si="116">$B$228*E103+E133+E$159</f>
        <v>14.671151650000002</v>
      </c>
      <c r="F235" s="4">
        <f t="shared" si="108"/>
        <v>12.088438099999999</v>
      </c>
      <c r="G235" s="10"/>
      <c r="H235" s="3">
        <f t="shared" ref="H235:I235" si="117">$B$228*H103+H133+H$159</f>
        <v>21.41000918043321</v>
      </c>
      <c r="I235" s="4">
        <f t="shared" si="117"/>
        <v>18.656420650000001</v>
      </c>
    </row>
    <row r="236" spans="2:9" x14ac:dyDescent="0.35">
      <c r="C236" s="2">
        <v>6</v>
      </c>
      <c r="D236" s="17" t="s">
        <v>47</v>
      </c>
      <c r="E236" s="3">
        <f t="shared" ref="E236" si="118">$B$228*E104+E134+E$159</f>
        <v>15.011570750000001</v>
      </c>
      <c r="F236" s="4">
        <f t="shared" si="108"/>
        <v>12.423441500000001</v>
      </c>
      <c r="G236" s="10"/>
      <c r="H236" s="3">
        <f t="shared" ref="H236:I236" si="119">$B$228*H104+H134+H$159</f>
        <v>20.359398830433211</v>
      </c>
      <c r="I236" s="4">
        <f t="shared" si="119"/>
        <v>17.604999299999999</v>
      </c>
    </row>
    <row r="237" spans="2:9" x14ac:dyDescent="0.35">
      <c r="C237" s="2">
        <v>7</v>
      </c>
      <c r="D237" s="17" t="s">
        <v>48</v>
      </c>
      <c r="E237" s="3">
        <f t="shared" ref="E237" si="120">$B$228*E105+E135+E$159</f>
        <v>20.766381499999998</v>
      </c>
      <c r="F237" s="4">
        <f t="shared" si="108"/>
        <v>18.179574250000002</v>
      </c>
      <c r="G237" s="10"/>
      <c r="H237" s="3">
        <f t="shared" ref="H237:I237" si="121">$B$228*H105+H135+H$159</f>
        <v>25.269941330433213</v>
      </c>
      <c r="I237" s="4">
        <f t="shared" si="121"/>
        <v>22.525556949999999</v>
      </c>
    </row>
    <row r="238" spans="2:9" x14ac:dyDescent="0.35">
      <c r="C238" s="2">
        <v>8</v>
      </c>
      <c r="D238" s="17" t="s">
        <v>49</v>
      </c>
      <c r="E238" s="3">
        <f t="shared" ref="E238" si="122">$B$228*E106+E136+E$159</f>
        <v>12.193274500000001</v>
      </c>
      <c r="F238" s="4">
        <f t="shared" si="108"/>
        <v>9.6051442499999986</v>
      </c>
      <c r="G238" s="10"/>
      <c r="H238" s="3">
        <f t="shared" ref="H238:I238" si="123">$B$228*H106+H136+H$159</f>
        <v>17.059271330433212</v>
      </c>
      <c r="I238" s="4">
        <f t="shared" si="123"/>
        <v>14.304871950000001</v>
      </c>
    </row>
    <row r="239" spans="2:9" x14ac:dyDescent="0.35">
      <c r="C239" s="2">
        <v>9</v>
      </c>
      <c r="D239" s="17" t="s">
        <v>50</v>
      </c>
      <c r="E239" s="3">
        <f t="shared" ref="E239" si="124">$B$228*E107+E137+E$159</f>
        <v>11.925955399999999</v>
      </c>
      <c r="F239" s="4">
        <f t="shared" si="108"/>
        <v>9.3378261499999997</v>
      </c>
      <c r="G239" s="10"/>
      <c r="H239" s="3">
        <f t="shared" ref="H239:I239" si="125">$B$228*H107+H137+H$159</f>
        <v>16.455648580433213</v>
      </c>
      <c r="I239" s="4">
        <f t="shared" si="125"/>
        <v>13.702578749999999</v>
      </c>
    </row>
    <row r="240" spans="2:9" x14ac:dyDescent="0.35">
      <c r="C240" s="2">
        <v>10</v>
      </c>
      <c r="D240" s="17" t="s">
        <v>51</v>
      </c>
      <c r="E240" s="3">
        <f t="shared" ref="E240" si="126">$B$228*E108+E138+E$159</f>
        <v>11.593140349999999</v>
      </c>
      <c r="F240" s="4">
        <f t="shared" si="108"/>
        <v>9.0113081499999996</v>
      </c>
      <c r="G240" s="10"/>
      <c r="H240" s="3">
        <f t="shared" ref="H240:I240" si="127">$B$228*H108+H138+H$159</f>
        <v>15.614353230433213</v>
      </c>
      <c r="I240" s="4">
        <f t="shared" si="127"/>
        <v>12.86480085</v>
      </c>
    </row>
    <row r="241" spans="3:9" x14ac:dyDescent="0.35">
      <c r="C241" s="2">
        <v>11</v>
      </c>
      <c r="D241" s="17" t="s">
        <v>52</v>
      </c>
      <c r="E241" s="3">
        <f t="shared" ref="E241" si="128">$B$228*E109+E139+E$159</f>
        <v>5.5137033500000001</v>
      </c>
      <c r="F241" s="4">
        <f t="shared" si="108"/>
        <v>2.9202411499999998</v>
      </c>
      <c r="G241" s="10"/>
      <c r="H241" s="3">
        <f t="shared" ref="H241:I241" si="129">$B$228*H109+H139+H$159</f>
        <v>10.783674230433213</v>
      </c>
      <c r="I241" s="4">
        <f t="shared" si="129"/>
        <v>8.0258698499999994</v>
      </c>
    </row>
    <row r="242" spans="3:9" x14ac:dyDescent="0.35">
      <c r="C242" s="2">
        <v>12</v>
      </c>
      <c r="D242" s="17" t="s">
        <v>53</v>
      </c>
      <c r="E242" s="3">
        <f t="shared" ref="E242" si="130">$B$228*E110+E140+E$159</f>
        <v>6.1168130500000002</v>
      </c>
      <c r="F242" s="4">
        <f t="shared" si="108"/>
        <v>3.5279118999999999</v>
      </c>
      <c r="G242" s="10"/>
      <c r="H242" s="3">
        <f t="shared" ref="H242:I242" si="131">$B$228*H110+H140+H$159</f>
        <v>9.140117480433215</v>
      </c>
      <c r="I242" s="4">
        <f t="shared" si="131"/>
        <v>6.3867823000000001</v>
      </c>
    </row>
    <row r="243" spans="3:9" x14ac:dyDescent="0.35">
      <c r="C243" s="2">
        <v>13</v>
      </c>
      <c r="D243" s="17" t="s">
        <v>54</v>
      </c>
      <c r="E243" s="3">
        <f t="shared" ref="E243" si="132">$B$228*E111+E141+E$159</f>
        <v>2.9708824499999995</v>
      </c>
      <c r="F243" s="4">
        <f t="shared" si="108"/>
        <v>0.35094235000000001</v>
      </c>
      <c r="G243" s="10"/>
      <c r="H243" s="3">
        <f t="shared" ref="H243:I243" si="133">$B$228*H111+H141+H$159</f>
        <v>0.53486688043321262</v>
      </c>
      <c r="I243" s="4">
        <f t="shared" si="133"/>
        <v>-0.65833595</v>
      </c>
    </row>
    <row r="244" spans="3:9" x14ac:dyDescent="0.35">
      <c r="C244" s="2">
        <v>14</v>
      </c>
      <c r="D244" s="17" t="s">
        <v>55</v>
      </c>
      <c r="E244" s="3">
        <f t="shared" ref="E244" si="134">$B$228*E112+E142+E$159</f>
        <v>0.50174145000000014</v>
      </c>
      <c r="F244" s="4">
        <f t="shared" si="108"/>
        <v>-2.1110216500000001</v>
      </c>
      <c r="G244" s="10"/>
      <c r="H244" s="3">
        <f t="shared" ref="H244:I244" si="135">$B$228*H112+H142+H$159</f>
        <v>0.57355488043321312</v>
      </c>
      <c r="I244" s="4">
        <f t="shared" si="135"/>
        <v>-0.58116195000000004</v>
      </c>
    </row>
    <row r="245" spans="3:9" x14ac:dyDescent="0.35">
      <c r="C245" s="2">
        <v>15</v>
      </c>
      <c r="D245" s="17" t="s">
        <v>56</v>
      </c>
      <c r="E245" s="3">
        <f t="shared" ref="E245" si="136">$B$228*E113+E143+E$159</f>
        <v>-1.1461069500000001</v>
      </c>
      <c r="F245" s="4">
        <f t="shared" si="108"/>
        <v>-0.78222274999999997</v>
      </c>
      <c r="G245" s="10"/>
      <c r="H245" s="3">
        <f t="shared" ref="H245:I245" si="137">$B$228*H113+H143+H$159</f>
        <v>-3.8765112195667868</v>
      </c>
      <c r="I245" s="4">
        <f t="shared" si="137"/>
        <v>-1.9380079499999998</v>
      </c>
    </row>
    <row r="246" spans="3:9" x14ac:dyDescent="0.35">
      <c r="C246" s="2">
        <v>16</v>
      </c>
      <c r="D246" s="17" t="s">
        <v>57</v>
      </c>
      <c r="E246" s="3">
        <f t="shared" ref="E246" si="138">$B$228*E114+E144+E$159</f>
        <v>-1.7233968499999999</v>
      </c>
      <c r="F246" s="4">
        <f t="shared" si="108"/>
        <v>-1.0690531999999999</v>
      </c>
      <c r="G246" s="10"/>
      <c r="H246" s="3">
        <f t="shared" ref="H246:I246" si="139">$B$228*H114+H144+H$159</f>
        <v>-4.1026761195667865</v>
      </c>
      <c r="I246" s="4">
        <f t="shared" si="139"/>
        <v>-2.0558123999999998</v>
      </c>
    </row>
    <row r="247" spans="3:9" x14ac:dyDescent="0.35">
      <c r="C247" s="2">
        <v>17</v>
      </c>
      <c r="D247" s="17" t="s">
        <v>58</v>
      </c>
      <c r="E247" s="3">
        <f t="shared" ref="E247" si="140">$B$228*E115+E145+E$159</f>
        <v>-1.4240772499999999</v>
      </c>
      <c r="F247" s="4">
        <f t="shared" si="108"/>
        <v>-0.76922329999999983</v>
      </c>
      <c r="G247" s="10"/>
      <c r="H247" s="3">
        <f t="shared" ref="H247:I247" si="141">$B$228*H115+H145+H$159</f>
        <v>-4.6690963695667866</v>
      </c>
      <c r="I247" s="4">
        <f t="shared" si="141"/>
        <v>-2.6222224500000002</v>
      </c>
    </row>
    <row r="248" spans="3:9" x14ac:dyDescent="0.35">
      <c r="C248" s="2">
        <v>18</v>
      </c>
      <c r="D248" s="17" t="s">
        <v>59</v>
      </c>
      <c r="E248" s="3">
        <f t="shared" ref="E248" si="142">$B$228*E116+E146+E$159</f>
        <v>-1.1626530499999999</v>
      </c>
      <c r="F248" s="4">
        <f t="shared" si="108"/>
        <v>-0.50830939999999991</v>
      </c>
      <c r="G248" s="10"/>
      <c r="H248" s="3">
        <f t="shared" ref="H248:I248" si="143">$B$228*H116+H146+H$159</f>
        <v>-4.5227643195667868</v>
      </c>
      <c r="I248" s="4">
        <f t="shared" si="143"/>
        <v>-2.4759006000000001</v>
      </c>
    </row>
    <row r="249" spans="3:9" x14ac:dyDescent="0.35">
      <c r="C249" s="2">
        <v>19</v>
      </c>
      <c r="D249" s="17" t="s">
        <v>60</v>
      </c>
      <c r="E249" s="3">
        <f t="shared" ref="E249" si="144">$B$228*E117+E147+E$159</f>
        <v>-1.7015875999999999</v>
      </c>
      <c r="F249" s="4">
        <f t="shared" si="108"/>
        <v>-1.0472439499999999</v>
      </c>
      <c r="G249" s="10"/>
      <c r="H249" s="3">
        <f t="shared" ref="H249:I249" si="145">$B$228*H117+H147+H$159</f>
        <v>-3.9670303695667868</v>
      </c>
      <c r="I249" s="4">
        <f t="shared" si="145"/>
        <v>-1.92016275</v>
      </c>
    </row>
    <row r="250" spans="3:9" x14ac:dyDescent="0.35">
      <c r="C250" s="2">
        <v>20</v>
      </c>
      <c r="D250" s="17" t="s">
        <v>61</v>
      </c>
      <c r="E250" s="3">
        <f t="shared" ref="E250" si="146">$B$228*E118+E148+E$159</f>
        <v>-3.0399050000000001</v>
      </c>
      <c r="F250" s="4">
        <f t="shared" si="108"/>
        <v>-2.3855613500000001</v>
      </c>
      <c r="G250" s="10"/>
      <c r="H250" s="3">
        <f t="shared" ref="H250:I250" si="147">$B$228*H118+H148+H$159</f>
        <v>-5.8317429195667865</v>
      </c>
      <c r="I250" s="4">
        <f t="shared" si="147"/>
        <v>-3.7848791999999998</v>
      </c>
    </row>
    <row r="251" spans="3:9" x14ac:dyDescent="0.35">
      <c r="C251" s="2">
        <v>21</v>
      </c>
      <c r="D251" s="17" t="s">
        <v>62</v>
      </c>
      <c r="E251" s="3">
        <f t="shared" ref="E251" si="148">$B$228*E119+E149+E$159</f>
        <v>-3.0727291999999999</v>
      </c>
      <c r="F251" s="4">
        <f t="shared" si="108"/>
        <v>-2.4183855500000004</v>
      </c>
      <c r="G251" s="10"/>
      <c r="H251" s="3">
        <f t="shared" ref="H251:I251" si="149">$B$228*H119+H149+H$159</f>
        <v>-5.8002568695667867</v>
      </c>
      <c r="I251" s="4">
        <f t="shared" si="149"/>
        <v>-3.75339315</v>
      </c>
    </row>
    <row r="252" spans="3:9" x14ac:dyDescent="0.35">
      <c r="C252" s="2">
        <v>22</v>
      </c>
      <c r="D252" s="17" t="s">
        <v>63</v>
      </c>
      <c r="E252" s="3">
        <f t="shared" ref="E252" si="150">$B$228*E120+E150+E$159</f>
        <v>-12.112895200000001</v>
      </c>
      <c r="F252" s="4">
        <f t="shared" si="108"/>
        <v>-11.4585779</v>
      </c>
      <c r="G252" s="10"/>
      <c r="H252" s="3">
        <f t="shared" ref="H252:I252" si="151">$B$228*H120+H150+H$159</f>
        <v>-11.974175869566787</v>
      </c>
      <c r="I252" s="4">
        <f t="shared" si="151"/>
        <v>-9.930144499999999</v>
      </c>
    </row>
    <row r="253" spans="3:9" x14ac:dyDescent="0.35">
      <c r="C253" s="2">
        <v>23</v>
      </c>
      <c r="D253" s="17" t="s">
        <v>64</v>
      </c>
      <c r="E253" s="3">
        <f t="shared" ref="E253" si="152">$B$228*E121+E151+E$159</f>
        <v>-4.7009321999999996</v>
      </c>
      <c r="F253" s="4">
        <f t="shared" si="108"/>
        <v>-4.0466148999999998</v>
      </c>
      <c r="G253" s="10"/>
      <c r="H253" s="3">
        <f t="shared" ref="H253:I253" si="153">$B$228*H121+H151+H$159</f>
        <v>-7.967285869566787</v>
      </c>
      <c r="I253" s="4">
        <f t="shared" si="153"/>
        <v>-5.9232544999999996</v>
      </c>
    </row>
    <row r="254" spans="3:9" x14ac:dyDescent="0.35">
      <c r="C254" s="2">
        <v>24</v>
      </c>
      <c r="D254" s="17" t="s">
        <v>65</v>
      </c>
      <c r="E254" s="3">
        <f t="shared" ref="E254" si="154">$B$228*E122+E152+E$159</f>
        <v>-1.1523362000000001</v>
      </c>
      <c r="F254" s="4">
        <f t="shared" si="108"/>
        <v>-0.49798789999999993</v>
      </c>
      <c r="G254" s="10"/>
      <c r="H254" s="3">
        <f t="shared" ref="H254:I254" si="155">$B$228*H122+H152+H$159</f>
        <v>-4.391378869566787</v>
      </c>
      <c r="I254" s="4">
        <f t="shared" si="155"/>
        <v>-2.3440154999999998</v>
      </c>
    </row>
    <row r="255" spans="3:9" x14ac:dyDescent="0.35">
      <c r="C255" s="2">
        <v>25</v>
      </c>
      <c r="D255" s="17" t="s">
        <v>66</v>
      </c>
      <c r="E255" s="3">
        <f t="shared" ref="E255" si="156">$B$228*E123+E153+E$159</f>
        <v>-2.1242087000000001</v>
      </c>
      <c r="F255" s="4">
        <f t="shared" si="108"/>
        <v>-1.4698650499999997</v>
      </c>
      <c r="G255" s="10"/>
      <c r="H255" s="3">
        <f t="shared" ref="H255:I255" si="157">$B$228*H123+H153+H$159</f>
        <v>-5.3332485195667862</v>
      </c>
      <c r="I255" s="4">
        <f t="shared" si="157"/>
        <v>-3.2863848</v>
      </c>
    </row>
    <row r="256" spans="3:9" x14ac:dyDescent="0.35">
      <c r="C256" s="2">
        <v>26</v>
      </c>
      <c r="D256" s="17" t="s">
        <v>67</v>
      </c>
      <c r="E256" s="3">
        <f t="shared" ref="E256" si="158">$B$228*E124+E154+E$159</f>
        <v>-2.5017477499999998</v>
      </c>
      <c r="F256" s="4">
        <f t="shared" si="108"/>
        <v>-1.8474040999999999</v>
      </c>
      <c r="G256" s="10"/>
      <c r="H256" s="3">
        <f t="shared" ref="H256:I256" si="159">$B$228*H124+H154+H$159</f>
        <v>-5.2625766195667865</v>
      </c>
      <c r="I256" s="4">
        <f t="shared" si="159"/>
        <v>-3.2157128999999998</v>
      </c>
    </row>
    <row r="257" spans="2:9" ht="15" thickBot="1" x14ac:dyDescent="0.4">
      <c r="C257" s="5">
        <v>27</v>
      </c>
      <c r="D257" s="18" t="s">
        <v>68</v>
      </c>
      <c r="E257" s="6">
        <f t="shared" ref="E257" si="160">$B$228*E125+E155+E$159</f>
        <v>-3.26060135</v>
      </c>
      <c r="F257" s="7">
        <f t="shared" si="108"/>
        <v>-2.6062577</v>
      </c>
      <c r="G257" s="10"/>
      <c r="H257" s="6">
        <f t="shared" ref="H257:I257" si="161">$B$228*H125+H155+H$159</f>
        <v>-5.8184794695667863</v>
      </c>
      <c r="I257" s="7">
        <f t="shared" si="161"/>
        <v>-3.77156235</v>
      </c>
    </row>
    <row r="258" spans="2:9" ht="15" thickBot="1" x14ac:dyDescent="0.4"/>
    <row r="259" spans="2:9" ht="29.5" thickBot="1" x14ac:dyDescent="0.4">
      <c r="B259" s="54" t="s">
        <v>73</v>
      </c>
    </row>
    <row r="260" spans="2:9" ht="29.5" thickBot="1" x14ac:dyDescent="0.4">
      <c r="C260" s="39" t="s">
        <v>1</v>
      </c>
      <c r="D260" s="62" t="s">
        <v>2</v>
      </c>
      <c r="E260" s="41" t="str">
        <f>$E$10</f>
        <v>2024/25 baseline</v>
      </c>
      <c r="F260" s="41" t="str">
        <f>$F$10</f>
        <v>2024/25 CMP423</v>
      </c>
      <c r="G260" s="21"/>
      <c r="H260" s="20" t="str">
        <f>$H$10</f>
        <v>2029/30 baseline</v>
      </c>
      <c r="I260" s="20" t="str">
        <f>$I$10</f>
        <v>2029/30 CMP423</v>
      </c>
    </row>
    <row r="261" spans="2:9" x14ac:dyDescent="0.35">
      <c r="C261" s="8">
        <v>1</v>
      </c>
      <c r="D261" s="19" t="s">
        <v>42</v>
      </c>
      <c r="E261" s="63">
        <v>87.396328501123719</v>
      </c>
      <c r="F261" s="64">
        <v>72.404367698619637</v>
      </c>
      <c r="G261" s="57"/>
      <c r="H261" s="63">
        <v>247.73451236673236</v>
      </c>
      <c r="I261" s="64">
        <v>219.9873722714043</v>
      </c>
    </row>
    <row r="262" spans="2:9" x14ac:dyDescent="0.35">
      <c r="C262" s="2">
        <v>2</v>
      </c>
      <c r="D262" s="17" t="s">
        <v>43</v>
      </c>
      <c r="E262" s="3">
        <v>39.953616816257302</v>
      </c>
      <c r="F262" s="4">
        <v>30.271278469438183</v>
      </c>
      <c r="G262" s="10"/>
      <c r="H262" s="3">
        <v>68.4075103874831</v>
      </c>
      <c r="I262" s="4">
        <v>56.438452539994593</v>
      </c>
    </row>
    <row r="263" spans="2:9" x14ac:dyDescent="0.35">
      <c r="C263" s="2">
        <v>3</v>
      </c>
      <c r="D263" s="17" t="s">
        <v>44</v>
      </c>
      <c r="E263" s="3">
        <v>12.984765126416347</v>
      </c>
      <c r="F263" s="4">
        <v>10.503994599782539</v>
      </c>
      <c r="G263" s="10"/>
      <c r="H263" s="3">
        <v>24.378581277177211</v>
      </c>
      <c r="I263" s="4">
        <v>21.438547389404938</v>
      </c>
    </row>
    <row r="264" spans="2:9" x14ac:dyDescent="0.35">
      <c r="C264" s="2">
        <v>4</v>
      </c>
      <c r="D264" s="17" t="s">
        <v>45</v>
      </c>
      <c r="E264" s="3">
        <v>1.0735343051024375</v>
      </c>
      <c r="F264" s="4">
        <v>0.90713101182569456</v>
      </c>
      <c r="G264" s="10"/>
      <c r="H264" s="3">
        <v>8.068774396328152</v>
      </c>
      <c r="I264" s="4">
        <v>7.1012861922275938</v>
      </c>
    </row>
    <row r="265" spans="2:9" x14ac:dyDescent="0.35">
      <c r="C265" s="2">
        <v>5</v>
      </c>
      <c r="D265" s="17" t="s">
        <v>46</v>
      </c>
      <c r="E265" s="3">
        <v>29.862242306734064</v>
      </c>
      <c r="F265" s="4">
        <v>23.377229857970931</v>
      </c>
      <c r="G265" s="10"/>
      <c r="H265" s="3">
        <v>48.264381508017507</v>
      </c>
      <c r="I265" s="4">
        <v>39.597672954573056</v>
      </c>
    </row>
    <row r="266" spans="2:9" x14ac:dyDescent="0.35">
      <c r="C266" s="2">
        <v>6</v>
      </c>
      <c r="D266" s="17" t="s">
        <v>47</v>
      </c>
      <c r="E266" s="3">
        <v>1.5814982173905126</v>
      </c>
      <c r="F266" s="4">
        <v>1.1627380949136352</v>
      </c>
      <c r="G266" s="10"/>
      <c r="H266" s="3">
        <v>2.1177505199349556</v>
      </c>
      <c r="I266" s="4">
        <v>1.6055072268322579</v>
      </c>
    </row>
    <row r="267" spans="2:9" x14ac:dyDescent="0.35">
      <c r="C267" s="2">
        <v>7</v>
      </c>
      <c r="D267" s="17" t="s">
        <v>48</v>
      </c>
      <c r="E267" s="3">
        <v>4.1116177505435534</v>
      </c>
      <c r="F267" s="4">
        <v>3.3856072936229427</v>
      </c>
      <c r="G267" s="10"/>
      <c r="H267" s="3">
        <v>19.130983375233974</v>
      </c>
      <c r="I267" s="4">
        <v>15.93654658565374</v>
      </c>
    </row>
    <row r="268" spans="2:9" x14ac:dyDescent="0.35">
      <c r="C268" s="2">
        <v>8</v>
      </c>
      <c r="D268" s="17" t="s">
        <v>49</v>
      </c>
      <c r="E268" s="3">
        <v>4.1150854929234004</v>
      </c>
      <c r="F268" s="4">
        <v>3.3619773507005997</v>
      </c>
      <c r="G268" s="10"/>
      <c r="H268" s="3">
        <v>2.7025062944027978</v>
      </c>
      <c r="I268" s="4">
        <v>3.7250334100070992</v>
      </c>
    </row>
    <row r="269" spans="2:9" x14ac:dyDescent="0.35">
      <c r="C269" s="2">
        <v>9</v>
      </c>
      <c r="D269" s="17" t="s">
        <v>50</v>
      </c>
      <c r="E269" s="3">
        <v>2.2018104028159997</v>
      </c>
      <c r="F269" s="4">
        <v>1.4875850332637994</v>
      </c>
      <c r="G269" s="10"/>
      <c r="H269" s="3">
        <v>0.77849599486470122</v>
      </c>
      <c r="I269" s="4">
        <v>1.8359481173028893</v>
      </c>
    </row>
    <row r="270" spans="2:9" x14ac:dyDescent="0.35">
      <c r="C270" s="2">
        <v>10</v>
      </c>
      <c r="D270" s="17" t="s">
        <v>51</v>
      </c>
      <c r="E270" s="3">
        <v>39.955859995817065</v>
      </c>
      <c r="F270" s="4">
        <v>29.543201671790115</v>
      </c>
      <c r="G270" s="10"/>
      <c r="H270" s="3">
        <v>91.940215698994123</v>
      </c>
      <c r="I270" s="4">
        <v>73.319354299013511</v>
      </c>
    </row>
    <row r="271" spans="2:9" x14ac:dyDescent="0.35">
      <c r="C271" s="2">
        <v>11</v>
      </c>
      <c r="D271" s="17" t="s">
        <v>52</v>
      </c>
      <c r="E271" s="3">
        <v>44.318386028407033</v>
      </c>
      <c r="F271" s="4">
        <v>22.599830042398573</v>
      </c>
      <c r="G271" s="10"/>
      <c r="H271" s="3">
        <v>126.86205663742193</v>
      </c>
      <c r="I271" s="4">
        <v>86.54350118415303</v>
      </c>
    </row>
    <row r="272" spans="2:9" x14ac:dyDescent="0.35">
      <c r="C272" s="2">
        <v>12</v>
      </c>
      <c r="D272" s="17" t="s">
        <v>53</v>
      </c>
      <c r="E272" s="3">
        <v>3.4630351693615622</v>
      </c>
      <c r="F272" s="4">
        <v>1.8012791605107592</v>
      </c>
      <c r="G272" s="10"/>
      <c r="H272" s="3">
        <v>14.670458495844212</v>
      </c>
      <c r="I272" s="4">
        <v>9.0094724070008567</v>
      </c>
    </row>
    <row r="273" spans="3:9" x14ac:dyDescent="0.35">
      <c r="C273" s="2">
        <v>13</v>
      </c>
      <c r="D273" s="17" t="s">
        <v>54</v>
      </c>
      <c r="E273" s="3">
        <v>26.996629346218896</v>
      </c>
      <c r="F273" s="4">
        <v>4.7582709824707612</v>
      </c>
      <c r="G273" s="10"/>
      <c r="H273" s="3">
        <v>14.096597767108559</v>
      </c>
      <c r="I273" s="4">
        <v>-7.3407151757169657</v>
      </c>
    </row>
    <row r="274" spans="3:9" x14ac:dyDescent="0.35">
      <c r="C274" s="2">
        <v>14</v>
      </c>
      <c r="D274" s="17" t="s">
        <v>55</v>
      </c>
      <c r="E274" s="3">
        <v>16.712611095243876</v>
      </c>
      <c r="F274" s="4">
        <v>-10.55717203070305</v>
      </c>
      <c r="G274" s="10"/>
      <c r="H274" s="3">
        <v>3.7339780306294639</v>
      </c>
      <c r="I274" s="4">
        <v>-3.7421141662097086</v>
      </c>
    </row>
    <row r="275" spans="3:9" x14ac:dyDescent="0.35">
      <c r="C275" s="2">
        <v>15</v>
      </c>
      <c r="D275" s="17" t="s">
        <v>56</v>
      </c>
      <c r="E275" s="3">
        <v>30.91797096891095</v>
      </c>
      <c r="F275" s="4">
        <v>-19.920431786805274</v>
      </c>
      <c r="G275" s="10"/>
      <c r="H275" s="3">
        <v>-18.595169080857076</v>
      </c>
      <c r="I275" s="4">
        <v>-89.318198077610788</v>
      </c>
    </row>
    <row r="276" spans="3:9" x14ac:dyDescent="0.35">
      <c r="C276" s="2">
        <v>16</v>
      </c>
      <c r="D276" s="17" t="s">
        <v>57</v>
      </c>
      <c r="E276" s="3">
        <v>11.050566000924768</v>
      </c>
      <c r="F276" s="4">
        <v>-26.114200386503303</v>
      </c>
      <c r="G276" s="10"/>
      <c r="H276" s="3">
        <v>-32.970075323624172</v>
      </c>
      <c r="I276" s="4">
        <v>-79.582528783797045</v>
      </c>
    </row>
    <row r="277" spans="3:9" x14ac:dyDescent="0.35">
      <c r="C277" s="2">
        <v>17</v>
      </c>
      <c r="D277" s="17" t="s">
        <v>58</v>
      </c>
      <c r="E277" s="3">
        <v>-1.5353929485605313</v>
      </c>
      <c r="F277" s="4">
        <v>-12.427848400934954</v>
      </c>
      <c r="G277" s="10"/>
      <c r="H277" s="3">
        <v>-16.678297979111548</v>
      </c>
      <c r="I277" s="4">
        <v>-25.448668165134258</v>
      </c>
    </row>
    <row r="278" spans="3:9" x14ac:dyDescent="0.35">
      <c r="C278" s="2">
        <v>18</v>
      </c>
      <c r="D278" s="17" t="s">
        <v>59</v>
      </c>
      <c r="E278" s="3">
        <v>5.1511318555348424</v>
      </c>
      <c r="F278" s="4">
        <v>-20.300949007476017</v>
      </c>
      <c r="G278" s="10"/>
      <c r="H278" s="3">
        <v>-50.869842621698631</v>
      </c>
      <c r="I278" s="4">
        <v>-62.143840294814801</v>
      </c>
    </row>
    <row r="279" spans="3:9" x14ac:dyDescent="0.35">
      <c r="C279" s="2">
        <v>19</v>
      </c>
      <c r="D279" s="17" t="s">
        <v>60</v>
      </c>
      <c r="E279" s="3">
        <v>4.9720370613441602</v>
      </c>
      <c r="F279" s="4">
        <v>3.6140105831629197</v>
      </c>
      <c r="G279" s="10"/>
      <c r="H279" s="3">
        <v>-4.028802795679951</v>
      </c>
      <c r="I279" s="4">
        <v>-3.2079677053696294</v>
      </c>
    </row>
    <row r="280" spans="3:9" x14ac:dyDescent="0.35">
      <c r="C280" s="2">
        <v>20</v>
      </c>
      <c r="D280" s="17" t="s">
        <v>61</v>
      </c>
      <c r="E280" s="3">
        <v>1.3170684873804008</v>
      </c>
      <c r="F280" s="4">
        <v>-13.956881765607212</v>
      </c>
      <c r="G280" s="10"/>
      <c r="H280" s="3">
        <v>-3.6708511023293546</v>
      </c>
      <c r="I280" s="4">
        <v>-22.733893818188548</v>
      </c>
    </row>
    <row r="281" spans="3:9" x14ac:dyDescent="0.35">
      <c r="C281" s="2">
        <v>21</v>
      </c>
      <c r="D281" s="17" t="s">
        <v>62</v>
      </c>
      <c r="E281" s="3">
        <v>0.88674503337723998</v>
      </c>
      <c r="F281" s="4">
        <v>-0.34362568206549027</v>
      </c>
      <c r="G281" s="10"/>
      <c r="H281" s="3">
        <v>-2.1647249857389692</v>
      </c>
      <c r="I281" s="4">
        <v>0.2557359193759714</v>
      </c>
    </row>
    <row r="282" spans="3:9" x14ac:dyDescent="0.35">
      <c r="C282" s="2">
        <v>22</v>
      </c>
      <c r="D282" s="17" t="s">
        <v>63</v>
      </c>
      <c r="E282" s="3">
        <v>-1.1900267934762319</v>
      </c>
      <c r="F282" s="4">
        <v>-4.6915785459834725</v>
      </c>
      <c r="G282" s="10"/>
      <c r="H282" s="3">
        <v>-5.1394831855574141</v>
      </c>
      <c r="I282" s="4">
        <v>-6.8794867155576869</v>
      </c>
    </row>
    <row r="283" spans="3:9" x14ac:dyDescent="0.35">
      <c r="C283" s="2">
        <v>23</v>
      </c>
      <c r="D283" s="17" t="s">
        <v>64</v>
      </c>
      <c r="E283" s="3">
        <v>-0.98603132057239562</v>
      </c>
      <c r="F283" s="4">
        <v>-0.99732383400527658</v>
      </c>
      <c r="G283" s="10"/>
      <c r="H283" s="3">
        <v>-1.6826265998542222</v>
      </c>
      <c r="I283" s="4">
        <v>-1.2954914603267751</v>
      </c>
    </row>
    <row r="284" spans="3:9" x14ac:dyDescent="0.35">
      <c r="C284" s="2">
        <v>24</v>
      </c>
      <c r="D284" s="17" t="s">
        <v>65</v>
      </c>
      <c r="E284" s="3">
        <v>-29.11147560104834</v>
      </c>
      <c r="F284" s="4">
        <v>-51.205779280979066</v>
      </c>
      <c r="G284" s="10"/>
      <c r="H284" s="3">
        <v>-72.2665173057228</v>
      </c>
      <c r="I284" s="4">
        <v>-97.20181831043972</v>
      </c>
    </row>
    <row r="285" spans="3:9" x14ac:dyDescent="0.35">
      <c r="C285" s="2">
        <v>25</v>
      </c>
      <c r="D285" s="17" t="s">
        <v>66</v>
      </c>
      <c r="E285" s="3">
        <v>-8.9537926749389278</v>
      </c>
      <c r="F285" s="4">
        <v>-18.237068920654462</v>
      </c>
      <c r="G285" s="10"/>
      <c r="H285" s="3">
        <v>-23.50684096161423</v>
      </c>
      <c r="I285" s="4">
        <v>-31.503958084525348</v>
      </c>
    </row>
    <row r="286" spans="3:9" x14ac:dyDescent="0.35">
      <c r="C286" s="2">
        <v>26</v>
      </c>
      <c r="D286" s="17" t="s">
        <v>67</v>
      </c>
      <c r="E286" s="3">
        <v>-14.38967928366341</v>
      </c>
      <c r="F286" s="4">
        <v>-27.947470110820824</v>
      </c>
      <c r="G286" s="10"/>
      <c r="H286" s="3">
        <v>-26.614675044475558</v>
      </c>
      <c r="I286" s="4">
        <v>-59.406406143045146</v>
      </c>
    </row>
    <row r="287" spans="3:9" ht="15" thickBot="1" x14ac:dyDescent="0.4">
      <c r="C287" s="5">
        <v>27</v>
      </c>
      <c r="D287" s="18" t="s">
        <v>68</v>
      </c>
      <c r="E287" s="6">
        <v>-5.3627537227449702</v>
      </c>
      <c r="F287" s="7">
        <v>-8.0906178183924755</v>
      </c>
      <c r="G287" s="10"/>
      <c r="H287" s="6">
        <v>-4.1710864270558332</v>
      </c>
      <c r="I287" s="7">
        <v>-5.7099875922883472</v>
      </c>
    </row>
    <row r="288" spans="3:9" ht="15" thickBot="1" x14ac:dyDescent="0.4">
      <c r="F288"/>
      <c r="G288"/>
      <c r="H288"/>
      <c r="I288"/>
    </row>
    <row r="289" spans="2:9" ht="44" thickBot="1" x14ac:dyDescent="0.4">
      <c r="B289" s="54" t="s">
        <v>74</v>
      </c>
      <c r="F289"/>
      <c r="G289"/>
      <c r="H289"/>
      <c r="I289"/>
    </row>
    <row r="290" spans="2:9" ht="29.5" thickBot="1" x14ac:dyDescent="0.4">
      <c r="C290" s="39" t="s">
        <v>1</v>
      </c>
      <c r="D290" s="62" t="s">
        <v>2</v>
      </c>
      <c r="E290" s="41" t="str">
        <f>$E$10</f>
        <v>2024/25 baseline</v>
      </c>
      <c r="F290" s="41" t="str">
        <f>$F$10</f>
        <v>2024/25 CMP423</v>
      </c>
      <c r="G290" s="21"/>
      <c r="H290" s="20" t="str">
        <f>$H$10</f>
        <v>2029/30 baseline</v>
      </c>
      <c r="I290" s="20" t="str">
        <f>$I$10</f>
        <v>2029/30 CMP423</v>
      </c>
    </row>
    <row r="291" spans="2:9" x14ac:dyDescent="0.35">
      <c r="C291" s="65">
        <v>1</v>
      </c>
      <c r="D291" s="66" t="s">
        <v>3</v>
      </c>
      <c r="E291" s="67">
        <v>0</v>
      </c>
      <c r="F291" s="67">
        <v>0</v>
      </c>
      <c r="G291" s="68"/>
      <c r="H291" s="27">
        <v>0</v>
      </c>
      <c r="I291" s="28">
        <v>0</v>
      </c>
    </row>
    <row r="292" spans="2:9" x14ac:dyDescent="0.35">
      <c r="C292" s="69">
        <v>2</v>
      </c>
      <c r="D292" s="70" t="s">
        <v>4</v>
      </c>
      <c r="E292" s="71">
        <v>0</v>
      </c>
      <c r="F292" s="71">
        <v>0</v>
      </c>
      <c r="G292" s="68"/>
      <c r="H292" s="32">
        <v>0</v>
      </c>
      <c r="I292" s="33">
        <v>0</v>
      </c>
    </row>
    <row r="293" spans="2:9" x14ac:dyDescent="0.35">
      <c r="C293" s="69">
        <v>3</v>
      </c>
      <c r="D293" s="70" t="s">
        <v>5</v>
      </c>
      <c r="E293" s="71">
        <v>0</v>
      </c>
      <c r="F293" s="71">
        <v>0</v>
      </c>
      <c r="G293" s="68"/>
      <c r="H293" s="32">
        <v>0</v>
      </c>
      <c r="I293" s="33">
        <v>12.39997258519506</v>
      </c>
    </row>
    <row r="294" spans="2:9" x14ac:dyDescent="0.35">
      <c r="C294" s="69">
        <v>4</v>
      </c>
      <c r="D294" s="70" t="s">
        <v>6</v>
      </c>
      <c r="E294" s="71">
        <v>0</v>
      </c>
      <c r="F294" s="71">
        <v>26.829351644681964</v>
      </c>
      <c r="G294" s="68"/>
      <c r="H294" s="32">
        <v>0</v>
      </c>
      <c r="I294" s="33">
        <v>41.268322431231326</v>
      </c>
    </row>
    <row r="295" spans="2:9" x14ac:dyDescent="0.35">
      <c r="C295" s="69">
        <v>5</v>
      </c>
      <c r="D295" s="70" t="s">
        <v>7</v>
      </c>
      <c r="E295" s="71">
        <v>0</v>
      </c>
      <c r="F295" s="71">
        <v>27.060804249676039</v>
      </c>
      <c r="G295" s="68"/>
      <c r="H295" s="32">
        <v>0</v>
      </c>
      <c r="I295" s="33">
        <v>50.272721492134558</v>
      </c>
    </row>
    <row r="296" spans="2:9" x14ac:dyDescent="0.35">
      <c r="C296" s="69">
        <v>6</v>
      </c>
      <c r="D296" s="70" t="s">
        <v>8</v>
      </c>
      <c r="E296" s="71">
        <v>0</v>
      </c>
      <c r="F296" s="71">
        <v>21.756424567960369</v>
      </c>
      <c r="G296" s="68"/>
      <c r="H296" s="32">
        <v>0</v>
      </c>
      <c r="I296" s="33">
        <v>38.115566314405868</v>
      </c>
    </row>
    <row r="297" spans="2:9" x14ac:dyDescent="0.35">
      <c r="C297" s="69">
        <v>7</v>
      </c>
      <c r="D297" s="70" t="s">
        <v>9</v>
      </c>
      <c r="E297" s="71">
        <v>0</v>
      </c>
      <c r="F297" s="71">
        <v>51.803688941968396</v>
      </c>
      <c r="G297" s="68"/>
      <c r="H297" s="32">
        <v>6.3696423353678702</v>
      </c>
      <c r="I297" s="33">
        <v>87.298425890876516</v>
      </c>
    </row>
    <row r="298" spans="2:9" x14ac:dyDescent="0.35">
      <c r="C298" s="69">
        <v>8</v>
      </c>
      <c r="D298" s="70" t="s">
        <v>10</v>
      </c>
      <c r="E298" s="71">
        <v>9.2013398559249673</v>
      </c>
      <c r="F298" s="71">
        <v>55.704065892650419</v>
      </c>
      <c r="G298" s="68"/>
      <c r="H298" s="32">
        <v>11.445761742221496</v>
      </c>
      <c r="I298" s="33">
        <v>83.284243205017376</v>
      </c>
    </row>
    <row r="299" spans="2:9" x14ac:dyDescent="0.35">
      <c r="C299" s="69">
        <v>9</v>
      </c>
      <c r="D299" s="70" t="s">
        <v>11</v>
      </c>
      <c r="E299" s="71">
        <v>4.9673524726669704</v>
      </c>
      <c r="F299" s="71">
        <v>77.149435827052784</v>
      </c>
      <c r="G299" s="68"/>
      <c r="H299" s="32">
        <v>27.148823210713196</v>
      </c>
      <c r="I299" s="33">
        <v>138.91949142048844</v>
      </c>
    </row>
    <row r="300" spans="2:9" x14ac:dyDescent="0.35">
      <c r="C300" s="69">
        <v>10</v>
      </c>
      <c r="D300" s="70" t="s">
        <v>12</v>
      </c>
      <c r="E300" s="71">
        <v>7.5443595787661941</v>
      </c>
      <c r="F300" s="71">
        <v>27.636284969017588</v>
      </c>
      <c r="G300" s="68"/>
      <c r="H300" s="32">
        <v>5.6528147733676848</v>
      </c>
      <c r="I300" s="33">
        <v>36.19811149224806</v>
      </c>
    </row>
    <row r="301" spans="2:9" x14ac:dyDescent="0.35">
      <c r="C301" s="69">
        <v>11</v>
      </c>
      <c r="D301" s="70" t="s">
        <v>13</v>
      </c>
      <c r="E301" s="71">
        <v>13.945336291833115</v>
      </c>
      <c r="F301" s="71">
        <v>57.284680228903952</v>
      </c>
      <c r="G301" s="68"/>
      <c r="H301" s="32">
        <v>28.44568740577742</v>
      </c>
      <c r="I301" s="33">
        <v>95.461026308463204</v>
      </c>
    </row>
    <row r="302" spans="2:9" x14ac:dyDescent="0.35">
      <c r="C302" s="69">
        <v>12</v>
      </c>
      <c r="D302" s="70" t="s">
        <v>14</v>
      </c>
      <c r="E302" s="71">
        <v>21.339980849926938</v>
      </c>
      <c r="F302" s="71">
        <v>65.986461959236223</v>
      </c>
      <c r="G302" s="68"/>
      <c r="H302" s="32">
        <v>39.457105276833417</v>
      </c>
      <c r="I302" s="33">
        <v>108.20493112791218</v>
      </c>
    </row>
    <row r="303" spans="2:9" x14ac:dyDescent="0.35">
      <c r="C303" s="69">
        <v>13</v>
      </c>
      <c r="D303" s="70" t="s">
        <v>15</v>
      </c>
      <c r="E303" s="71">
        <v>35.113549831411326</v>
      </c>
      <c r="F303" s="71">
        <v>96.417070968285856</v>
      </c>
      <c r="G303" s="68"/>
      <c r="H303" s="32">
        <v>48.762374568585962</v>
      </c>
      <c r="I303" s="33">
        <v>143.59370861219608</v>
      </c>
    </row>
    <row r="304" spans="2:9" ht="15" thickBot="1" x14ac:dyDescent="0.4">
      <c r="C304" s="72">
        <v>14</v>
      </c>
      <c r="D304" s="51" t="s">
        <v>16</v>
      </c>
      <c r="E304" s="73">
        <v>19.950810229374859</v>
      </c>
      <c r="F304" s="73">
        <v>49.135466494498985</v>
      </c>
      <c r="G304" s="68"/>
      <c r="H304" s="36">
        <v>12.58629887121365</v>
      </c>
      <c r="I304" s="37">
        <v>57.276334558943574</v>
      </c>
    </row>
  </sheetData>
  <mergeCells count="1">
    <mergeCell ref="B43:C4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D2865-80D7-4AF7-987D-98C7121D1585}">
  <dimension ref="B1:G304"/>
  <sheetViews>
    <sheetView topLeftCell="A287" zoomScale="90" zoomScaleNormal="90" workbookViewId="0">
      <selection activeCell="E291" sqref="E291:F304"/>
    </sheetView>
  </sheetViews>
  <sheetFormatPr defaultColWidth="8.90625" defaultRowHeight="14.5" x14ac:dyDescent="0.35"/>
  <cols>
    <col min="2" max="2" width="17.453125" bestFit="1" customWidth="1"/>
    <col min="3" max="3" width="8.81640625" bestFit="1" customWidth="1"/>
    <col min="4" max="4" width="34.08984375" bestFit="1" customWidth="1"/>
    <col min="5" max="5" width="13.1796875" style="13" customWidth="1"/>
    <col min="6" max="6" width="12.6328125" style="13" bestFit="1" customWidth="1"/>
    <col min="7" max="7" width="16.36328125" bestFit="1" customWidth="1"/>
    <col min="17" max="17" width="18.6328125" bestFit="1" customWidth="1"/>
  </cols>
  <sheetData>
    <row r="1" spans="2:7" ht="15" thickBot="1" x14ac:dyDescent="0.4"/>
    <row r="2" spans="2:7" ht="29" x14ac:dyDescent="0.35">
      <c r="E2" s="20" t="s">
        <v>75</v>
      </c>
      <c r="F2" s="20" t="s">
        <v>76</v>
      </c>
      <c r="G2" s="20" t="s">
        <v>82</v>
      </c>
    </row>
    <row r="3" spans="2:7" x14ac:dyDescent="0.35">
      <c r="D3" t="s">
        <v>79</v>
      </c>
      <c r="E3" s="15">
        <v>1440.2784216369166</v>
      </c>
      <c r="F3" s="15">
        <v>1070.5232107218483</v>
      </c>
      <c r="G3" s="15">
        <v>1285.807687315682</v>
      </c>
    </row>
    <row r="4" spans="2:7" x14ac:dyDescent="0.35">
      <c r="D4" t="s">
        <v>80</v>
      </c>
      <c r="E4" s="15">
        <v>4735.1369611142809</v>
      </c>
      <c r="F4" s="15">
        <v>5104.8921720293492</v>
      </c>
      <c r="G4" s="15">
        <v>4889.6076954355158</v>
      </c>
    </row>
    <row r="7" spans="2:7" ht="207.65" customHeight="1" x14ac:dyDescent="0.35"/>
    <row r="8" spans="2:7" ht="15" thickBot="1" x14ac:dyDescent="0.4"/>
    <row r="9" spans="2:7" ht="44" thickBot="1" x14ac:dyDescent="0.4">
      <c r="B9" s="22" t="s">
        <v>0</v>
      </c>
    </row>
    <row r="10" spans="2:7" ht="29.5" thickBot="1" x14ac:dyDescent="0.4">
      <c r="C10" s="23" t="s">
        <v>1</v>
      </c>
      <c r="D10" s="24" t="s">
        <v>2</v>
      </c>
      <c r="E10" s="20" t="s">
        <v>75</v>
      </c>
      <c r="F10" s="20" t="s">
        <v>76</v>
      </c>
      <c r="G10" s="20" t="str">
        <f>G2</f>
        <v>2029/30 CMP423 &amp; CMP444</v>
      </c>
    </row>
    <row r="11" spans="2:7" x14ac:dyDescent="0.35">
      <c r="C11" s="25">
        <v>1</v>
      </c>
      <c r="D11" s="26" t="s">
        <v>3</v>
      </c>
      <c r="E11" s="27">
        <v>0</v>
      </c>
      <c r="F11" s="28">
        <v>0</v>
      </c>
      <c r="G11" s="28">
        <v>0</v>
      </c>
    </row>
    <row r="12" spans="2:7" x14ac:dyDescent="0.35">
      <c r="C12" s="30">
        <v>2</v>
      </c>
      <c r="D12" s="31" t="s">
        <v>4</v>
      </c>
      <c r="E12" s="32">
        <v>0</v>
      </c>
      <c r="F12" s="33">
        <v>0</v>
      </c>
      <c r="G12" s="33">
        <v>0</v>
      </c>
    </row>
    <row r="13" spans="2:7" x14ac:dyDescent="0.35">
      <c r="C13" s="30">
        <v>3</v>
      </c>
      <c r="D13" s="31" t="s">
        <v>5</v>
      </c>
      <c r="E13" s="32">
        <v>0</v>
      </c>
      <c r="F13" s="33">
        <v>5.2146809999999997</v>
      </c>
      <c r="G13" s="33">
        <v>5.2146809999999997</v>
      </c>
    </row>
    <row r="14" spans="2:7" x14ac:dyDescent="0.35">
      <c r="C14" s="30">
        <v>4</v>
      </c>
      <c r="D14" s="31" t="s">
        <v>6</v>
      </c>
      <c r="E14" s="32">
        <v>0</v>
      </c>
      <c r="F14" s="33">
        <v>10.682646</v>
      </c>
      <c r="G14" s="33">
        <v>10.682646</v>
      </c>
    </row>
    <row r="15" spans="2:7" x14ac:dyDescent="0.35">
      <c r="C15" s="30">
        <v>5</v>
      </c>
      <c r="D15" s="31" t="s">
        <v>7</v>
      </c>
      <c r="E15" s="32">
        <v>0</v>
      </c>
      <c r="F15" s="33">
        <v>13.82131</v>
      </c>
      <c r="G15" s="33">
        <v>13.82131</v>
      </c>
    </row>
    <row r="16" spans="2:7" x14ac:dyDescent="0.35">
      <c r="C16" s="30">
        <v>6</v>
      </c>
      <c r="D16" s="31" t="s">
        <v>8</v>
      </c>
      <c r="E16" s="32">
        <v>0</v>
      </c>
      <c r="F16" s="33">
        <v>15.641273</v>
      </c>
      <c r="G16" s="33">
        <v>15.641273</v>
      </c>
    </row>
    <row r="17" spans="2:7" x14ac:dyDescent="0.35">
      <c r="C17" s="30">
        <v>7</v>
      </c>
      <c r="D17" s="31" t="s">
        <v>9</v>
      </c>
      <c r="E17" s="32">
        <v>1.400242</v>
      </c>
      <c r="F17" s="33">
        <v>19.190867000000001</v>
      </c>
      <c r="G17" s="33">
        <v>19.190867000000001</v>
      </c>
    </row>
    <row r="18" spans="2:7" x14ac:dyDescent="0.35">
      <c r="C18" s="30">
        <v>8</v>
      </c>
      <c r="D18" s="31" t="s">
        <v>10</v>
      </c>
      <c r="E18" s="32">
        <v>2.8345150000000001</v>
      </c>
      <c r="F18" s="33">
        <v>20.625139000000001</v>
      </c>
      <c r="G18" s="33">
        <v>20.625139000000001</v>
      </c>
    </row>
    <row r="19" spans="2:7" x14ac:dyDescent="0.35">
      <c r="C19" s="30">
        <v>9</v>
      </c>
      <c r="D19" s="31" t="s">
        <v>11</v>
      </c>
      <c r="E19" s="32">
        <v>4.3212989999999998</v>
      </c>
      <c r="F19" s="33">
        <v>22.111923000000001</v>
      </c>
      <c r="G19" s="33">
        <v>22.111923000000001</v>
      </c>
    </row>
    <row r="20" spans="2:7" x14ac:dyDescent="0.35">
      <c r="C20" s="30">
        <v>10</v>
      </c>
      <c r="D20" s="31" t="s">
        <v>12</v>
      </c>
      <c r="E20" s="32">
        <v>3.292392</v>
      </c>
      <c r="F20" s="33">
        <v>21.083017000000002</v>
      </c>
      <c r="G20" s="33">
        <v>21.083017000000002</v>
      </c>
    </row>
    <row r="21" spans="2:7" x14ac:dyDescent="0.35">
      <c r="C21" s="30">
        <v>11</v>
      </c>
      <c r="D21" s="31" t="s">
        <v>13</v>
      </c>
      <c r="E21" s="32">
        <v>7.5515030000000003</v>
      </c>
      <c r="F21" s="33">
        <v>25.342127000000001</v>
      </c>
      <c r="G21" s="33">
        <v>25.342127000000001</v>
      </c>
    </row>
    <row r="22" spans="2:7" x14ac:dyDescent="0.35">
      <c r="C22" s="30">
        <v>12</v>
      </c>
      <c r="D22" s="31" t="s">
        <v>14</v>
      </c>
      <c r="E22" s="32">
        <v>10.210744999999999</v>
      </c>
      <c r="F22" s="33">
        <v>28.001369</v>
      </c>
      <c r="G22" s="33">
        <v>28.001369</v>
      </c>
    </row>
    <row r="23" spans="2:7" x14ac:dyDescent="0.35">
      <c r="C23" s="30">
        <v>13</v>
      </c>
      <c r="D23" s="31" t="s">
        <v>15</v>
      </c>
      <c r="E23" s="32">
        <v>9.1479579999999991</v>
      </c>
      <c r="F23" s="33">
        <v>26.938582</v>
      </c>
      <c r="G23" s="33">
        <v>26.938582</v>
      </c>
    </row>
    <row r="24" spans="2:7" ht="15" thickBot="1" x14ac:dyDescent="0.4">
      <c r="C24" s="34">
        <v>14</v>
      </c>
      <c r="D24" s="35" t="s">
        <v>16</v>
      </c>
      <c r="E24" s="36">
        <v>5.0104709999999999</v>
      </c>
      <c r="F24" s="37">
        <v>22.801095</v>
      </c>
      <c r="G24" s="37">
        <v>22.801095</v>
      </c>
    </row>
    <row r="25" spans="2:7" ht="98.4" customHeight="1" thickBot="1" x14ac:dyDescent="0.4"/>
    <row r="26" spans="2:7" ht="44" thickBot="1" x14ac:dyDescent="0.4">
      <c r="B26" s="38" t="s">
        <v>17</v>
      </c>
    </row>
    <row r="27" spans="2:7" ht="29.5" thickBot="1" x14ac:dyDescent="0.4">
      <c r="C27" s="39" t="s">
        <v>1</v>
      </c>
      <c r="D27" s="40" t="s">
        <v>2</v>
      </c>
      <c r="E27" s="20" t="s">
        <v>75</v>
      </c>
      <c r="F27" s="20" t="s">
        <v>76</v>
      </c>
      <c r="G27" s="20" t="str">
        <f>$G$10</f>
        <v>2029/30 CMP423 &amp; CMP444</v>
      </c>
    </row>
    <row r="28" spans="2:7" x14ac:dyDescent="0.35">
      <c r="C28" s="42">
        <v>1</v>
      </c>
      <c r="D28" s="43" t="s">
        <v>3</v>
      </c>
      <c r="E28" s="44">
        <v>0</v>
      </c>
      <c r="F28" s="45">
        <v>0</v>
      </c>
      <c r="G28" s="45">
        <v>0</v>
      </c>
    </row>
    <row r="29" spans="2:7" x14ac:dyDescent="0.35">
      <c r="C29" s="30">
        <v>2</v>
      </c>
      <c r="D29" s="31" t="s">
        <v>4</v>
      </c>
      <c r="E29" s="32">
        <v>0</v>
      </c>
      <c r="F29" s="33">
        <v>0</v>
      </c>
      <c r="G29" s="33">
        <v>0</v>
      </c>
    </row>
    <row r="30" spans="2:7" x14ac:dyDescent="0.35">
      <c r="C30" s="30">
        <v>3</v>
      </c>
      <c r="D30" s="31" t="s">
        <v>5</v>
      </c>
      <c r="E30" s="32">
        <v>0</v>
      </c>
      <c r="F30" s="33">
        <v>0.63217599999999996</v>
      </c>
      <c r="G30" s="33">
        <v>0.63217599999999996</v>
      </c>
    </row>
    <row r="31" spans="2:7" x14ac:dyDescent="0.35">
      <c r="C31" s="30">
        <v>4</v>
      </c>
      <c r="D31" s="31" t="s">
        <v>6</v>
      </c>
      <c r="E31" s="32">
        <v>0</v>
      </c>
      <c r="F31" s="33">
        <v>1.3968020000000001</v>
      </c>
      <c r="G31" s="33">
        <v>1.3968020000000001</v>
      </c>
    </row>
    <row r="32" spans="2:7" x14ac:dyDescent="0.35">
      <c r="C32" s="30">
        <v>5</v>
      </c>
      <c r="D32" s="31" t="s">
        <v>7</v>
      </c>
      <c r="E32" s="32">
        <v>0</v>
      </c>
      <c r="F32" s="33">
        <v>1.7306189999999999</v>
      </c>
      <c r="G32" s="33">
        <v>1.7306189999999999</v>
      </c>
    </row>
    <row r="33" spans="2:7" x14ac:dyDescent="0.35">
      <c r="C33" s="30">
        <v>6</v>
      </c>
      <c r="D33" s="31" t="s">
        <v>8</v>
      </c>
      <c r="E33" s="32">
        <v>0</v>
      </c>
      <c r="F33" s="33">
        <v>1.982467</v>
      </c>
      <c r="G33" s="33">
        <v>1.982467</v>
      </c>
    </row>
    <row r="34" spans="2:7" x14ac:dyDescent="0.35">
      <c r="C34" s="30">
        <v>7</v>
      </c>
      <c r="D34" s="31" t="s">
        <v>9</v>
      </c>
      <c r="E34" s="32">
        <v>0.18534500000000001</v>
      </c>
      <c r="F34" s="33">
        <v>2.5402200000000001</v>
      </c>
      <c r="G34" s="33">
        <v>2.5402200000000001</v>
      </c>
    </row>
    <row r="35" spans="2:7" x14ac:dyDescent="0.35">
      <c r="C35" s="30">
        <v>8</v>
      </c>
      <c r="D35" s="31" t="s">
        <v>10</v>
      </c>
      <c r="E35" s="32">
        <v>0.37873600000000002</v>
      </c>
      <c r="F35" s="33">
        <v>2.755843</v>
      </c>
      <c r="G35" s="33">
        <v>2.755843</v>
      </c>
    </row>
    <row r="36" spans="2:7" x14ac:dyDescent="0.35">
      <c r="C36" s="30">
        <v>9</v>
      </c>
      <c r="D36" s="31" t="s">
        <v>11</v>
      </c>
      <c r="E36" s="32">
        <v>0.61277099999999995</v>
      </c>
      <c r="F36" s="33">
        <v>3.1355279999999999</v>
      </c>
      <c r="G36" s="33">
        <v>3.1355279999999999</v>
      </c>
    </row>
    <row r="37" spans="2:7" x14ac:dyDescent="0.35">
      <c r="C37" s="30">
        <v>10</v>
      </c>
      <c r="D37" s="31" t="s">
        <v>12</v>
      </c>
      <c r="E37" s="32">
        <v>0.39368500000000001</v>
      </c>
      <c r="F37" s="33">
        <v>2.5209839999999999</v>
      </c>
      <c r="G37" s="33">
        <v>2.5209839999999999</v>
      </c>
    </row>
    <row r="38" spans="2:7" x14ac:dyDescent="0.35">
      <c r="C38" s="30">
        <v>11</v>
      </c>
      <c r="D38" s="31" t="s">
        <v>13</v>
      </c>
      <c r="E38" s="32">
        <v>1.0869549999999999</v>
      </c>
      <c r="F38" s="33">
        <v>3.6477189999999999</v>
      </c>
      <c r="G38" s="33">
        <v>3.6477189999999999</v>
      </c>
    </row>
    <row r="39" spans="2:7" x14ac:dyDescent="0.35">
      <c r="C39" s="30">
        <v>12</v>
      </c>
      <c r="D39" s="31" t="s">
        <v>14</v>
      </c>
      <c r="E39" s="32">
        <v>1.145858</v>
      </c>
      <c r="F39" s="33">
        <v>3.1423350000000001</v>
      </c>
      <c r="G39" s="33">
        <v>3.1423350000000001</v>
      </c>
    </row>
    <row r="40" spans="2:7" x14ac:dyDescent="0.35">
      <c r="C40" s="30">
        <v>13</v>
      </c>
      <c r="D40" s="31" t="s">
        <v>15</v>
      </c>
      <c r="E40" s="32">
        <v>1.231638</v>
      </c>
      <c r="F40" s="33">
        <v>3.6268829999999999</v>
      </c>
      <c r="G40" s="33">
        <v>3.6268829999999999</v>
      </c>
    </row>
    <row r="41" spans="2:7" ht="15" thickBot="1" x14ac:dyDescent="0.4">
      <c r="C41" s="34">
        <v>14</v>
      </c>
      <c r="D41" s="35" t="s">
        <v>16</v>
      </c>
      <c r="E41" s="36">
        <v>0.70480200000000004</v>
      </c>
      <c r="F41" s="37">
        <v>3.207335</v>
      </c>
      <c r="G41" s="37">
        <v>3.207335</v>
      </c>
    </row>
    <row r="42" spans="2:7" ht="90" customHeight="1" thickBot="1" x14ac:dyDescent="0.4"/>
    <row r="43" spans="2:7" ht="36.65" customHeight="1" thickBot="1" x14ac:dyDescent="0.4">
      <c r="B43" s="77" t="s">
        <v>18</v>
      </c>
      <c r="C43" s="78"/>
    </row>
    <row r="44" spans="2:7" ht="29.5" thickBot="1" x14ac:dyDescent="0.4">
      <c r="D44" s="46" t="s">
        <v>19</v>
      </c>
      <c r="E44" s="20" t="str">
        <f>$E$10</f>
        <v>2029/30 baseline</v>
      </c>
      <c r="F44" s="20" t="str">
        <f>$F$10</f>
        <v>2029/30 CMP423</v>
      </c>
      <c r="G44" s="20" t="str">
        <f>$G$10</f>
        <v>2029/30 CMP423 &amp; CMP444</v>
      </c>
    </row>
    <row r="45" spans="2:7" x14ac:dyDescent="0.35">
      <c r="D45" s="43" t="s">
        <v>20</v>
      </c>
      <c r="E45" s="47">
        <v>55.484502998049166</v>
      </c>
      <c r="F45" s="48">
        <v>52.527854260207029</v>
      </c>
      <c r="G45" s="48">
        <v>49.922161899241942</v>
      </c>
    </row>
    <row r="46" spans="2:7" x14ac:dyDescent="0.35">
      <c r="D46" s="31" t="s">
        <v>21</v>
      </c>
      <c r="E46" s="49">
        <v>38.45366413500652</v>
      </c>
      <c r="F46" s="50">
        <v>36.404551835412342</v>
      </c>
      <c r="G46" s="50">
        <v>34.598670670878413</v>
      </c>
    </row>
    <row r="47" spans="2:7" x14ac:dyDescent="0.35">
      <c r="D47" s="31" t="s">
        <v>22</v>
      </c>
      <c r="E47" s="49">
        <v>139.50540737516798</v>
      </c>
      <c r="F47" s="50">
        <v>132.07146700712596</v>
      </c>
      <c r="G47" s="50">
        <v>125.51994082109205</v>
      </c>
    </row>
    <row r="48" spans="2:7" x14ac:dyDescent="0.35">
      <c r="D48" s="31" t="s">
        <v>23</v>
      </c>
      <c r="E48" s="49">
        <v>322.18805463796173</v>
      </c>
      <c r="F48" s="50">
        <v>305.01935250276125</v>
      </c>
      <c r="G48" s="50">
        <v>289.88858792163393</v>
      </c>
    </row>
    <row r="49" spans="4:7" x14ac:dyDescent="0.35">
      <c r="D49" s="31" t="s">
        <v>24</v>
      </c>
      <c r="E49" s="49">
        <v>959.21910455312593</v>
      </c>
      <c r="F49" s="50">
        <v>908.10440041869788</v>
      </c>
      <c r="G49" s="50">
        <v>863.05704920941116</v>
      </c>
    </row>
    <row r="50" spans="4:7" x14ac:dyDescent="0.35">
      <c r="D50" s="31" t="s">
        <v>25</v>
      </c>
      <c r="E50" s="49">
        <v>1724.2505585402705</v>
      </c>
      <c r="F50" s="50">
        <v>1632.3689886934446</v>
      </c>
      <c r="G50" s="50">
        <v>1551.3938286755899</v>
      </c>
    </row>
    <row r="51" spans="4:7" x14ac:dyDescent="0.35">
      <c r="D51" s="31" t="s">
        <v>26</v>
      </c>
      <c r="E51" s="49">
        <v>2933.160550408249</v>
      </c>
      <c r="F51" s="50">
        <v>2776.8587909862026</v>
      </c>
      <c r="G51" s="50">
        <v>2639.1101652131351</v>
      </c>
    </row>
    <row r="52" spans="4:7" x14ac:dyDescent="0.35">
      <c r="D52" s="31" t="s">
        <v>27</v>
      </c>
      <c r="E52" s="49">
        <v>4676.4890918095771</v>
      </c>
      <c r="F52" s="50">
        <v>4427.2891382420476</v>
      </c>
      <c r="G52" s="50">
        <v>4207.6694022034426</v>
      </c>
    </row>
    <row r="53" spans="4:7" x14ac:dyDescent="0.35">
      <c r="D53" s="31" t="s">
        <v>28</v>
      </c>
      <c r="E53" s="49">
        <v>10905.231128829966</v>
      </c>
      <c r="F53" s="50">
        <v>10324.115031348374</v>
      </c>
      <c r="G53" s="50">
        <v>9811.9778414748362</v>
      </c>
    </row>
    <row r="54" spans="4:7" x14ac:dyDescent="0.35">
      <c r="D54" s="31" t="s">
        <v>29</v>
      </c>
      <c r="E54" s="49">
        <v>9065.8510582698509</v>
      </c>
      <c r="F54" s="50">
        <v>8582.7515324465621</v>
      </c>
      <c r="G54" s="50">
        <v>8156.9962751810963</v>
      </c>
    </row>
    <row r="55" spans="4:7" x14ac:dyDescent="0.35">
      <c r="D55" s="31" t="s">
        <v>30</v>
      </c>
      <c r="E55" s="49">
        <v>27357.318340040267</v>
      </c>
      <c r="F55" s="50">
        <v>25899.50622367924</v>
      </c>
      <c r="G55" s="50">
        <v>24614.737476311366</v>
      </c>
    </row>
    <row r="56" spans="4:7" x14ac:dyDescent="0.35">
      <c r="D56" s="31" t="s">
        <v>31</v>
      </c>
      <c r="E56" s="49">
        <v>52497.068484148826</v>
      </c>
      <c r="F56" s="50">
        <v>49699.613647443744</v>
      </c>
      <c r="G56" s="50">
        <v>47234.218754620837</v>
      </c>
    </row>
    <row r="57" spans="4:7" x14ac:dyDescent="0.35">
      <c r="D57" s="31" t="s">
        <v>32</v>
      </c>
      <c r="E57" s="49">
        <v>134228.45077355884</v>
      </c>
      <c r="F57" s="50">
        <v>127075.70796939061</v>
      </c>
      <c r="G57" s="50">
        <v>120772.00098985549</v>
      </c>
    </row>
    <row r="58" spans="4:7" x14ac:dyDescent="0.35">
      <c r="D58" s="31" t="s">
        <v>33</v>
      </c>
      <c r="E58" s="49">
        <v>73193.328280609479</v>
      </c>
      <c r="F58" s="50">
        <v>69293.014679766042</v>
      </c>
      <c r="G58" s="50">
        <v>65855.671168171495</v>
      </c>
    </row>
    <row r="59" spans="4:7" x14ac:dyDescent="0.35">
      <c r="D59" s="31" t="s">
        <v>34</v>
      </c>
      <c r="E59" s="49">
        <v>368325.43008611945</v>
      </c>
      <c r="F59" s="50">
        <v>348698.16735263914</v>
      </c>
      <c r="G59" s="50">
        <v>331400.67512209102</v>
      </c>
    </row>
    <row r="60" spans="4:7" x14ac:dyDescent="0.35">
      <c r="D60" s="31" t="s">
        <v>35</v>
      </c>
      <c r="E60" s="49">
        <v>691900.16959627252</v>
      </c>
      <c r="F60" s="50">
        <v>655030.31130049739</v>
      </c>
      <c r="G60" s="50">
        <v>622536.93226579938</v>
      </c>
    </row>
    <row r="61" spans="4:7" x14ac:dyDescent="0.35">
      <c r="D61" s="31" t="s">
        <v>36</v>
      </c>
      <c r="E61" s="49">
        <v>1939349.1403721946</v>
      </c>
      <c r="F61" s="50">
        <v>1836005.4339625274</v>
      </c>
      <c r="G61" s="50">
        <v>1744928.7014109229</v>
      </c>
    </row>
    <row r="62" spans="4:7" x14ac:dyDescent="0.35">
      <c r="D62" s="31" t="s">
        <v>37</v>
      </c>
      <c r="E62" s="49">
        <v>218763.86033300313</v>
      </c>
      <c r="F62" s="50">
        <v>207106.40903418208</v>
      </c>
      <c r="G62" s="50">
        <v>196832.70576707378</v>
      </c>
    </row>
    <row r="63" spans="4:7" x14ac:dyDescent="0.35">
      <c r="D63" s="31" t="s">
        <v>38</v>
      </c>
      <c r="E63" s="49">
        <v>887848.01940080151</v>
      </c>
      <c r="F63" s="50">
        <v>840536.52548601758</v>
      </c>
      <c r="G63" s="50">
        <v>798840.94064979779</v>
      </c>
    </row>
    <row r="64" spans="4:7" x14ac:dyDescent="0.35">
      <c r="D64" s="31" t="s">
        <v>39</v>
      </c>
      <c r="E64" s="49">
        <v>2068601.0006845267</v>
      </c>
      <c r="F64" s="50">
        <v>1958369.7431748775</v>
      </c>
      <c r="G64" s="50">
        <v>1861223.01689785</v>
      </c>
    </row>
    <row r="65" spans="2:7" ht="15" thickBot="1" x14ac:dyDescent="0.4">
      <c r="D65" s="51" t="s">
        <v>40</v>
      </c>
      <c r="E65" s="52">
        <v>6588226.135182905</v>
      </c>
      <c r="F65" s="53">
        <v>6237153.8639238104</v>
      </c>
      <c r="G65" s="53">
        <v>5927754.1291301129</v>
      </c>
    </row>
    <row r="66" spans="2:7" ht="15" thickBot="1" x14ac:dyDescent="0.4"/>
    <row r="67" spans="2:7" ht="29.5" thickBot="1" x14ac:dyDescent="0.4">
      <c r="B67" s="54" t="s">
        <v>41</v>
      </c>
    </row>
    <row r="68" spans="2:7" ht="29.5" thickBot="1" x14ac:dyDescent="0.4">
      <c r="C68" s="39" t="s">
        <v>1</v>
      </c>
      <c r="D68" s="40" t="s">
        <v>2</v>
      </c>
      <c r="E68" s="20" t="str">
        <f>$E$10</f>
        <v>2029/30 baseline</v>
      </c>
      <c r="F68" s="20" t="str">
        <f>$F$10</f>
        <v>2029/30 CMP423</v>
      </c>
      <c r="G68" s="20" t="str">
        <f>$G$10</f>
        <v>2029/30 CMP423 &amp; CMP444</v>
      </c>
    </row>
    <row r="69" spans="2:7" x14ac:dyDescent="0.35">
      <c r="C69" s="1">
        <v>1</v>
      </c>
      <c r="D69" s="16" t="s">
        <v>42</v>
      </c>
      <c r="E69" s="55">
        <v>2.704088</v>
      </c>
      <c r="F69" s="56">
        <v>0.46139799999999997</v>
      </c>
      <c r="G69" s="56">
        <v>0.46139799999999997</v>
      </c>
    </row>
    <row r="70" spans="2:7" x14ac:dyDescent="0.35">
      <c r="C70" s="2">
        <v>2</v>
      </c>
      <c r="D70" s="17" t="s">
        <v>43</v>
      </c>
      <c r="E70" s="3">
        <v>3.145057</v>
      </c>
      <c r="F70" s="4">
        <v>0.90164900000000003</v>
      </c>
      <c r="G70" s="4">
        <v>0.90164900000000003</v>
      </c>
    </row>
    <row r="71" spans="2:7" x14ac:dyDescent="0.35">
      <c r="C71" s="2">
        <v>3</v>
      </c>
      <c r="D71" s="17" t="s">
        <v>44</v>
      </c>
      <c r="E71" s="3">
        <v>3.1741459999999999</v>
      </c>
      <c r="F71" s="4">
        <v>0.94829200000000002</v>
      </c>
      <c r="G71" s="4">
        <v>0.94829200000000002</v>
      </c>
    </row>
    <row r="72" spans="2:7" x14ac:dyDescent="0.35">
      <c r="C72" s="2">
        <v>4</v>
      </c>
      <c r="D72" s="17" t="s">
        <v>45</v>
      </c>
      <c r="E72" s="3">
        <v>3.0956730000000001</v>
      </c>
      <c r="F72" s="4">
        <v>0.85226500000000005</v>
      </c>
      <c r="G72" s="4">
        <v>0.85226500000000005</v>
      </c>
    </row>
    <row r="73" spans="2:7" x14ac:dyDescent="0.35">
      <c r="C73" s="2">
        <v>5</v>
      </c>
      <c r="D73" s="17" t="s">
        <v>46</v>
      </c>
      <c r="E73" s="3">
        <v>3.756904</v>
      </c>
      <c r="F73" s="4">
        <v>1.513496</v>
      </c>
      <c r="G73" s="4">
        <v>1.513496</v>
      </c>
    </row>
    <row r="74" spans="2:7" x14ac:dyDescent="0.35">
      <c r="C74" s="2">
        <v>6</v>
      </c>
      <c r="D74" s="17" t="s">
        <v>47</v>
      </c>
      <c r="E74" s="3">
        <v>4.7620399999999998</v>
      </c>
      <c r="F74" s="4">
        <v>2.5187330000000001</v>
      </c>
      <c r="G74" s="4">
        <v>2.5187330000000001</v>
      </c>
    </row>
    <row r="75" spans="2:7" x14ac:dyDescent="0.35">
      <c r="C75" s="2">
        <v>7</v>
      </c>
      <c r="D75" s="17" t="s">
        <v>48</v>
      </c>
      <c r="E75" s="3">
        <v>3.1130140000000002</v>
      </c>
      <c r="F75" s="4">
        <v>0.86968299999999998</v>
      </c>
      <c r="G75" s="4">
        <v>0.86968299999999998</v>
      </c>
    </row>
    <row r="76" spans="2:7" x14ac:dyDescent="0.35">
      <c r="C76" s="2">
        <v>8</v>
      </c>
      <c r="D76" s="17" t="s">
        <v>49</v>
      </c>
      <c r="E76" s="3">
        <v>3.576953</v>
      </c>
      <c r="F76" s="4">
        <v>1.3421350000000001</v>
      </c>
      <c r="G76" s="4">
        <v>1.3421350000000001</v>
      </c>
    </row>
    <row r="77" spans="2:7" x14ac:dyDescent="0.35">
      <c r="C77" s="2">
        <v>9</v>
      </c>
      <c r="D77" s="17" t="s">
        <v>50</v>
      </c>
      <c r="E77" s="3">
        <v>2.0293800000000002</v>
      </c>
      <c r="F77" s="4">
        <v>-0.21382100000000001</v>
      </c>
      <c r="G77" s="4">
        <v>-0.21382100000000001</v>
      </c>
    </row>
    <row r="78" spans="2:7" x14ac:dyDescent="0.35">
      <c r="C78" s="2">
        <v>10</v>
      </c>
      <c r="D78" s="17" t="s">
        <v>51</v>
      </c>
      <c r="E78" s="3">
        <v>1.7725869999999999</v>
      </c>
      <c r="F78" s="4">
        <v>-0.47053699999999998</v>
      </c>
      <c r="G78" s="4">
        <v>-0.47053699999999998</v>
      </c>
    </row>
    <row r="79" spans="2:7" x14ac:dyDescent="0.35">
      <c r="C79" s="2">
        <v>11</v>
      </c>
      <c r="D79" s="17" t="s">
        <v>52</v>
      </c>
      <c r="E79" s="3">
        <v>1.9038390000000001</v>
      </c>
      <c r="F79" s="4">
        <v>-0.33956900000000001</v>
      </c>
      <c r="G79" s="4">
        <v>-0.33956900000000001</v>
      </c>
    </row>
    <row r="80" spans="2:7" x14ac:dyDescent="0.35">
      <c r="C80" s="2">
        <v>12</v>
      </c>
      <c r="D80" s="17" t="s">
        <v>53</v>
      </c>
      <c r="E80" s="3">
        <v>0.99573800000000001</v>
      </c>
      <c r="F80" s="4">
        <v>-1.2476700000000001</v>
      </c>
      <c r="G80" s="4">
        <v>-1.2476700000000001</v>
      </c>
    </row>
    <row r="81" spans="3:7" x14ac:dyDescent="0.35">
      <c r="C81" s="2">
        <v>13</v>
      </c>
      <c r="D81" s="17" t="s">
        <v>54</v>
      </c>
      <c r="E81" s="3">
        <v>2.647564</v>
      </c>
      <c r="F81" s="4">
        <v>0.40415600000000002</v>
      </c>
      <c r="G81" s="4">
        <v>0.40415600000000002</v>
      </c>
    </row>
    <row r="82" spans="3:7" x14ac:dyDescent="0.35">
      <c r="C82" s="2">
        <v>14</v>
      </c>
      <c r="D82" s="17" t="s">
        <v>55</v>
      </c>
      <c r="E82" s="3">
        <v>0.26472800000000002</v>
      </c>
      <c r="F82" s="4">
        <v>-1.97868</v>
      </c>
      <c r="G82" s="4">
        <v>-1.43</v>
      </c>
    </row>
    <row r="83" spans="3:7" x14ac:dyDescent="0.35">
      <c r="C83" s="2">
        <v>15</v>
      </c>
      <c r="D83" s="17" t="s">
        <v>56</v>
      </c>
      <c r="E83" s="3">
        <v>3.6201910000000002</v>
      </c>
      <c r="F83" s="4">
        <v>1.377443</v>
      </c>
      <c r="G83" s="4">
        <v>1.377443</v>
      </c>
    </row>
    <row r="84" spans="3:7" x14ac:dyDescent="0.35">
      <c r="C84" s="2">
        <v>16</v>
      </c>
      <c r="D84" s="17" t="s">
        <v>57</v>
      </c>
      <c r="E84" s="3">
        <v>1.5836790000000001</v>
      </c>
      <c r="F84" s="4">
        <v>-0.659663</v>
      </c>
      <c r="G84" s="4">
        <v>-0.659663</v>
      </c>
    </row>
    <row r="85" spans="3:7" x14ac:dyDescent="0.35">
      <c r="C85" s="2">
        <v>17</v>
      </c>
      <c r="D85" s="17" t="s">
        <v>58</v>
      </c>
      <c r="E85" s="3">
        <v>3.0772680000000001</v>
      </c>
      <c r="F85" s="4">
        <v>0.84331400000000001</v>
      </c>
      <c r="G85" s="4">
        <v>0.84331400000000001</v>
      </c>
    </row>
    <row r="86" spans="3:7" x14ac:dyDescent="0.35">
      <c r="C86" s="2">
        <v>18</v>
      </c>
      <c r="D86" s="17" t="s">
        <v>59</v>
      </c>
      <c r="E86" s="3">
        <v>0.45455600000000002</v>
      </c>
      <c r="F86" s="4">
        <v>-1.7888520000000001</v>
      </c>
      <c r="G86" s="4">
        <v>-1.43</v>
      </c>
    </row>
    <row r="87" spans="3:7" x14ac:dyDescent="0.35">
      <c r="C87" s="2">
        <v>19</v>
      </c>
      <c r="D87" s="17" t="s">
        <v>60</v>
      </c>
      <c r="E87" s="3">
        <v>2.316916</v>
      </c>
      <c r="F87" s="4">
        <v>0.14144300000000001</v>
      </c>
      <c r="G87" s="4">
        <v>0.14144300000000001</v>
      </c>
    </row>
    <row r="88" spans="3:7" x14ac:dyDescent="0.35">
      <c r="C88" s="2">
        <v>20</v>
      </c>
      <c r="D88" s="17" t="s">
        <v>61</v>
      </c>
      <c r="E88" s="3">
        <v>10.445186</v>
      </c>
      <c r="F88" s="4">
        <v>8.2017779999999991</v>
      </c>
      <c r="G88" s="4">
        <v>4.76</v>
      </c>
    </row>
    <row r="89" spans="3:7" x14ac:dyDescent="0.35">
      <c r="C89" s="2">
        <v>21</v>
      </c>
      <c r="D89" s="17" t="s">
        <v>62</v>
      </c>
      <c r="E89" s="3">
        <v>6.5691699999999997</v>
      </c>
      <c r="F89" s="4">
        <v>4.3277150000000004</v>
      </c>
      <c r="G89" s="4">
        <v>4.3277150000000004</v>
      </c>
    </row>
    <row r="90" spans="3:7" x14ac:dyDescent="0.35">
      <c r="C90" s="2">
        <v>22</v>
      </c>
      <c r="D90" s="17" t="s">
        <v>63</v>
      </c>
      <c r="E90" s="3">
        <v>4.5322279999999999</v>
      </c>
      <c r="F90" s="4">
        <v>2.2888199999999999</v>
      </c>
      <c r="G90" s="4">
        <v>2.2888199999999999</v>
      </c>
    </row>
    <row r="91" spans="3:7" x14ac:dyDescent="0.35">
      <c r="C91" s="2">
        <v>23</v>
      </c>
      <c r="D91" s="17" t="s">
        <v>64</v>
      </c>
      <c r="E91" s="3">
        <v>-4.4588400000000004</v>
      </c>
      <c r="F91" s="4">
        <v>-6.702248</v>
      </c>
      <c r="G91" s="4">
        <v>-1.43</v>
      </c>
    </row>
    <row r="92" spans="3:7" x14ac:dyDescent="0.35">
      <c r="C92" s="2">
        <v>24</v>
      </c>
      <c r="D92" s="17" t="s">
        <v>65</v>
      </c>
      <c r="E92" s="3">
        <v>-2.2915420000000002</v>
      </c>
      <c r="F92" s="4">
        <v>-4.5330159999999999</v>
      </c>
      <c r="G92" s="4">
        <v>-1.43</v>
      </c>
    </row>
    <row r="93" spans="3:7" x14ac:dyDescent="0.35">
      <c r="C93" s="2">
        <v>25</v>
      </c>
      <c r="D93" s="17" t="s">
        <v>66</v>
      </c>
      <c r="E93" s="3">
        <v>-0.28825899999999999</v>
      </c>
      <c r="F93" s="4">
        <v>-2.5316670000000001</v>
      </c>
      <c r="G93" s="4">
        <v>-1.43</v>
      </c>
    </row>
    <row r="94" spans="3:7" x14ac:dyDescent="0.35">
      <c r="C94" s="2">
        <v>26</v>
      </c>
      <c r="D94" s="17" t="s">
        <v>67</v>
      </c>
      <c r="E94" s="3">
        <v>2.7098810000000002</v>
      </c>
      <c r="F94" s="4">
        <v>0.46763100000000002</v>
      </c>
      <c r="G94" s="4">
        <v>0.46763100000000002</v>
      </c>
    </row>
    <row r="95" spans="3:7" ht="15" thickBot="1" x14ac:dyDescent="0.4">
      <c r="C95" s="5">
        <v>27</v>
      </c>
      <c r="D95" s="18" t="s">
        <v>68</v>
      </c>
      <c r="E95" s="6">
        <v>3.3754080000000002</v>
      </c>
      <c r="F95" s="7">
        <v>1.137068</v>
      </c>
      <c r="G95" s="7">
        <v>1.137068</v>
      </c>
    </row>
    <row r="96" spans="3:7" ht="15" thickBot="1" x14ac:dyDescent="0.4"/>
    <row r="97" spans="2:7" ht="29.5" thickBot="1" x14ac:dyDescent="0.4">
      <c r="B97" s="54" t="s">
        <v>69</v>
      </c>
    </row>
    <row r="98" spans="2:7" ht="29.5" thickBot="1" x14ac:dyDescent="0.4">
      <c r="C98" s="39" t="s">
        <v>1</v>
      </c>
      <c r="D98" s="40" t="s">
        <v>2</v>
      </c>
      <c r="E98" s="20" t="str">
        <f>$E$10</f>
        <v>2029/30 baseline</v>
      </c>
      <c r="F98" s="20" t="str">
        <f>$F$10</f>
        <v>2029/30 CMP423</v>
      </c>
      <c r="G98" s="20" t="str">
        <f>$G$10</f>
        <v>2029/30 CMP423 &amp; CMP444</v>
      </c>
    </row>
    <row r="99" spans="2:7" x14ac:dyDescent="0.35">
      <c r="C99" s="1">
        <v>1</v>
      </c>
      <c r="D99" s="16" t="s">
        <v>42</v>
      </c>
      <c r="E99" s="55">
        <v>39.463591999999998</v>
      </c>
      <c r="F99" s="56">
        <v>29.565836999999998</v>
      </c>
      <c r="G99" s="56">
        <v>23.24</v>
      </c>
    </row>
    <row r="100" spans="2:7" x14ac:dyDescent="0.35">
      <c r="C100" s="2">
        <v>2</v>
      </c>
      <c r="D100" s="17" t="s">
        <v>43</v>
      </c>
      <c r="E100" s="3">
        <v>18.335944999999999</v>
      </c>
      <c r="F100" s="4">
        <v>8.4362349999999999</v>
      </c>
      <c r="G100" s="4">
        <v>8.4362349999999999</v>
      </c>
    </row>
    <row r="101" spans="2:7" x14ac:dyDescent="0.35">
      <c r="C101" s="2">
        <v>3</v>
      </c>
      <c r="D101" s="17" t="s">
        <v>44</v>
      </c>
      <c r="E101" s="3">
        <v>31.783283000000001</v>
      </c>
      <c r="F101" s="4">
        <v>21.885384999999999</v>
      </c>
      <c r="G101" s="4">
        <v>21.885384999999999</v>
      </c>
    </row>
    <row r="102" spans="2:7" x14ac:dyDescent="0.35">
      <c r="C102" s="2">
        <v>4</v>
      </c>
      <c r="D102" s="17" t="s">
        <v>45</v>
      </c>
      <c r="E102" s="3">
        <v>31.783283000000001</v>
      </c>
      <c r="F102" s="4">
        <v>21.885384999999999</v>
      </c>
      <c r="G102" s="4">
        <v>21.885384999999999</v>
      </c>
    </row>
    <row r="103" spans="2:7" x14ac:dyDescent="0.35">
      <c r="C103" s="2">
        <v>5</v>
      </c>
      <c r="D103" s="17" t="s">
        <v>46</v>
      </c>
      <c r="E103" s="3">
        <v>27.316862</v>
      </c>
      <c r="F103" s="4">
        <v>17.418790999999999</v>
      </c>
      <c r="G103" s="4">
        <v>17.418790999999999</v>
      </c>
    </row>
    <row r="104" spans="2:7" x14ac:dyDescent="0.35">
      <c r="C104" s="2">
        <v>6</v>
      </c>
      <c r="D104" s="17" t="s">
        <v>47</v>
      </c>
      <c r="E104" s="3">
        <v>26.540472999999999</v>
      </c>
      <c r="F104" s="4">
        <v>16.641801999999998</v>
      </c>
      <c r="G104" s="4">
        <v>16.641801999999998</v>
      </c>
    </row>
    <row r="105" spans="2:7" x14ac:dyDescent="0.35">
      <c r="C105" s="2">
        <v>7</v>
      </c>
      <c r="D105" s="17" t="s">
        <v>48</v>
      </c>
      <c r="E105" s="3">
        <v>24.123403</v>
      </c>
      <c r="F105" s="4">
        <v>14.224733000000001</v>
      </c>
      <c r="G105" s="4">
        <v>14.224733000000001</v>
      </c>
    </row>
    <row r="106" spans="2:7" x14ac:dyDescent="0.35">
      <c r="C106" s="2">
        <v>8</v>
      </c>
      <c r="D106" s="17" t="s">
        <v>49</v>
      </c>
      <c r="E106" s="3">
        <v>24.123403</v>
      </c>
      <c r="F106" s="4">
        <v>14.224733000000001</v>
      </c>
      <c r="G106" s="4">
        <v>14.224733000000001</v>
      </c>
    </row>
    <row r="107" spans="2:7" x14ac:dyDescent="0.35">
      <c r="C107" s="2">
        <v>9</v>
      </c>
      <c r="D107" s="17" t="s">
        <v>50</v>
      </c>
      <c r="E107" s="3">
        <v>23.516178</v>
      </c>
      <c r="F107" s="4">
        <v>13.618845</v>
      </c>
      <c r="G107" s="4">
        <v>13.618845</v>
      </c>
    </row>
    <row r="108" spans="2:7" x14ac:dyDescent="0.35">
      <c r="C108" s="2">
        <v>10</v>
      </c>
      <c r="D108" s="17" t="s">
        <v>51</v>
      </c>
      <c r="E108" s="3">
        <v>22.281068999999999</v>
      </c>
      <c r="F108" s="4">
        <v>12.388899</v>
      </c>
      <c r="G108" s="4">
        <v>12.388899</v>
      </c>
    </row>
    <row r="109" spans="2:7" x14ac:dyDescent="0.35">
      <c r="C109" s="2">
        <v>11</v>
      </c>
      <c r="D109" s="17" t="s">
        <v>52</v>
      </c>
      <c r="E109" s="3">
        <v>22.281068999999999</v>
      </c>
      <c r="F109" s="4">
        <v>12.388899</v>
      </c>
      <c r="G109" s="4">
        <v>12.388899</v>
      </c>
    </row>
    <row r="110" spans="2:7" x14ac:dyDescent="0.35">
      <c r="C110" s="2">
        <v>12</v>
      </c>
      <c r="D110" s="17" t="s">
        <v>53</v>
      </c>
      <c r="E110" s="3">
        <v>15.858383999999999</v>
      </c>
      <c r="F110" s="4">
        <v>5.9624620000000004</v>
      </c>
      <c r="G110" s="4">
        <v>5.9624620000000004</v>
      </c>
    </row>
    <row r="111" spans="2:7" x14ac:dyDescent="0.35">
      <c r="C111" s="2">
        <v>13</v>
      </c>
      <c r="D111" s="17" t="s">
        <v>54</v>
      </c>
      <c r="E111" s="3">
        <v>7.8609600000000004</v>
      </c>
      <c r="F111" s="4">
        <v>-3.8744130000000001</v>
      </c>
      <c r="G111" s="4">
        <v>-3.8744130000000001</v>
      </c>
    </row>
    <row r="112" spans="2:7" x14ac:dyDescent="0.35">
      <c r="C112" s="2">
        <v>14</v>
      </c>
      <c r="D112" s="17" t="s">
        <v>55</v>
      </c>
      <c r="E112" s="3">
        <v>7.8609600000000004</v>
      </c>
      <c r="F112" s="4">
        <v>-3.8744130000000001</v>
      </c>
      <c r="G112" s="4">
        <v>-3.8744130000000001</v>
      </c>
    </row>
    <row r="113" spans="2:7" x14ac:dyDescent="0.35">
      <c r="C113" s="2">
        <v>15</v>
      </c>
      <c r="D113" s="17" t="s">
        <v>56</v>
      </c>
      <c r="E113" s="3">
        <v>2.4996659999999999</v>
      </c>
      <c r="F113" s="4">
        <v>-12.920052999999999</v>
      </c>
      <c r="G113" s="4">
        <v>-7.42</v>
      </c>
    </row>
    <row r="114" spans="2:7" x14ac:dyDescent="0.35">
      <c r="C114" s="2">
        <v>16</v>
      </c>
      <c r="D114" s="17" t="s">
        <v>57</v>
      </c>
      <c r="E114" s="3">
        <v>1.8418000000000001</v>
      </c>
      <c r="F114" s="4">
        <v>-13.705416</v>
      </c>
      <c r="G114" s="4">
        <v>-7.42</v>
      </c>
    </row>
    <row r="115" spans="2:7" x14ac:dyDescent="0.35">
      <c r="C115" s="2">
        <v>17</v>
      </c>
      <c r="D115" s="17" t="s">
        <v>58</v>
      </c>
      <c r="E115" s="3">
        <v>-1.9343349999999999</v>
      </c>
      <c r="F115" s="4">
        <v>-17.481483000000001</v>
      </c>
      <c r="G115" s="4">
        <v>-7.42</v>
      </c>
    </row>
    <row r="116" spans="2:7" x14ac:dyDescent="0.35">
      <c r="C116" s="2">
        <v>18</v>
      </c>
      <c r="D116" s="17" t="s">
        <v>59</v>
      </c>
      <c r="E116" s="3">
        <v>-0.95878799999999997</v>
      </c>
      <c r="F116" s="4">
        <v>-16.506004000000001</v>
      </c>
      <c r="G116" s="4">
        <v>-7.42</v>
      </c>
    </row>
    <row r="117" spans="2:7" x14ac:dyDescent="0.35">
      <c r="C117" s="2">
        <v>19</v>
      </c>
      <c r="D117" s="17" t="s">
        <v>60</v>
      </c>
      <c r="E117" s="3">
        <v>2.746105</v>
      </c>
      <c r="F117" s="4">
        <v>-12.801085</v>
      </c>
      <c r="G117" s="4">
        <v>-7.42</v>
      </c>
    </row>
    <row r="118" spans="2:7" x14ac:dyDescent="0.35">
      <c r="C118" s="2">
        <v>20</v>
      </c>
      <c r="D118" s="17" t="s">
        <v>61</v>
      </c>
      <c r="E118" s="3">
        <v>-9.6853119999999997</v>
      </c>
      <c r="F118" s="4">
        <v>-25.232527999999999</v>
      </c>
      <c r="G118" s="4">
        <v>-7.42</v>
      </c>
    </row>
    <row r="119" spans="2:7" x14ac:dyDescent="0.35">
      <c r="C119" s="2">
        <v>21</v>
      </c>
      <c r="D119" s="17" t="s">
        <v>62</v>
      </c>
      <c r="E119" s="3">
        <v>-9.4754050000000003</v>
      </c>
      <c r="F119" s="4">
        <v>-25.022621000000001</v>
      </c>
      <c r="G119" s="4">
        <v>-7.42</v>
      </c>
    </row>
    <row r="120" spans="2:7" x14ac:dyDescent="0.35">
      <c r="C120" s="2">
        <v>22</v>
      </c>
      <c r="D120" s="17" t="s">
        <v>63</v>
      </c>
      <c r="E120" s="3">
        <v>-8.2885E-2</v>
      </c>
      <c r="F120" s="4">
        <v>-15.62677</v>
      </c>
      <c r="G120" s="4">
        <v>-7.42</v>
      </c>
    </row>
    <row r="121" spans="2:7" x14ac:dyDescent="0.35">
      <c r="C121" s="2">
        <v>23</v>
      </c>
      <c r="D121" s="17" t="s">
        <v>64</v>
      </c>
      <c r="E121" s="3">
        <v>-8.2885E-2</v>
      </c>
      <c r="F121" s="4">
        <v>-15.62677</v>
      </c>
      <c r="G121" s="4">
        <v>-7.42</v>
      </c>
    </row>
    <row r="122" spans="2:7" x14ac:dyDescent="0.35">
      <c r="C122" s="2">
        <v>24</v>
      </c>
      <c r="D122" s="17" t="s">
        <v>65</v>
      </c>
      <c r="E122" s="3">
        <v>-8.2885E-2</v>
      </c>
      <c r="F122" s="4">
        <v>-15.62677</v>
      </c>
      <c r="G122" s="4">
        <v>-7.42</v>
      </c>
    </row>
    <row r="123" spans="2:7" x14ac:dyDescent="0.35">
      <c r="C123" s="2">
        <v>25</v>
      </c>
      <c r="D123" s="17" t="s">
        <v>66</v>
      </c>
      <c r="E123" s="3">
        <v>-6.3620159999999997</v>
      </c>
      <c r="F123" s="4">
        <v>-21.909231999999999</v>
      </c>
      <c r="G123" s="4">
        <v>-7.42</v>
      </c>
    </row>
    <row r="124" spans="2:7" x14ac:dyDescent="0.35">
      <c r="C124" s="2">
        <v>26</v>
      </c>
      <c r="D124" s="17" t="s">
        <v>67</v>
      </c>
      <c r="E124" s="3">
        <v>-5.8908699999999996</v>
      </c>
      <c r="F124" s="4">
        <v>-21.438085999999998</v>
      </c>
      <c r="G124" s="4">
        <v>-7.42</v>
      </c>
    </row>
    <row r="125" spans="2:7" ht="15" thickBot="1" x14ac:dyDescent="0.4">
      <c r="C125" s="5">
        <v>27</v>
      </c>
      <c r="D125" s="18" t="s">
        <v>68</v>
      </c>
      <c r="E125" s="6">
        <v>-9.5968889999999991</v>
      </c>
      <c r="F125" s="7">
        <v>-25.143749</v>
      </c>
      <c r="G125" s="7">
        <v>-7.42</v>
      </c>
    </row>
    <row r="126" spans="2:7" ht="15" thickBot="1" x14ac:dyDescent="0.4"/>
    <row r="127" spans="2:7" ht="29.5" thickBot="1" x14ac:dyDescent="0.4">
      <c r="B127" s="54" t="s">
        <v>70</v>
      </c>
    </row>
    <row r="128" spans="2:7" ht="29.5" thickBot="1" x14ac:dyDescent="0.4">
      <c r="C128" s="39" t="s">
        <v>1</v>
      </c>
      <c r="D128" s="40" t="s">
        <v>2</v>
      </c>
      <c r="E128" s="20" t="str">
        <f>$E$10</f>
        <v>2029/30 baseline</v>
      </c>
      <c r="F128" s="20" t="str">
        <f>$F$10</f>
        <v>2029/30 CMP423</v>
      </c>
      <c r="G128" s="20" t="str">
        <f>$G$10</f>
        <v>2029/30 CMP423 &amp; CMP444</v>
      </c>
    </row>
    <row r="129" spans="3:7" x14ac:dyDescent="0.35">
      <c r="C129" s="1">
        <v>1</v>
      </c>
      <c r="D129" s="16" t="s">
        <v>42</v>
      </c>
      <c r="E129" s="55">
        <v>34.670938</v>
      </c>
      <c r="F129" s="56">
        <v>29.023436</v>
      </c>
      <c r="G129" s="56">
        <v>21.22</v>
      </c>
    </row>
    <row r="130" spans="3:7" x14ac:dyDescent="0.35">
      <c r="C130" s="2">
        <v>2</v>
      </c>
      <c r="D130" s="17" t="s">
        <v>43</v>
      </c>
      <c r="E130" s="3">
        <v>34.670938</v>
      </c>
      <c r="F130" s="4">
        <v>29.023436</v>
      </c>
      <c r="G130" s="4">
        <v>21.22</v>
      </c>
    </row>
    <row r="131" spans="3:7" x14ac:dyDescent="0.35">
      <c r="C131" s="2">
        <v>3</v>
      </c>
      <c r="D131" s="17" t="s">
        <v>44</v>
      </c>
      <c r="E131" s="3">
        <v>25.675022999999999</v>
      </c>
      <c r="F131" s="4">
        <v>20.027353000000002</v>
      </c>
      <c r="G131" s="4">
        <v>20.027353000000002</v>
      </c>
    </row>
    <row r="132" spans="3:7" x14ac:dyDescent="0.35">
      <c r="C132" s="2">
        <v>4</v>
      </c>
      <c r="D132" s="17" t="s">
        <v>45</v>
      </c>
      <c r="E132" s="3">
        <v>34.574100999999999</v>
      </c>
      <c r="F132" s="4">
        <v>28.929145999999999</v>
      </c>
      <c r="G132" s="4">
        <v>21.22</v>
      </c>
    </row>
    <row r="133" spans="3:7" x14ac:dyDescent="0.35">
      <c r="C133" s="2">
        <v>5</v>
      </c>
      <c r="D133" s="17" t="s">
        <v>46</v>
      </c>
      <c r="E133" s="3">
        <v>21.691426</v>
      </c>
      <c r="F133" s="4">
        <v>16.043602</v>
      </c>
      <c r="G133" s="4">
        <v>16.043602</v>
      </c>
    </row>
    <row r="134" spans="3:7" x14ac:dyDescent="0.35">
      <c r="C134" s="2">
        <v>6</v>
      </c>
      <c r="D134" s="17" t="s">
        <v>47</v>
      </c>
      <c r="E134" s="3">
        <v>20.757273999999999</v>
      </c>
      <c r="F134" s="4">
        <v>15.108729</v>
      </c>
      <c r="G134" s="4">
        <v>15.108729</v>
      </c>
    </row>
    <row r="135" spans="3:7" x14ac:dyDescent="0.35">
      <c r="C135" s="2">
        <v>7</v>
      </c>
      <c r="D135" s="17" t="s">
        <v>48</v>
      </c>
      <c r="E135" s="3">
        <v>26.030377000000001</v>
      </c>
      <c r="F135" s="4">
        <v>20.391846999999999</v>
      </c>
      <c r="G135" s="4">
        <v>20.391846999999999</v>
      </c>
    </row>
    <row r="136" spans="3:7" x14ac:dyDescent="0.35">
      <c r="C136" s="2">
        <v>8</v>
      </c>
      <c r="D136" s="17" t="s">
        <v>49</v>
      </c>
      <c r="E136" s="3">
        <v>17.819707000000001</v>
      </c>
      <c r="F136" s="4">
        <v>12.171162000000001</v>
      </c>
      <c r="G136" s="4">
        <v>12.171162000000001</v>
      </c>
    </row>
    <row r="137" spans="3:7" x14ac:dyDescent="0.35">
      <c r="C137" s="2">
        <v>9</v>
      </c>
      <c r="D137" s="17" t="s">
        <v>50</v>
      </c>
      <c r="E137" s="3">
        <v>17.307168000000001</v>
      </c>
      <c r="F137" s="4">
        <v>11.659751999999999</v>
      </c>
      <c r="G137" s="4">
        <v>11.659751999999999</v>
      </c>
    </row>
    <row r="138" spans="3:7" x14ac:dyDescent="0.35">
      <c r="C138" s="2">
        <v>10</v>
      </c>
      <c r="D138" s="17" t="s">
        <v>51</v>
      </c>
      <c r="E138" s="3">
        <v>16.651139000000001</v>
      </c>
      <c r="F138" s="4">
        <v>11.006466</v>
      </c>
      <c r="G138" s="4">
        <v>11.006466</v>
      </c>
    </row>
    <row r="139" spans="3:7" x14ac:dyDescent="0.35">
      <c r="C139" s="2">
        <v>11</v>
      </c>
      <c r="D139" s="17" t="s">
        <v>52</v>
      </c>
      <c r="E139" s="3">
        <v>11.820460000000001</v>
      </c>
      <c r="F139" s="4">
        <v>6.167535</v>
      </c>
      <c r="G139" s="4">
        <v>6.167535</v>
      </c>
    </row>
    <row r="140" spans="3:7" x14ac:dyDescent="0.35">
      <c r="C140" s="2">
        <v>12</v>
      </c>
      <c r="D140" s="17" t="s">
        <v>53</v>
      </c>
      <c r="E140" s="3">
        <v>11.140306000000001</v>
      </c>
      <c r="F140" s="4">
        <v>5.492413</v>
      </c>
      <c r="G140" s="4">
        <v>5.492413</v>
      </c>
    </row>
    <row r="141" spans="3:7" x14ac:dyDescent="0.35">
      <c r="C141" s="2">
        <v>13</v>
      </c>
      <c r="D141" s="17" t="s">
        <v>54</v>
      </c>
      <c r="E141" s="3">
        <v>3.7346689999999998</v>
      </c>
      <c r="F141" s="4">
        <v>-7.7174000000000006E-2</v>
      </c>
      <c r="G141" s="4">
        <v>-0.01</v>
      </c>
    </row>
    <row r="142" spans="3:7" x14ac:dyDescent="0.35">
      <c r="C142" s="2">
        <v>14</v>
      </c>
      <c r="D142" s="17" t="s">
        <v>55</v>
      </c>
      <c r="E142" s="3">
        <v>3.7733569999999999</v>
      </c>
      <c r="F142" s="4">
        <v>0</v>
      </c>
      <c r="G142" s="4">
        <v>0</v>
      </c>
    </row>
    <row r="143" spans="3:7" x14ac:dyDescent="0.35">
      <c r="C143" s="2">
        <v>15</v>
      </c>
      <c r="D143" s="17" t="s">
        <v>56</v>
      </c>
      <c r="E143" s="3">
        <v>0.12748499999999999</v>
      </c>
      <c r="F143" s="4">
        <v>0</v>
      </c>
      <c r="G143" s="4">
        <v>0</v>
      </c>
    </row>
    <row r="144" spans="3:7" x14ac:dyDescent="0.35">
      <c r="C144" s="2">
        <v>16</v>
      </c>
      <c r="D144" s="17" t="s">
        <v>57</v>
      </c>
      <c r="E144" s="3">
        <v>0</v>
      </c>
      <c r="F144" s="4">
        <v>0</v>
      </c>
      <c r="G144" s="4">
        <v>0</v>
      </c>
    </row>
    <row r="145" spans="2:7" x14ac:dyDescent="0.35">
      <c r="C145" s="2">
        <v>17</v>
      </c>
      <c r="D145" s="17" t="s">
        <v>58</v>
      </c>
      <c r="E145" s="3">
        <v>0</v>
      </c>
      <c r="F145" s="4">
        <v>0</v>
      </c>
      <c r="G145" s="4">
        <v>0</v>
      </c>
    </row>
    <row r="146" spans="2:7" x14ac:dyDescent="0.35">
      <c r="C146" s="2">
        <v>18</v>
      </c>
      <c r="D146" s="17" t="s">
        <v>59</v>
      </c>
      <c r="E146" s="3">
        <v>0</v>
      </c>
      <c r="F146" s="4">
        <v>0</v>
      </c>
      <c r="G146" s="4">
        <v>0</v>
      </c>
    </row>
    <row r="147" spans="2:7" x14ac:dyDescent="0.35">
      <c r="C147" s="2">
        <v>19</v>
      </c>
      <c r="D147" s="17" t="s">
        <v>60</v>
      </c>
      <c r="E147" s="3">
        <v>0</v>
      </c>
      <c r="F147" s="4">
        <v>0</v>
      </c>
      <c r="G147" s="4">
        <v>0</v>
      </c>
    </row>
    <row r="148" spans="2:7" x14ac:dyDescent="0.35">
      <c r="C148" s="2">
        <v>20</v>
      </c>
      <c r="D148" s="17" t="s">
        <v>61</v>
      </c>
      <c r="E148" s="3">
        <v>0</v>
      </c>
      <c r="F148" s="4">
        <v>0</v>
      </c>
      <c r="G148" s="4">
        <v>0</v>
      </c>
    </row>
    <row r="149" spans="2:7" x14ac:dyDescent="0.35">
      <c r="C149" s="2">
        <v>21</v>
      </c>
      <c r="D149" s="17" t="s">
        <v>62</v>
      </c>
      <c r="E149" s="3">
        <v>0</v>
      </c>
      <c r="F149" s="4">
        <v>0</v>
      </c>
      <c r="G149" s="4">
        <v>0</v>
      </c>
    </row>
    <row r="150" spans="2:7" x14ac:dyDescent="0.35">
      <c r="C150" s="2">
        <v>22</v>
      </c>
      <c r="D150" s="17" t="s">
        <v>63</v>
      </c>
      <c r="E150" s="3">
        <v>-7.5827970000000002</v>
      </c>
      <c r="F150" s="4">
        <v>-7.5861289999999997</v>
      </c>
      <c r="G150" s="4">
        <v>-0.01</v>
      </c>
    </row>
    <row r="151" spans="2:7" x14ac:dyDescent="0.35">
      <c r="C151" s="2">
        <v>23</v>
      </c>
      <c r="D151" s="17" t="s">
        <v>64</v>
      </c>
      <c r="E151" s="3">
        <v>-3.5759069999999999</v>
      </c>
      <c r="F151" s="4">
        <v>-3.5792389999999998</v>
      </c>
      <c r="G151" s="4">
        <v>-0.01</v>
      </c>
    </row>
    <row r="152" spans="2:7" x14ac:dyDescent="0.35">
      <c r="C152" s="2">
        <v>24</v>
      </c>
      <c r="D152" s="17" t="s">
        <v>65</v>
      </c>
      <c r="E152" s="3">
        <v>0</v>
      </c>
      <c r="F152" s="4">
        <v>0</v>
      </c>
      <c r="G152" s="4">
        <v>0</v>
      </c>
    </row>
    <row r="153" spans="2:7" x14ac:dyDescent="0.35">
      <c r="C153" s="2">
        <v>25</v>
      </c>
      <c r="D153" s="17" t="s">
        <v>66</v>
      </c>
      <c r="E153" s="3">
        <v>0</v>
      </c>
      <c r="F153" s="4">
        <v>0</v>
      </c>
      <c r="G153" s="4">
        <v>0</v>
      </c>
    </row>
    <row r="154" spans="2:7" x14ac:dyDescent="0.35">
      <c r="C154" s="2">
        <v>26</v>
      </c>
      <c r="D154" s="17" t="s">
        <v>67</v>
      </c>
      <c r="E154" s="3">
        <v>0</v>
      </c>
      <c r="F154" s="4">
        <v>0</v>
      </c>
      <c r="G154" s="4">
        <v>0</v>
      </c>
    </row>
    <row r="155" spans="2:7" ht="15" thickBot="1" x14ac:dyDescent="0.4">
      <c r="C155" s="5">
        <v>27</v>
      </c>
      <c r="D155" s="18" t="s">
        <v>68</v>
      </c>
      <c r="E155" s="6">
        <v>0</v>
      </c>
      <c r="F155" s="7">
        <v>0</v>
      </c>
      <c r="G155" s="7">
        <v>0</v>
      </c>
    </row>
    <row r="156" spans="2:7" ht="115.25" customHeight="1" thickBot="1" x14ac:dyDescent="0.4"/>
    <row r="157" spans="2:7" ht="44" thickBot="1" x14ac:dyDescent="0.4">
      <c r="B157" s="54" t="s">
        <v>71</v>
      </c>
    </row>
    <row r="158" spans="2:7" ht="29.5" thickBot="1" x14ac:dyDescent="0.4">
      <c r="D158" s="40" t="s">
        <v>2</v>
      </c>
      <c r="E158" s="20" t="str">
        <f>$E$10</f>
        <v>2029/30 baseline</v>
      </c>
      <c r="F158" s="20" t="str">
        <f>$F$10</f>
        <v>2029/30 CMP423</v>
      </c>
      <c r="G158" s="20" t="str">
        <f>$G$10</f>
        <v>2029/30 CMP423 &amp; CMP444</v>
      </c>
    </row>
    <row r="159" spans="2:7" x14ac:dyDescent="0.35">
      <c r="D159" s="16" t="s">
        <v>72</v>
      </c>
      <c r="E159" s="58">
        <v>-4.3789461195667867</v>
      </c>
      <c r="F159" s="58">
        <v>0</v>
      </c>
      <c r="G159" s="58">
        <v>0</v>
      </c>
    </row>
    <row r="160" spans="2:7" ht="79.75" customHeight="1" thickBot="1" x14ac:dyDescent="0.4"/>
    <row r="161" spans="2:7" ht="15" thickBot="1" x14ac:dyDescent="0.4">
      <c r="B161" s="59" t="s">
        <v>81</v>
      </c>
    </row>
    <row r="162" spans="2:7" ht="15" thickBot="1" x14ac:dyDescent="0.4">
      <c r="B162" s="60">
        <v>0.4</v>
      </c>
    </row>
    <row r="163" spans="2:7" ht="29.5" thickBot="1" x14ac:dyDescent="0.4">
      <c r="B163" s="59" t="str">
        <f>B162*100&amp;"% Conventional carbon"</f>
        <v>40% Conventional carbon</v>
      </c>
    </row>
    <row r="164" spans="2:7" ht="29.5" thickBot="1" x14ac:dyDescent="0.4">
      <c r="C164" s="61" t="s">
        <v>1</v>
      </c>
      <c r="D164" s="62" t="s">
        <v>2</v>
      </c>
      <c r="E164" s="20" t="str">
        <f>$E$10</f>
        <v>2029/30 baseline</v>
      </c>
      <c r="F164" s="20" t="str">
        <f>$F$10</f>
        <v>2029/30 CMP423</v>
      </c>
      <c r="G164" s="20" t="str">
        <f>$G$10</f>
        <v>2029/30 CMP423 &amp; CMP444</v>
      </c>
    </row>
    <row r="165" spans="2:7" x14ac:dyDescent="0.35">
      <c r="C165" s="8">
        <v>1</v>
      </c>
      <c r="D165" s="19" t="s">
        <v>42</v>
      </c>
      <c r="E165" s="63">
        <f t="shared" ref="E165:G180" si="0">E69+$B$162*(E99+E129)+E$159</f>
        <v>27.978953880433213</v>
      </c>
      <c r="F165" s="64">
        <f t="shared" si="0"/>
        <v>23.897107200000001</v>
      </c>
      <c r="G165" s="64">
        <f>G69+$B$162*(G99+G129)+G$159</f>
        <v>18.245397999999998</v>
      </c>
    </row>
    <row r="166" spans="2:7" x14ac:dyDescent="0.35">
      <c r="C166" s="2">
        <v>2</v>
      </c>
      <c r="D166" s="17" t="s">
        <v>43</v>
      </c>
      <c r="E166" s="3">
        <f t="shared" si="0"/>
        <v>19.968864080433217</v>
      </c>
      <c r="F166" s="4">
        <f t="shared" si="0"/>
        <v>15.885517400000001</v>
      </c>
      <c r="G166" s="4">
        <f t="shared" si="0"/>
        <v>12.764143000000001</v>
      </c>
    </row>
    <row r="167" spans="2:7" x14ac:dyDescent="0.35">
      <c r="C167" s="2">
        <v>3</v>
      </c>
      <c r="D167" s="17" t="s">
        <v>44</v>
      </c>
      <c r="E167" s="3">
        <f t="shared" si="0"/>
        <v>21.778522280433215</v>
      </c>
      <c r="F167" s="4">
        <f t="shared" si="0"/>
        <v>17.7133872</v>
      </c>
      <c r="G167" s="4">
        <f t="shared" si="0"/>
        <v>17.7133872</v>
      </c>
    </row>
    <row r="168" spans="2:7" x14ac:dyDescent="0.35">
      <c r="C168" s="2">
        <v>4</v>
      </c>
      <c r="D168" s="17" t="s">
        <v>45</v>
      </c>
      <c r="E168" s="3">
        <f t="shared" si="0"/>
        <v>25.259680480433214</v>
      </c>
      <c r="F168" s="4">
        <f t="shared" si="0"/>
        <v>21.178077400000003</v>
      </c>
      <c r="G168" s="4">
        <f t="shared" si="0"/>
        <v>18.094418999999998</v>
      </c>
    </row>
    <row r="169" spans="2:7" x14ac:dyDescent="0.35">
      <c r="C169" s="2">
        <v>5</v>
      </c>
      <c r="D169" s="17" t="s">
        <v>46</v>
      </c>
      <c r="E169" s="3">
        <f t="shared" si="0"/>
        <v>18.981273080433212</v>
      </c>
      <c r="F169" s="4">
        <f t="shared" si="0"/>
        <v>14.898453200000001</v>
      </c>
      <c r="G169" s="4">
        <f t="shared" si="0"/>
        <v>14.898453200000001</v>
      </c>
    </row>
    <row r="170" spans="2:7" x14ac:dyDescent="0.35">
      <c r="C170" s="2">
        <v>6</v>
      </c>
      <c r="D170" s="17" t="s">
        <v>47</v>
      </c>
      <c r="E170" s="3">
        <f t="shared" si="0"/>
        <v>19.302192680433212</v>
      </c>
      <c r="F170" s="4">
        <f t="shared" si="0"/>
        <v>15.218945399999999</v>
      </c>
      <c r="G170" s="4">
        <f t="shared" si="0"/>
        <v>15.218945399999999</v>
      </c>
    </row>
    <row r="171" spans="2:7" x14ac:dyDescent="0.35">
      <c r="C171" s="2">
        <v>7</v>
      </c>
      <c r="D171" s="17" t="s">
        <v>48</v>
      </c>
      <c r="E171" s="3">
        <f t="shared" si="0"/>
        <v>18.795579880433213</v>
      </c>
      <c r="F171" s="4">
        <f t="shared" si="0"/>
        <v>14.716315</v>
      </c>
      <c r="G171" s="4">
        <f t="shared" si="0"/>
        <v>14.716315</v>
      </c>
    </row>
    <row r="172" spans="2:7" x14ac:dyDescent="0.35">
      <c r="C172" s="2">
        <v>8</v>
      </c>
      <c r="D172" s="17" t="s">
        <v>49</v>
      </c>
      <c r="E172" s="3">
        <f t="shared" si="0"/>
        <v>15.975250880433215</v>
      </c>
      <c r="F172" s="4">
        <f t="shared" si="0"/>
        <v>11.900493000000003</v>
      </c>
      <c r="G172" s="4">
        <f t="shared" si="0"/>
        <v>11.900493000000003</v>
      </c>
    </row>
    <row r="173" spans="2:7" x14ac:dyDescent="0.35">
      <c r="C173" s="2">
        <v>9</v>
      </c>
      <c r="D173" s="17" t="s">
        <v>50</v>
      </c>
      <c r="E173" s="3">
        <f t="shared" si="0"/>
        <v>13.979772280433213</v>
      </c>
      <c r="F173" s="4">
        <f t="shared" si="0"/>
        <v>9.8976178000000008</v>
      </c>
      <c r="G173" s="4">
        <f t="shared" si="0"/>
        <v>9.8976178000000008</v>
      </c>
    </row>
    <row r="174" spans="2:7" x14ac:dyDescent="0.35">
      <c r="C174" s="2">
        <v>10</v>
      </c>
      <c r="D174" s="17" t="s">
        <v>51</v>
      </c>
      <c r="E174" s="3">
        <f t="shared" si="0"/>
        <v>12.966524080433214</v>
      </c>
      <c r="F174" s="4">
        <f t="shared" si="0"/>
        <v>8.8876089999999994</v>
      </c>
      <c r="G174" s="4">
        <f t="shared" si="0"/>
        <v>8.8876089999999994</v>
      </c>
    </row>
    <row r="175" spans="2:7" x14ac:dyDescent="0.35">
      <c r="C175" s="2">
        <v>11</v>
      </c>
      <c r="D175" s="17" t="s">
        <v>52</v>
      </c>
      <c r="E175" s="3">
        <f t="shared" si="0"/>
        <v>11.165504480433214</v>
      </c>
      <c r="F175" s="4">
        <f t="shared" si="0"/>
        <v>7.0830045999999998</v>
      </c>
      <c r="G175" s="4">
        <f t="shared" si="0"/>
        <v>7.0830045999999998</v>
      </c>
    </row>
    <row r="176" spans="2:7" x14ac:dyDescent="0.35">
      <c r="C176" s="2">
        <v>12</v>
      </c>
      <c r="D176" s="17" t="s">
        <v>53</v>
      </c>
      <c r="E176" s="3">
        <f t="shared" si="0"/>
        <v>7.4162678804332129</v>
      </c>
      <c r="F176" s="4">
        <f t="shared" si="0"/>
        <v>3.3342800000000006</v>
      </c>
      <c r="G176" s="4">
        <f t="shared" si="0"/>
        <v>3.3342800000000006</v>
      </c>
    </row>
    <row r="177" spans="3:7" x14ac:dyDescent="0.35">
      <c r="C177" s="2">
        <v>13</v>
      </c>
      <c r="D177" s="17" t="s">
        <v>54</v>
      </c>
      <c r="E177" s="3">
        <f t="shared" si="0"/>
        <v>2.9068694804332136</v>
      </c>
      <c r="F177" s="4">
        <f t="shared" si="0"/>
        <v>-1.1764788000000002</v>
      </c>
      <c r="G177" s="4">
        <f t="shared" si="0"/>
        <v>-1.1496092</v>
      </c>
    </row>
    <row r="178" spans="3:7" x14ac:dyDescent="0.35">
      <c r="C178" s="2">
        <v>14</v>
      </c>
      <c r="D178" s="17" t="s">
        <v>55</v>
      </c>
      <c r="E178" s="3">
        <f t="shared" si="0"/>
        <v>0.53950868043321343</v>
      </c>
      <c r="F178" s="4">
        <f t="shared" si="0"/>
        <v>-3.5284452000000002</v>
      </c>
      <c r="G178" s="4">
        <f t="shared" si="0"/>
        <v>-2.9797652000000001</v>
      </c>
    </row>
    <row r="179" spans="3:7" x14ac:dyDescent="0.35">
      <c r="C179" s="2">
        <v>15</v>
      </c>
      <c r="D179" s="17" t="s">
        <v>56</v>
      </c>
      <c r="E179" s="3">
        <f t="shared" si="0"/>
        <v>0.29210528043321382</v>
      </c>
      <c r="F179" s="4">
        <f t="shared" si="0"/>
        <v>-3.7905782000000001</v>
      </c>
      <c r="G179" s="4">
        <f t="shared" si="0"/>
        <v>-1.590557</v>
      </c>
    </row>
    <row r="180" spans="3:7" x14ac:dyDescent="0.35">
      <c r="C180" s="2">
        <v>16</v>
      </c>
      <c r="D180" s="17" t="s">
        <v>57</v>
      </c>
      <c r="E180" s="3">
        <f t="shared" si="0"/>
        <v>-2.0585471195667866</v>
      </c>
      <c r="F180" s="4">
        <f t="shared" si="0"/>
        <v>-6.1418294000000007</v>
      </c>
      <c r="G180" s="4">
        <f t="shared" si="0"/>
        <v>-3.6276630000000001</v>
      </c>
    </row>
    <row r="181" spans="3:7" x14ac:dyDescent="0.35">
      <c r="C181" s="2">
        <v>17</v>
      </c>
      <c r="D181" s="17" t="s">
        <v>58</v>
      </c>
      <c r="E181" s="3">
        <f t="shared" ref="E181:G191" si="1">E85+$B$162*(E115+E145)+E$159</f>
        <v>-2.0754121195667867</v>
      </c>
      <c r="F181" s="4">
        <f t="shared" si="1"/>
        <v>-6.1492792000000005</v>
      </c>
      <c r="G181" s="4">
        <f t="shared" si="1"/>
        <v>-2.1246860000000001</v>
      </c>
    </row>
    <row r="182" spans="3:7" x14ac:dyDescent="0.35">
      <c r="C182" s="2">
        <v>18</v>
      </c>
      <c r="D182" s="17" t="s">
        <v>59</v>
      </c>
      <c r="E182" s="3">
        <f t="shared" si="1"/>
        <v>-4.3079053195667871</v>
      </c>
      <c r="F182" s="4">
        <f t="shared" si="1"/>
        <v>-8.3912536000000006</v>
      </c>
      <c r="G182" s="4">
        <f t="shared" si="1"/>
        <v>-4.3979999999999997</v>
      </c>
    </row>
    <row r="183" spans="3:7" x14ac:dyDescent="0.35">
      <c r="C183" s="2">
        <v>19</v>
      </c>
      <c r="D183" s="17" t="s">
        <v>60</v>
      </c>
      <c r="E183" s="3">
        <f t="shared" si="1"/>
        <v>-0.96358811956678636</v>
      </c>
      <c r="F183" s="4">
        <f t="shared" si="1"/>
        <v>-4.9789910000000006</v>
      </c>
      <c r="G183" s="4">
        <f t="shared" si="1"/>
        <v>-2.8265569999999998</v>
      </c>
    </row>
    <row r="184" spans="3:7" x14ac:dyDescent="0.35">
      <c r="C184" s="2">
        <v>20</v>
      </c>
      <c r="D184" s="17" t="s">
        <v>61</v>
      </c>
      <c r="E184" s="3">
        <f t="shared" si="1"/>
        <v>2.1921150804332123</v>
      </c>
      <c r="F184" s="4">
        <f t="shared" si="1"/>
        <v>-1.8912332000000003</v>
      </c>
      <c r="G184" s="4">
        <f t="shared" si="1"/>
        <v>1.7919999999999998</v>
      </c>
    </row>
    <row r="185" spans="3:7" x14ac:dyDescent="0.35">
      <c r="C185" s="2">
        <v>21</v>
      </c>
      <c r="D185" s="17" t="s">
        <v>62</v>
      </c>
      <c r="E185" s="3">
        <f t="shared" si="1"/>
        <v>-1.5999381195667874</v>
      </c>
      <c r="F185" s="4">
        <f t="shared" si="1"/>
        <v>-5.6813334000000006</v>
      </c>
      <c r="G185" s="4">
        <f t="shared" si="1"/>
        <v>1.3597150000000005</v>
      </c>
    </row>
    <row r="186" spans="3:7" x14ac:dyDescent="0.35">
      <c r="C186" s="2">
        <v>22</v>
      </c>
      <c r="D186" s="17" t="s">
        <v>63</v>
      </c>
      <c r="E186" s="3">
        <f t="shared" si="1"/>
        <v>-2.9129909195667869</v>
      </c>
      <c r="F186" s="4">
        <f t="shared" si="1"/>
        <v>-6.9963396000000007</v>
      </c>
      <c r="G186" s="4">
        <f t="shared" si="1"/>
        <v>-0.68318000000000012</v>
      </c>
    </row>
    <row r="187" spans="3:7" x14ac:dyDescent="0.35">
      <c r="C187" s="2">
        <v>23</v>
      </c>
      <c r="D187" s="17" t="s">
        <v>64</v>
      </c>
      <c r="E187" s="3">
        <f t="shared" si="1"/>
        <v>-10.301302919566787</v>
      </c>
      <c r="F187" s="4">
        <f t="shared" si="1"/>
        <v>-14.384651600000002</v>
      </c>
      <c r="G187" s="4">
        <f t="shared" si="1"/>
        <v>-4.4020000000000001</v>
      </c>
    </row>
    <row r="188" spans="3:7" x14ac:dyDescent="0.35">
      <c r="C188" s="2">
        <v>24</v>
      </c>
      <c r="D188" s="17" t="s">
        <v>65</v>
      </c>
      <c r="E188" s="3">
        <f t="shared" si="1"/>
        <v>-6.703642119566787</v>
      </c>
      <c r="F188" s="4">
        <f t="shared" si="1"/>
        <v>-10.783723999999999</v>
      </c>
      <c r="G188" s="4">
        <f t="shared" si="1"/>
        <v>-4.3979999999999997</v>
      </c>
    </row>
    <row r="189" spans="3:7" x14ac:dyDescent="0.35">
      <c r="C189" s="2">
        <v>25</v>
      </c>
      <c r="D189" s="17" t="s">
        <v>66</v>
      </c>
      <c r="E189" s="3">
        <f t="shared" si="1"/>
        <v>-7.2120115195667864</v>
      </c>
      <c r="F189" s="4">
        <f t="shared" si="1"/>
        <v>-11.2953598</v>
      </c>
      <c r="G189" s="4">
        <f t="shared" si="1"/>
        <v>-4.3979999999999997</v>
      </c>
    </row>
    <row r="190" spans="3:7" x14ac:dyDescent="0.35">
      <c r="C190" s="2">
        <v>26</v>
      </c>
      <c r="D190" s="17" t="s">
        <v>67</v>
      </c>
      <c r="E190" s="3">
        <f t="shared" si="1"/>
        <v>-4.025413119566787</v>
      </c>
      <c r="F190" s="4">
        <f t="shared" si="1"/>
        <v>-8.1076033999999986</v>
      </c>
      <c r="G190" s="4">
        <f t="shared" si="1"/>
        <v>-2.5003690000000001</v>
      </c>
    </row>
    <row r="191" spans="3:7" ht="15" thickBot="1" x14ac:dyDescent="0.4">
      <c r="C191" s="5">
        <v>27</v>
      </c>
      <c r="D191" s="18" t="s">
        <v>68</v>
      </c>
      <c r="E191" s="6">
        <f t="shared" si="1"/>
        <v>-4.8422937195667863</v>
      </c>
      <c r="F191" s="7">
        <f t="shared" si="1"/>
        <v>-8.9204316000000006</v>
      </c>
      <c r="G191" s="7">
        <f t="shared" si="1"/>
        <v>-1.830932</v>
      </c>
    </row>
    <row r="192" spans="3:7" x14ac:dyDescent="0.35">
      <c r="C192" s="11"/>
      <c r="E192" s="12"/>
      <c r="F192" s="9"/>
    </row>
    <row r="193" spans="2:7" ht="15" thickBot="1" x14ac:dyDescent="0.4">
      <c r="C193" s="11"/>
      <c r="E193" s="12"/>
      <c r="F193" s="9"/>
    </row>
    <row r="194" spans="2:7" ht="15" thickBot="1" x14ac:dyDescent="0.4">
      <c r="B194" s="59" t="s">
        <v>81</v>
      </c>
      <c r="C194" s="11"/>
      <c r="E194" s="12"/>
      <c r="F194" s="9"/>
    </row>
    <row r="195" spans="2:7" ht="15" thickBot="1" x14ac:dyDescent="0.4">
      <c r="B195" s="60">
        <v>0.75</v>
      </c>
    </row>
    <row r="196" spans="2:7" ht="29.5" thickBot="1" x14ac:dyDescent="0.4">
      <c r="B196" s="54" t="str">
        <f>B195*100&amp;"% conventional low carbon"</f>
        <v>75% conventional low carbon</v>
      </c>
    </row>
    <row r="197" spans="2:7" ht="29.5" thickBot="1" x14ac:dyDescent="0.4">
      <c r="C197" s="39" t="s">
        <v>1</v>
      </c>
      <c r="D197" s="40" t="s">
        <v>2</v>
      </c>
      <c r="E197" s="20" t="str">
        <f>$E$10</f>
        <v>2029/30 baseline</v>
      </c>
      <c r="F197" s="20" t="str">
        <f>$F$10</f>
        <v>2029/30 CMP423</v>
      </c>
      <c r="G197" s="20" t="str">
        <f>$G$10</f>
        <v>2029/30 CMP423 &amp; CMP444</v>
      </c>
    </row>
    <row r="198" spans="2:7" x14ac:dyDescent="0.35">
      <c r="C198" s="8">
        <v>1</v>
      </c>
      <c r="D198" s="19" t="s">
        <v>42</v>
      </c>
      <c r="E198" s="63">
        <f t="shared" ref="E198:F213" si="2">E69+$B$195*E99+E129+E$159</f>
        <v>62.593773880433211</v>
      </c>
      <c r="F198" s="64">
        <f t="shared" si="2"/>
        <v>51.659211749999997</v>
      </c>
      <c r="G198" s="64">
        <f t="shared" ref="G198" si="3">G69+$B$195*G99+G129+G$159</f>
        <v>39.111397999999994</v>
      </c>
    </row>
    <row r="199" spans="2:7" x14ac:dyDescent="0.35">
      <c r="C199" s="2">
        <v>2</v>
      </c>
      <c r="D199" s="17" t="s">
        <v>43</v>
      </c>
      <c r="E199" s="3">
        <f t="shared" si="2"/>
        <v>47.189007630433217</v>
      </c>
      <c r="F199" s="4">
        <f t="shared" si="2"/>
        <v>36.252261250000004</v>
      </c>
      <c r="G199" s="4">
        <f t="shared" ref="G199" si="4">G70+$B$195*G100+G130+G$159</f>
        <v>28.448825249999999</v>
      </c>
    </row>
    <row r="200" spans="2:7" x14ac:dyDescent="0.35">
      <c r="C200" s="2">
        <v>3</v>
      </c>
      <c r="D200" s="17" t="s">
        <v>44</v>
      </c>
      <c r="E200" s="3">
        <f t="shared" si="2"/>
        <v>48.307685130433221</v>
      </c>
      <c r="F200" s="4">
        <f t="shared" si="2"/>
        <v>37.389683750000003</v>
      </c>
      <c r="G200" s="4">
        <f t="shared" ref="G200" si="5">G71+$B$195*G101+G131+G$159</f>
        <v>37.389683750000003</v>
      </c>
    </row>
    <row r="201" spans="2:7" x14ac:dyDescent="0.35">
      <c r="C201" s="2">
        <v>4</v>
      </c>
      <c r="D201" s="17" t="s">
        <v>45</v>
      </c>
      <c r="E201" s="3">
        <f t="shared" si="2"/>
        <v>57.128290130433221</v>
      </c>
      <c r="F201" s="4">
        <f t="shared" si="2"/>
        <v>46.195449749999995</v>
      </c>
      <c r="G201" s="4">
        <f t="shared" ref="G201" si="6">G72+$B$195*G102+G132+G$159</f>
        <v>38.486303749999998</v>
      </c>
    </row>
    <row r="202" spans="2:7" x14ac:dyDescent="0.35">
      <c r="C202" s="2">
        <v>5</v>
      </c>
      <c r="D202" s="17" t="s">
        <v>46</v>
      </c>
      <c r="E202" s="3">
        <f t="shared" si="2"/>
        <v>41.557030380433211</v>
      </c>
      <c r="F202" s="4">
        <f t="shared" si="2"/>
        <v>30.621191249999999</v>
      </c>
      <c r="G202" s="4">
        <f t="shared" ref="G202" si="7">G73+$B$195*G103+G133+G$159</f>
        <v>30.621191249999999</v>
      </c>
    </row>
    <row r="203" spans="2:7" x14ac:dyDescent="0.35">
      <c r="C203" s="2">
        <v>6</v>
      </c>
      <c r="D203" s="17" t="s">
        <v>47</v>
      </c>
      <c r="E203" s="3">
        <f t="shared" si="2"/>
        <v>41.045722630433211</v>
      </c>
      <c r="F203" s="4">
        <f t="shared" si="2"/>
        <v>30.1088135</v>
      </c>
      <c r="G203" s="4">
        <f t="shared" ref="G203" si="8">G74+$B$195*G104+G134+G$159</f>
        <v>30.1088135</v>
      </c>
    </row>
    <row r="204" spans="2:7" x14ac:dyDescent="0.35">
      <c r="C204" s="2">
        <v>7</v>
      </c>
      <c r="D204" s="17" t="s">
        <v>48</v>
      </c>
      <c r="E204" s="3">
        <f t="shared" si="2"/>
        <v>42.856997130433221</v>
      </c>
      <c r="F204" s="4">
        <f t="shared" si="2"/>
        <v>31.930079749999997</v>
      </c>
      <c r="G204" s="4">
        <f t="shared" ref="G204" si="9">G75+$B$195*G105+G135+G$159</f>
        <v>31.930079749999997</v>
      </c>
    </row>
    <row r="205" spans="2:7" x14ac:dyDescent="0.35">
      <c r="C205" s="2">
        <v>8</v>
      </c>
      <c r="D205" s="17" t="s">
        <v>49</v>
      </c>
      <c r="E205" s="3">
        <f t="shared" si="2"/>
        <v>35.110266130433217</v>
      </c>
      <c r="F205" s="4">
        <f t="shared" si="2"/>
        <v>24.181846750000002</v>
      </c>
      <c r="G205" s="4">
        <f t="shared" ref="G205" si="10">G76+$B$195*G106+G136+G$159</f>
        <v>24.181846750000002</v>
      </c>
    </row>
    <row r="206" spans="2:7" x14ac:dyDescent="0.35">
      <c r="C206" s="2">
        <v>9</v>
      </c>
      <c r="D206" s="17" t="s">
        <v>50</v>
      </c>
      <c r="E206" s="3">
        <f t="shared" si="2"/>
        <v>32.594735380433214</v>
      </c>
      <c r="F206" s="4">
        <f t="shared" si="2"/>
        <v>21.66006475</v>
      </c>
      <c r="G206" s="4">
        <f t="shared" ref="G206" si="11">G77+$B$195*G107+G137+G$159</f>
        <v>21.66006475</v>
      </c>
    </row>
    <row r="207" spans="2:7" x14ac:dyDescent="0.35">
      <c r="C207" s="2">
        <v>10</v>
      </c>
      <c r="D207" s="17" t="s">
        <v>51</v>
      </c>
      <c r="E207" s="3">
        <f t="shared" si="2"/>
        <v>30.755581630433216</v>
      </c>
      <c r="F207" s="4">
        <f t="shared" si="2"/>
        <v>19.827603249999999</v>
      </c>
      <c r="G207" s="4">
        <f t="shared" ref="G207" si="12">G78+$B$195*G108+G138+G$159</f>
        <v>19.827603249999999</v>
      </c>
    </row>
    <row r="208" spans="2:7" x14ac:dyDescent="0.35">
      <c r="C208" s="2">
        <v>11</v>
      </c>
      <c r="D208" s="17" t="s">
        <v>52</v>
      </c>
      <c r="E208" s="3">
        <f t="shared" si="2"/>
        <v>26.056154630433213</v>
      </c>
      <c r="F208" s="4">
        <f t="shared" si="2"/>
        <v>15.11964025</v>
      </c>
      <c r="G208" s="4">
        <f t="shared" ref="G208" si="13">G79+$B$195*G109+G139+G$159</f>
        <v>15.11964025</v>
      </c>
    </row>
    <row r="209" spans="3:7" x14ac:dyDescent="0.35">
      <c r="C209" s="2">
        <v>12</v>
      </c>
      <c r="D209" s="17" t="s">
        <v>53</v>
      </c>
      <c r="E209" s="3">
        <f t="shared" si="2"/>
        <v>19.650885880433211</v>
      </c>
      <c r="F209" s="4">
        <f t="shared" si="2"/>
        <v>8.7165894999999995</v>
      </c>
      <c r="G209" s="4">
        <f t="shared" ref="G209" si="14">G80+$B$195*G110+G140+G$159</f>
        <v>8.7165894999999995</v>
      </c>
    </row>
    <row r="210" spans="3:7" x14ac:dyDescent="0.35">
      <c r="C210" s="2">
        <v>13</v>
      </c>
      <c r="D210" s="17" t="s">
        <v>54</v>
      </c>
      <c r="E210" s="3">
        <f t="shared" si="2"/>
        <v>7.8990068804332134</v>
      </c>
      <c r="F210" s="4">
        <f t="shared" si="2"/>
        <v>-2.5788277499999999</v>
      </c>
      <c r="G210" s="4">
        <f t="shared" ref="G210" si="15">G81+$B$195*G111+G141+G$159</f>
        <v>-2.5116537499999998</v>
      </c>
    </row>
    <row r="211" spans="3:7" x14ac:dyDescent="0.35">
      <c r="C211" s="2">
        <v>14</v>
      </c>
      <c r="D211" s="17" t="s">
        <v>55</v>
      </c>
      <c r="E211" s="3">
        <f t="shared" si="2"/>
        <v>5.5548588804332129</v>
      </c>
      <c r="F211" s="4">
        <f t="shared" si="2"/>
        <v>-4.8844897500000002</v>
      </c>
      <c r="G211" s="4">
        <f t="shared" ref="G211" si="16">G82+$B$195*G112+G142+G$159</f>
        <v>-4.3358097500000001</v>
      </c>
    </row>
    <row r="212" spans="3:7" x14ac:dyDescent="0.35">
      <c r="C212" s="2">
        <v>15</v>
      </c>
      <c r="D212" s="17" t="s">
        <v>56</v>
      </c>
      <c r="E212" s="3">
        <f t="shared" si="2"/>
        <v>1.2434793804332136</v>
      </c>
      <c r="F212" s="4">
        <f t="shared" si="2"/>
        <v>-8.3125967500000009</v>
      </c>
      <c r="G212" s="4">
        <f t="shared" ref="G212" si="17">G83+$B$195*G113+G143+G$159</f>
        <v>-4.187557</v>
      </c>
    </row>
    <row r="213" spans="3:7" x14ac:dyDescent="0.35">
      <c r="C213" s="2">
        <v>16</v>
      </c>
      <c r="D213" s="17" t="s">
        <v>57</v>
      </c>
      <c r="E213" s="3">
        <f t="shared" si="2"/>
        <v>-1.4139171195667863</v>
      </c>
      <c r="F213" s="4">
        <f t="shared" si="2"/>
        <v>-10.938725</v>
      </c>
      <c r="G213" s="4">
        <f t="shared" ref="G213" si="18">G84+$B$195*G114+G144+G$159</f>
        <v>-6.2246629999999996</v>
      </c>
    </row>
    <row r="214" spans="3:7" x14ac:dyDescent="0.35">
      <c r="C214" s="2">
        <v>17</v>
      </c>
      <c r="D214" s="17" t="s">
        <v>58</v>
      </c>
      <c r="E214" s="3">
        <f t="shared" ref="E214:G224" si="19">E85+$B$195*E115+E145+E$159</f>
        <v>-2.7524293695667863</v>
      </c>
      <c r="F214" s="4">
        <f t="shared" si="19"/>
        <v>-12.267798250000002</v>
      </c>
      <c r="G214" s="4">
        <f t="shared" si="19"/>
        <v>-4.7216859999999992</v>
      </c>
    </row>
    <row r="215" spans="3:7" x14ac:dyDescent="0.35">
      <c r="C215" s="2">
        <v>18</v>
      </c>
      <c r="D215" s="17" t="s">
        <v>59</v>
      </c>
      <c r="E215" s="3">
        <f t="shared" si="19"/>
        <v>-4.6434811195667862</v>
      </c>
      <c r="F215" s="4">
        <f t="shared" si="19"/>
        <v>-14.168355</v>
      </c>
      <c r="G215" s="4">
        <f t="shared" si="19"/>
        <v>-6.9949999999999992</v>
      </c>
    </row>
    <row r="216" spans="3:7" x14ac:dyDescent="0.35">
      <c r="C216" s="2">
        <v>19</v>
      </c>
      <c r="D216" s="17" t="s">
        <v>60</v>
      </c>
      <c r="E216" s="3">
        <f t="shared" si="19"/>
        <v>-2.4513695667867097E-3</v>
      </c>
      <c r="F216" s="4">
        <f t="shared" si="19"/>
        <v>-9.4593707499999997</v>
      </c>
      <c r="G216" s="4">
        <f t="shared" si="19"/>
        <v>-5.4235569999999997</v>
      </c>
    </row>
    <row r="217" spans="3:7" x14ac:dyDescent="0.35">
      <c r="C217" s="2">
        <v>20</v>
      </c>
      <c r="D217" s="17" t="s">
        <v>61</v>
      </c>
      <c r="E217" s="3">
        <f t="shared" si="19"/>
        <v>-1.1977441195667868</v>
      </c>
      <c r="F217" s="4">
        <f t="shared" si="19"/>
        <v>-10.722617999999999</v>
      </c>
      <c r="G217" s="4">
        <f t="shared" si="19"/>
        <v>-0.80499999999999972</v>
      </c>
    </row>
    <row r="218" spans="3:7" x14ac:dyDescent="0.35">
      <c r="C218" s="2">
        <v>21</v>
      </c>
      <c r="D218" s="17" t="s">
        <v>62</v>
      </c>
      <c r="E218" s="3">
        <f t="shared" si="19"/>
        <v>-4.9163298695667867</v>
      </c>
      <c r="F218" s="4">
        <f t="shared" si="19"/>
        <v>-14.439250749999999</v>
      </c>
      <c r="G218" s="4">
        <f t="shared" si="19"/>
        <v>-1.2372849999999991</v>
      </c>
    </row>
    <row r="219" spans="3:7" x14ac:dyDescent="0.35">
      <c r="C219" s="2">
        <v>22</v>
      </c>
      <c r="D219" s="17" t="s">
        <v>63</v>
      </c>
      <c r="E219" s="3">
        <f t="shared" si="19"/>
        <v>-7.4916788695667869</v>
      </c>
      <c r="F219" s="4">
        <f t="shared" si="19"/>
        <v>-17.017386500000001</v>
      </c>
      <c r="G219" s="4">
        <f t="shared" si="19"/>
        <v>-3.2861799999999994</v>
      </c>
    </row>
    <row r="220" spans="3:7" x14ac:dyDescent="0.35">
      <c r="C220" s="2">
        <v>23</v>
      </c>
      <c r="D220" s="17" t="s">
        <v>64</v>
      </c>
      <c r="E220" s="3">
        <f t="shared" si="19"/>
        <v>-12.475856869566787</v>
      </c>
      <c r="F220" s="4">
        <f t="shared" si="19"/>
        <v>-22.001564500000001</v>
      </c>
      <c r="G220" s="4">
        <f t="shared" si="19"/>
        <v>-7.004999999999999</v>
      </c>
    </row>
    <row r="221" spans="3:7" x14ac:dyDescent="0.35">
      <c r="C221" s="2">
        <v>24</v>
      </c>
      <c r="D221" s="17" t="s">
        <v>65</v>
      </c>
      <c r="E221" s="3">
        <f t="shared" si="19"/>
        <v>-6.7326518695667872</v>
      </c>
      <c r="F221" s="4">
        <f t="shared" si="19"/>
        <v>-16.253093499999999</v>
      </c>
      <c r="G221" s="4">
        <f t="shared" si="19"/>
        <v>-6.9949999999999992</v>
      </c>
    </row>
    <row r="222" spans="3:7" x14ac:dyDescent="0.35">
      <c r="C222" s="2">
        <v>25</v>
      </c>
      <c r="D222" s="17" t="s">
        <v>66</v>
      </c>
      <c r="E222" s="3">
        <f t="shared" si="19"/>
        <v>-9.4387171195667854</v>
      </c>
      <c r="F222" s="4">
        <f t="shared" si="19"/>
        <v>-18.963590999999997</v>
      </c>
      <c r="G222" s="4">
        <f t="shared" si="19"/>
        <v>-6.9949999999999992</v>
      </c>
    </row>
    <row r="223" spans="3:7" x14ac:dyDescent="0.35">
      <c r="C223" s="2">
        <v>26</v>
      </c>
      <c r="D223" s="17" t="s">
        <v>67</v>
      </c>
      <c r="E223" s="3">
        <f t="shared" si="19"/>
        <v>-6.0872176195667862</v>
      </c>
      <c r="F223" s="4">
        <f t="shared" si="19"/>
        <v>-15.610933499999998</v>
      </c>
      <c r="G223" s="4">
        <f t="shared" si="19"/>
        <v>-5.0973689999999996</v>
      </c>
    </row>
    <row r="224" spans="3:7" ht="15" thickBot="1" x14ac:dyDescent="0.4">
      <c r="C224" s="5">
        <v>27</v>
      </c>
      <c r="D224" s="18" t="s">
        <v>68</v>
      </c>
      <c r="E224" s="6">
        <f t="shared" si="19"/>
        <v>-8.2012048695667872</v>
      </c>
      <c r="F224" s="7">
        <f t="shared" si="19"/>
        <v>-17.72074375</v>
      </c>
      <c r="G224" s="7">
        <f t="shared" si="19"/>
        <v>-4.4279319999999993</v>
      </c>
    </row>
    <row r="226" spans="2:7" ht="15" thickBot="1" x14ac:dyDescent="0.4"/>
    <row r="227" spans="2:7" ht="15" thickBot="1" x14ac:dyDescent="0.4">
      <c r="B227" s="59" t="s">
        <v>81</v>
      </c>
    </row>
    <row r="228" spans="2:7" ht="15" thickBot="1" x14ac:dyDescent="0.4">
      <c r="B228" s="60">
        <v>0.3</v>
      </c>
    </row>
    <row r="229" spans="2:7" ht="15" thickBot="1" x14ac:dyDescent="0.4">
      <c r="B229" s="54" t="str">
        <f>B228*100&amp;"% intermittent"</f>
        <v>30% intermittent</v>
      </c>
    </row>
    <row r="230" spans="2:7" ht="29.5" thickBot="1" x14ac:dyDescent="0.4">
      <c r="C230" s="39" t="s">
        <v>1</v>
      </c>
      <c r="D230" s="62" t="s">
        <v>2</v>
      </c>
      <c r="E230" s="20" t="str">
        <f>$E$10</f>
        <v>2029/30 baseline</v>
      </c>
      <c r="F230" s="20" t="str">
        <f>$F$10</f>
        <v>2029/30 CMP423</v>
      </c>
      <c r="G230" s="20" t="str">
        <f>$G$10</f>
        <v>2029/30 CMP423 &amp; CMP444</v>
      </c>
    </row>
    <row r="231" spans="2:7" x14ac:dyDescent="0.35">
      <c r="C231" s="8">
        <v>1</v>
      </c>
      <c r="D231" s="19" t="s">
        <v>42</v>
      </c>
      <c r="E231" s="63">
        <f t="shared" ref="E231:F246" si="20">$B$228*E99+E129+E$159</f>
        <v>42.131069480433219</v>
      </c>
      <c r="F231" s="64">
        <f t="shared" si="20"/>
        <v>37.893187099999999</v>
      </c>
      <c r="G231" s="64">
        <f t="shared" ref="G231" si="21">$B$228*G99+G129+G$159</f>
        <v>28.192</v>
      </c>
    </row>
    <row r="232" spans="2:7" x14ac:dyDescent="0.35">
      <c r="C232" s="2">
        <v>2</v>
      </c>
      <c r="D232" s="17" t="s">
        <v>43</v>
      </c>
      <c r="E232" s="3">
        <f t="shared" si="20"/>
        <v>35.792775380433213</v>
      </c>
      <c r="F232" s="4">
        <f t="shared" si="20"/>
        <v>31.554306499999999</v>
      </c>
      <c r="G232" s="4">
        <f t="shared" ref="G232" si="22">$B$228*G100+G130+G$159</f>
        <v>23.750870499999998</v>
      </c>
    </row>
    <row r="233" spans="2:7" x14ac:dyDescent="0.35">
      <c r="C233" s="2">
        <v>3</v>
      </c>
      <c r="D233" s="17" t="s">
        <v>44</v>
      </c>
      <c r="E233" s="3">
        <f t="shared" si="20"/>
        <v>30.831061780433213</v>
      </c>
      <c r="F233" s="4">
        <f t="shared" si="20"/>
        <v>26.592968500000001</v>
      </c>
      <c r="G233" s="4">
        <f t="shared" ref="G233" si="23">$B$228*G101+G131+G$159</f>
        <v>26.592968500000001</v>
      </c>
    </row>
    <row r="234" spans="2:7" x14ac:dyDescent="0.35">
      <c r="C234" s="2">
        <v>4</v>
      </c>
      <c r="D234" s="17" t="s">
        <v>45</v>
      </c>
      <c r="E234" s="3">
        <f t="shared" si="20"/>
        <v>39.730139780433213</v>
      </c>
      <c r="F234" s="4">
        <f t="shared" si="20"/>
        <v>35.494761499999996</v>
      </c>
      <c r="G234" s="4">
        <f t="shared" ref="G234" si="24">$B$228*G102+G132+G$159</f>
        <v>27.785615499999999</v>
      </c>
    </row>
    <row r="235" spans="2:7" x14ac:dyDescent="0.35">
      <c r="C235" s="2">
        <v>5</v>
      </c>
      <c r="D235" s="17" t="s">
        <v>46</v>
      </c>
      <c r="E235" s="3">
        <f t="shared" si="20"/>
        <v>25.507538480433212</v>
      </c>
      <c r="F235" s="4">
        <f t="shared" si="20"/>
        <v>21.269239299999999</v>
      </c>
      <c r="G235" s="4">
        <f t="shared" ref="G235" si="25">$B$228*G103+G133+G$159</f>
        <v>21.269239299999999</v>
      </c>
    </row>
    <row r="236" spans="2:7" x14ac:dyDescent="0.35">
      <c r="C236" s="2">
        <v>6</v>
      </c>
      <c r="D236" s="17" t="s">
        <v>47</v>
      </c>
      <c r="E236" s="3">
        <f t="shared" si="20"/>
        <v>24.34046978043321</v>
      </c>
      <c r="F236" s="4">
        <f t="shared" si="20"/>
        <v>20.101269599999998</v>
      </c>
      <c r="G236" s="4">
        <f t="shared" ref="G236" si="26">$B$228*G104+G134+G$159</f>
        <v>20.101269599999998</v>
      </c>
    </row>
    <row r="237" spans="2:7" x14ac:dyDescent="0.35">
      <c r="C237" s="2">
        <v>7</v>
      </c>
      <c r="D237" s="17" t="s">
        <v>48</v>
      </c>
      <c r="E237" s="3">
        <f t="shared" si="20"/>
        <v>28.888451780433211</v>
      </c>
      <c r="F237" s="4">
        <f t="shared" si="20"/>
        <v>24.659266899999999</v>
      </c>
      <c r="G237" s="4">
        <f t="shared" ref="G237" si="27">$B$228*G105+G135+G$159</f>
        <v>24.659266899999999</v>
      </c>
    </row>
    <row r="238" spans="2:7" x14ac:dyDescent="0.35">
      <c r="C238" s="2">
        <v>8</v>
      </c>
      <c r="D238" s="17" t="s">
        <v>49</v>
      </c>
      <c r="E238" s="3">
        <f t="shared" si="20"/>
        <v>20.677781780433211</v>
      </c>
      <c r="F238" s="4">
        <f t="shared" si="20"/>
        <v>16.438581900000003</v>
      </c>
      <c r="G238" s="4">
        <f t="shared" ref="G238" si="28">$B$228*G106+G136+G$159</f>
        <v>16.438581900000003</v>
      </c>
    </row>
    <row r="239" spans="2:7" x14ac:dyDescent="0.35">
      <c r="C239" s="2">
        <v>9</v>
      </c>
      <c r="D239" s="17" t="s">
        <v>50</v>
      </c>
      <c r="E239" s="3">
        <f t="shared" si="20"/>
        <v>19.983075280433212</v>
      </c>
      <c r="F239" s="4">
        <f t="shared" si="20"/>
        <v>15.7454055</v>
      </c>
      <c r="G239" s="4">
        <f t="shared" ref="G239" si="29">$B$228*G107+G137+G$159</f>
        <v>15.7454055</v>
      </c>
    </row>
    <row r="240" spans="2:7" x14ac:dyDescent="0.35">
      <c r="C240" s="2">
        <v>10</v>
      </c>
      <c r="D240" s="17" t="s">
        <v>51</v>
      </c>
      <c r="E240" s="3">
        <f t="shared" si="20"/>
        <v>18.956513580433214</v>
      </c>
      <c r="F240" s="4">
        <f t="shared" si="20"/>
        <v>14.7231357</v>
      </c>
      <c r="G240" s="4">
        <f t="shared" ref="G240" si="30">$B$228*G108+G138+G$159</f>
        <v>14.7231357</v>
      </c>
    </row>
    <row r="241" spans="3:7" x14ac:dyDescent="0.35">
      <c r="C241" s="2">
        <v>11</v>
      </c>
      <c r="D241" s="17" t="s">
        <v>52</v>
      </c>
      <c r="E241" s="3">
        <f t="shared" si="20"/>
        <v>14.125834580433214</v>
      </c>
      <c r="F241" s="4">
        <f t="shared" si="20"/>
        <v>9.8842046999999997</v>
      </c>
      <c r="G241" s="4">
        <f t="shared" ref="G241" si="31">$B$228*G109+G139+G$159</f>
        <v>9.8842046999999997</v>
      </c>
    </row>
    <row r="242" spans="3:7" x14ac:dyDescent="0.35">
      <c r="C242" s="2">
        <v>12</v>
      </c>
      <c r="D242" s="17" t="s">
        <v>53</v>
      </c>
      <c r="E242" s="3">
        <f t="shared" si="20"/>
        <v>11.518875080433212</v>
      </c>
      <c r="F242" s="4">
        <f t="shared" si="20"/>
        <v>7.2811516000000003</v>
      </c>
      <c r="G242" s="4">
        <f t="shared" ref="G242" si="32">$B$228*G110+G140+G$159</f>
        <v>7.2811516000000003</v>
      </c>
    </row>
    <row r="243" spans="3:7" x14ac:dyDescent="0.35">
      <c r="C243" s="2">
        <v>13</v>
      </c>
      <c r="D243" s="17" t="s">
        <v>54</v>
      </c>
      <c r="E243" s="3">
        <f t="shared" si="20"/>
        <v>1.7140108804332135</v>
      </c>
      <c r="F243" s="4">
        <f t="shared" si="20"/>
        <v>-1.2394979000000002</v>
      </c>
      <c r="G243" s="4">
        <f t="shared" ref="G243" si="33">$B$228*G111+G141+G$159</f>
        <v>-1.1723239000000001</v>
      </c>
    </row>
    <row r="244" spans="3:7" x14ac:dyDescent="0.35">
      <c r="C244" s="2">
        <v>14</v>
      </c>
      <c r="D244" s="17" t="s">
        <v>55</v>
      </c>
      <c r="E244" s="3">
        <f t="shared" si="20"/>
        <v>1.7526988804332131</v>
      </c>
      <c r="F244" s="4">
        <f t="shared" si="20"/>
        <v>-1.1623239000000001</v>
      </c>
      <c r="G244" s="4">
        <f t="shared" ref="G244" si="34">$B$228*G112+G142+G$159</f>
        <v>-1.1623239000000001</v>
      </c>
    </row>
    <row r="245" spans="3:7" x14ac:dyDescent="0.35">
      <c r="C245" s="2">
        <v>15</v>
      </c>
      <c r="D245" s="17" t="s">
        <v>56</v>
      </c>
      <c r="E245" s="3">
        <f t="shared" si="20"/>
        <v>-3.501561319566787</v>
      </c>
      <c r="F245" s="4">
        <f t="shared" si="20"/>
        <v>-3.8760158999999996</v>
      </c>
      <c r="G245" s="4">
        <f t="shared" ref="G245" si="35">$B$228*G113+G143+G$159</f>
        <v>-2.226</v>
      </c>
    </row>
    <row r="246" spans="3:7" x14ac:dyDescent="0.35">
      <c r="C246" s="2">
        <v>16</v>
      </c>
      <c r="D246" s="17" t="s">
        <v>57</v>
      </c>
      <c r="E246" s="3">
        <f t="shared" si="20"/>
        <v>-3.8264061195667867</v>
      </c>
      <c r="F246" s="4">
        <f t="shared" si="20"/>
        <v>-4.1116247999999995</v>
      </c>
      <c r="G246" s="4">
        <f t="shared" ref="G246" si="36">$B$228*G114+G144+G$159</f>
        <v>-2.226</v>
      </c>
    </row>
    <row r="247" spans="3:7" x14ac:dyDescent="0.35">
      <c r="C247" s="2">
        <v>17</v>
      </c>
      <c r="D247" s="17" t="s">
        <v>58</v>
      </c>
      <c r="E247" s="3">
        <f t="shared" ref="E247:G257" si="37">$B$228*E115+E145+E$159</f>
        <v>-4.9592466195667866</v>
      </c>
      <c r="F247" s="4">
        <f t="shared" si="37"/>
        <v>-5.2444449000000004</v>
      </c>
      <c r="G247" s="4">
        <f t="shared" si="37"/>
        <v>-2.226</v>
      </c>
    </row>
    <row r="248" spans="3:7" x14ac:dyDescent="0.35">
      <c r="C248" s="2">
        <v>18</v>
      </c>
      <c r="D248" s="17" t="s">
        <v>59</v>
      </c>
      <c r="E248" s="3">
        <f t="shared" si="37"/>
        <v>-4.6665825195667869</v>
      </c>
      <c r="F248" s="4">
        <f t="shared" si="37"/>
        <v>-4.9518012000000002</v>
      </c>
      <c r="G248" s="4">
        <f t="shared" si="37"/>
        <v>-2.226</v>
      </c>
    </row>
    <row r="249" spans="3:7" x14ac:dyDescent="0.35">
      <c r="C249" s="2">
        <v>19</v>
      </c>
      <c r="D249" s="17" t="s">
        <v>60</v>
      </c>
      <c r="E249" s="3">
        <f t="shared" si="37"/>
        <v>-3.5551146195667869</v>
      </c>
      <c r="F249" s="4">
        <f t="shared" si="37"/>
        <v>-3.8403255000000001</v>
      </c>
      <c r="G249" s="4">
        <f>$B$228*G117+G147+G$159</f>
        <v>-2.226</v>
      </c>
    </row>
    <row r="250" spans="3:7" x14ac:dyDescent="0.35">
      <c r="C250" s="2">
        <v>20</v>
      </c>
      <c r="D250" s="17" t="s">
        <v>61</v>
      </c>
      <c r="E250" s="3">
        <f t="shared" si="37"/>
        <v>-7.2845397195667871</v>
      </c>
      <c r="F250" s="4">
        <f t="shared" si="37"/>
        <v>-7.5697583999999996</v>
      </c>
      <c r="G250" s="4">
        <f t="shared" si="37"/>
        <v>-2.226</v>
      </c>
    </row>
    <row r="251" spans="3:7" x14ac:dyDescent="0.35">
      <c r="C251" s="2">
        <v>21</v>
      </c>
      <c r="D251" s="17" t="s">
        <v>62</v>
      </c>
      <c r="E251" s="3">
        <f t="shared" si="37"/>
        <v>-7.2215676195667866</v>
      </c>
      <c r="F251" s="4">
        <f t="shared" si="37"/>
        <v>-7.5067862999999999</v>
      </c>
      <c r="G251" s="4">
        <f t="shared" si="37"/>
        <v>-2.226</v>
      </c>
    </row>
    <row r="252" spans="3:7" x14ac:dyDescent="0.35">
      <c r="C252" s="2">
        <v>22</v>
      </c>
      <c r="D252" s="17" t="s">
        <v>63</v>
      </c>
      <c r="E252" s="3">
        <f t="shared" si="37"/>
        <v>-11.986608619566788</v>
      </c>
      <c r="F252" s="4">
        <f t="shared" si="37"/>
        <v>-12.274159999999998</v>
      </c>
      <c r="G252" s="4">
        <f t="shared" si="37"/>
        <v>-2.2359999999999998</v>
      </c>
    </row>
    <row r="253" spans="3:7" x14ac:dyDescent="0.35">
      <c r="C253" s="2">
        <v>23</v>
      </c>
      <c r="D253" s="17" t="s">
        <v>64</v>
      </c>
      <c r="E253" s="3">
        <f t="shared" si="37"/>
        <v>-7.9797186195667873</v>
      </c>
      <c r="F253" s="4">
        <f t="shared" si="37"/>
        <v>-8.2672699999999999</v>
      </c>
      <c r="G253" s="4">
        <f t="shared" si="37"/>
        <v>-2.2359999999999998</v>
      </c>
    </row>
    <row r="254" spans="3:7" x14ac:dyDescent="0.35">
      <c r="C254" s="2">
        <v>24</v>
      </c>
      <c r="D254" s="17" t="s">
        <v>65</v>
      </c>
      <c r="E254" s="3">
        <f t="shared" si="37"/>
        <v>-4.4038116195667865</v>
      </c>
      <c r="F254" s="4">
        <f t="shared" si="37"/>
        <v>-4.6880309999999996</v>
      </c>
      <c r="G254" s="4">
        <f t="shared" si="37"/>
        <v>-2.226</v>
      </c>
    </row>
    <row r="255" spans="3:7" x14ac:dyDescent="0.35">
      <c r="C255" s="2">
        <v>25</v>
      </c>
      <c r="D255" s="17" t="s">
        <v>66</v>
      </c>
      <c r="E255" s="3">
        <f t="shared" si="37"/>
        <v>-6.2875509195667867</v>
      </c>
      <c r="F255" s="4">
        <f t="shared" si="37"/>
        <v>-6.5727696</v>
      </c>
      <c r="G255" s="4">
        <f t="shared" si="37"/>
        <v>-2.226</v>
      </c>
    </row>
    <row r="256" spans="3:7" x14ac:dyDescent="0.35">
      <c r="C256" s="2">
        <v>26</v>
      </c>
      <c r="D256" s="17" t="s">
        <v>67</v>
      </c>
      <c r="E256" s="3">
        <f t="shared" si="37"/>
        <v>-6.1462071195667862</v>
      </c>
      <c r="F256" s="4">
        <f t="shared" si="37"/>
        <v>-6.4314257999999995</v>
      </c>
      <c r="G256" s="4">
        <f t="shared" si="37"/>
        <v>-2.226</v>
      </c>
    </row>
    <row r="257" spans="2:7" ht="15" thickBot="1" x14ac:dyDescent="0.4">
      <c r="C257" s="5">
        <v>27</v>
      </c>
      <c r="D257" s="18" t="s">
        <v>68</v>
      </c>
      <c r="E257" s="6">
        <f t="shared" si="37"/>
        <v>-7.2580128195667868</v>
      </c>
      <c r="F257" s="7">
        <f t="shared" si="37"/>
        <v>-7.5431246999999999</v>
      </c>
      <c r="G257" s="7">
        <f t="shared" si="37"/>
        <v>-2.226</v>
      </c>
    </row>
    <row r="258" spans="2:7" ht="15" thickBot="1" x14ac:dyDescent="0.4"/>
    <row r="259" spans="2:7" ht="29.5" thickBot="1" x14ac:dyDescent="0.4">
      <c r="B259" s="54" t="s">
        <v>83</v>
      </c>
    </row>
    <row r="260" spans="2:7" ht="29.5" thickBot="1" x14ac:dyDescent="0.4">
      <c r="C260" s="39" t="s">
        <v>1</v>
      </c>
      <c r="D260" s="62" t="s">
        <v>2</v>
      </c>
      <c r="E260" s="20" t="str">
        <f>$E$10</f>
        <v>2029/30 baseline</v>
      </c>
      <c r="F260" s="20" t="str">
        <f>$F$10</f>
        <v>2029/30 CMP423</v>
      </c>
      <c r="G260" s="20" t="str">
        <f>$G$10</f>
        <v>2029/30 CMP423 &amp; CMP444</v>
      </c>
    </row>
    <row r="261" spans="2:7" x14ac:dyDescent="0.35">
      <c r="C261" s="8">
        <v>1</v>
      </c>
      <c r="D261" s="19" t="s">
        <v>42</v>
      </c>
      <c r="E261" s="63">
        <v>247.73451236673236</v>
      </c>
      <c r="F261" s="64">
        <v>219.9873722714043</v>
      </c>
      <c r="G261" s="64">
        <v>164.54565540925225</v>
      </c>
    </row>
    <row r="262" spans="2:7" x14ac:dyDescent="0.35">
      <c r="C262" s="2">
        <v>2</v>
      </c>
      <c r="D262" s="17" t="s">
        <v>43</v>
      </c>
      <c r="E262" s="3">
        <v>68.4075103874831</v>
      </c>
      <c r="F262" s="4">
        <v>56.438452539994593</v>
      </c>
      <c r="G262" s="4">
        <v>43.803002242582778</v>
      </c>
    </row>
    <row r="263" spans="2:7" x14ac:dyDescent="0.35">
      <c r="C263" s="2">
        <v>3</v>
      </c>
      <c r="D263" s="17" t="s">
        <v>44</v>
      </c>
      <c r="E263" s="3">
        <v>24.378581277177211</v>
      </c>
      <c r="F263" s="4">
        <v>21.438547389404938</v>
      </c>
      <c r="G263" s="4">
        <v>21.438547389404938</v>
      </c>
    </row>
    <row r="264" spans="2:7" x14ac:dyDescent="0.35">
      <c r="C264" s="2">
        <v>4</v>
      </c>
      <c r="D264" s="17" t="s">
        <v>45</v>
      </c>
      <c r="E264" s="3">
        <v>8.068774396328152</v>
      </c>
      <c r="F264" s="4">
        <v>7.1012861922275938</v>
      </c>
      <c r="G264" s="4">
        <v>5.6373194462806646</v>
      </c>
    </row>
    <row r="265" spans="2:7" x14ac:dyDescent="0.35">
      <c r="C265" s="2">
        <v>5</v>
      </c>
      <c r="D265" s="17" t="s">
        <v>46</v>
      </c>
      <c r="E265" s="3">
        <v>48.264381508017507</v>
      </c>
      <c r="F265" s="4">
        <v>39.597672954573056</v>
      </c>
      <c r="G265" s="4">
        <v>39.597672954573056</v>
      </c>
    </row>
    <row r="266" spans="2:7" x14ac:dyDescent="0.35">
      <c r="C266" s="2">
        <v>6</v>
      </c>
      <c r="D266" s="17" t="s">
        <v>47</v>
      </c>
      <c r="E266" s="3">
        <v>2.1177505199349556</v>
      </c>
      <c r="F266" s="4">
        <v>1.6055072268322579</v>
      </c>
      <c r="G266" s="4">
        <v>1.6055072268322579</v>
      </c>
    </row>
    <row r="267" spans="2:7" x14ac:dyDescent="0.35">
      <c r="C267" s="2">
        <v>7</v>
      </c>
      <c r="D267" s="17" t="s">
        <v>48</v>
      </c>
      <c r="E267" s="3">
        <v>19.130983375233974</v>
      </c>
      <c r="F267" s="4">
        <v>15.93654658565374</v>
      </c>
      <c r="G267" s="4">
        <v>15.93654658565374</v>
      </c>
    </row>
    <row r="268" spans="2:7" x14ac:dyDescent="0.35">
      <c r="C268" s="2">
        <v>8</v>
      </c>
      <c r="D268" s="17" t="s">
        <v>49</v>
      </c>
      <c r="E268" s="3">
        <v>2.7025062944027978</v>
      </c>
      <c r="F268" s="4">
        <v>3.7250334100070992</v>
      </c>
      <c r="G268" s="4">
        <v>3.7250334100070992</v>
      </c>
    </row>
    <row r="269" spans="2:7" x14ac:dyDescent="0.35">
      <c r="C269" s="2">
        <v>9</v>
      </c>
      <c r="D269" s="17" t="s">
        <v>50</v>
      </c>
      <c r="E269" s="3">
        <v>0.77849599486470122</v>
      </c>
      <c r="F269" s="4">
        <v>1.8359481173028893</v>
      </c>
      <c r="G269" s="4">
        <v>1.8359481173028893</v>
      </c>
    </row>
    <row r="270" spans="2:7" x14ac:dyDescent="0.35">
      <c r="C270" s="2">
        <v>10</v>
      </c>
      <c r="D270" s="17" t="s">
        <v>51</v>
      </c>
      <c r="E270" s="3">
        <v>91.940215698994123</v>
      </c>
      <c r="F270" s="4">
        <v>73.319354299013511</v>
      </c>
      <c r="G270" s="4">
        <v>73.319354299013511</v>
      </c>
    </row>
    <row r="271" spans="2:7" x14ac:dyDescent="0.35">
      <c r="C271" s="2">
        <v>11</v>
      </c>
      <c r="D271" s="17" t="s">
        <v>52</v>
      </c>
      <c r="E271" s="3">
        <v>126.86205663742193</v>
      </c>
      <c r="F271" s="4">
        <v>86.54350118415303</v>
      </c>
      <c r="G271" s="4">
        <v>86.54350118415303</v>
      </c>
    </row>
    <row r="272" spans="2:7" x14ac:dyDescent="0.35">
      <c r="C272" s="2">
        <v>12</v>
      </c>
      <c r="D272" s="17" t="s">
        <v>53</v>
      </c>
      <c r="E272" s="3">
        <v>14.670458495844212</v>
      </c>
      <c r="F272" s="4">
        <v>9.0094724070008567</v>
      </c>
      <c r="G272" s="4">
        <v>9.0094724070008567</v>
      </c>
    </row>
    <row r="273" spans="3:7" x14ac:dyDescent="0.35">
      <c r="C273" s="2">
        <v>13</v>
      </c>
      <c r="D273" s="17" t="s">
        <v>54</v>
      </c>
      <c r="E273" s="3">
        <v>14.096597767108559</v>
      </c>
      <c r="F273" s="4">
        <v>-7.3407151757169657</v>
      </c>
      <c r="G273" s="4">
        <v>-7.1077525026672035</v>
      </c>
    </row>
    <row r="274" spans="3:7" x14ac:dyDescent="0.35">
      <c r="C274" s="2">
        <v>14</v>
      </c>
      <c r="D274" s="17" t="s">
        <v>55</v>
      </c>
      <c r="E274" s="3">
        <v>3.7339780306294639</v>
      </c>
      <c r="F274" s="4">
        <v>-3.7421141662097086</v>
      </c>
      <c r="G274" s="4">
        <v>-3.5473328772155734</v>
      </c>
    </row>
    <row r="275" spans="3:7" x14ac:dyDescent="0.35">
      <c r="C275" s="2">
        <v>15</v>
      </c>
      <c r="D275" s="17" t="s">
        <v>56</v>
      </c>
      <c r="E275" s="3">
        <v>-18.595169080857076</v>
      </c>
      <c r="F275" s="4">
        <v>-89.318198077610788</v>
      </c>
      <c r="G275" s="4">
        <v>-43.524759831063392</v>
      </c>
    </row>
    <row r="276" spans="3:7" x14ac:dyDescent="0.35">
      <c r="C276" s="2">
        <v>16</v>
      </c>
      <c r="D276" s="17" t="s">
        <v>57</v>
      </c>
      <c r="E276" s="3">
        <v>-32.970075323624172</v>
      </c>
      <c r="F276" s="4">
        <v>-79.582528783797045</v>
      </c>
      <c r="G276" s="4">
        <v>-46.762450567097162</v>
      </c>
    </row>
    <row r="277" spans="3:7" x14ac:dyDescent="0.35">
      <c r="C277" s="2">
        <v>17</v>
      </c>
      <c r="D277" s="17" t="s">
        <v>58</v>
      </c>
      <c r="E277" s="3">
        <v>-16.678297979111548</v>
      </c>
      <c r="F277" s="4">
        <v>-25.448668165134258</v>
      </c>
      <c r="G277" s="4">
        <v>-9.4232695504456849</v>
      </c>
    </row>
    <row r="278" spans="3:7" x14ac:dyDescent="0.35">
      <c r="C278" s="2">
        <v>18</v>
      </c>
      <c r="D278" s="17" t="s">
        <v>59</v>
      </c>
      <c r="E278" s="3">
        <v>-50.869842621698631</v>
      </c>
      <c r="F278" s="4">
        <v>-62.143840294814801</v>
      </c>
      <c r="G278" s="4">
        <v>-31.448885197754002</v>
      </c>
    </row>
    <row r="279" spans="3:7" x14ac:dyDescent="0.35">
      <c r="C279" s="2">
        <v>19</v>
      </c>
      <c r="D279" s="17" t="s">
        <v>60</v>
      </c>
      <c r="E279" s="3">
        <v>-4.028802795679951</v>
      </c>
      <c r="F279" s="4">
        <v>-3.2079677053696294</v>
      </c>
      <c r="G279" s="4">
        <v>-1.7492274456393186</v>
      </c>
    </row>
    <row r="280" spans="3:7" x14ac:dyDescent="0.35">
      <c r="C280" s="2">
        <v>20</v>
      </c>
      <c r="D280" s="17" t="s">
        <v>61</v>
      </c>
      <c r="E280" s="3">
        <v>-3.6708511023293546</v>
      </c>
      <c r="F280" s="4">
        <v>-22.733893818188548</v>
      </c>
      <c r="G280" s="4">
        <v>-1.5216683624800016</v>
      </c>
    </row>
    <row r="281" spans="3:7" x14ac:dyDescent="0.35">
      <c r="C281" s="2">
        <v>21</v>
      </c>
      <c r="D281" s="17" t="s">
        <v>62</v>
      </c>
      <c r="E281" s="3">
        <v>-2.1647249857389692</v>
      </c>
      <c r="F281" s="4">
        <v>0.2557359193759714</v>
      </c>
      <c r="G281" s="4">
        <v>5.2382399897702605</v>
      </c>
    </row>
    <row r="282" spans="3:7" x14ac:dyDescent="0.35">
      <c r="C282" s="2">
        <v>22</v>
      </c>
      <c r="D282" s="17" t="s">
        <v>63</v>
      </c>
      <c r="E282" s="3">
        <v>-5.1394831855574141</v>
      </c>
      <c r="F282" s="4">
        <v>-6.8794867155576869</v>
      </c>
      <c r="G282" s="4">
        <v>1.0467585950460305</v>
      </c>
    </row>
    <row r="283" spans="3:7" x14ac:dyDescent="0.35">
      <c r="C283" s="2">
        <v>23</v>
      </c>
      <c r="D283" s="17" t="s">
        <v>64</v>
      </c>
      <c r="E283" s="3">
        <v>-1.6826265998542222</v>
      </c>
      <c r="F283" s="4">
        <v>-1.2954914603267751</v>
      </c>
      <c r="G283" s="4">
        <v>-0.280352038857</v>
      </c>
    </row>
    <row r="284" spans="3:7" x14ac:dyDescent="0.35">
      <c r="C284" s="2">
        <v>24</v>
      </c>
      <c r="D284" s="17" t="s">
        <v>65</v>
      </c>
      <c r="E284" s="3">
        <v>-72.2665173057228</v>
      </c>
      <c r="F284" s="4">
        <v>-97.20181831043972</v>
      </c>
      <c r="G284" s="4">
        <v>-39.414317775112011</v>
      </c>
    </row>
    <row r="285" spans="3:7" x14ac:dyDescent="0.35">
      <c r="C285" s="2">
        <v>25</v>
      </c>
      <c r="D285" s="17" t="s">
        <v>66</v>
      </c>
      <c r="E285" s="3">
        <v>-23.50684096161423</v>
      </c>
      <c r="F285" s="4">
        <v>-31.503958084525348</v>
      </c>
      <c r="G285" s="4">
        <v>-12.220617808504899</v>
      </c>
    </row>
    <row r="286" spans="3:7" x14ac:dyDescent="0.35">
      <c r="C286" s="2">
        <v>26</v>
      </c>
      <c r="D286" s="17" t="s">
        <v>67</v>
      </c>
      <c r="E286" s="3">
        <v>-26.614675044475558</v>
      </c>
      <c r="F286" s="4">
        <v>-59.406406143045146</v>
      </c>
      <c r="G286" s="4">
        <v>-19.027577968178836</v>
      </c>
    </row>
    <row r="287" spans="3:7" ht="15" thickBot="1" x14ac:dyDescent="0.4">
      <c r="C287" s="5">
        <v>27</v>
      </c>
      <c r="D287" s="18" t="s">
        <v>68</v>
      </c>
      <c r="E287" s="6">
        <v>-4.1710864270558332</v>
      </c>
      <c r="F287" s="7">
        <v>-5.7099875922883472</v>
      </c>
      <c r="G287" s="7">
        <v>-0.69051473410529129</v>
      </c>
    </row>
    <row r="288" spans="3:7" ht="15" thickBot="1" x14ac:dyDescent="0.4">
      <c r="E288"/>
      <c r="F288"/>
    </row>
    <row r="289" spans="2:7" ht="44" thickBot="1" x14ac:dyDescent="0.4">
      <c r="B289" s="54" t="s">
        <v>74</v>
      </c>
      <c r="E289"/>
      <c r="F289"/>
    </row>
    <row r="290" spans="2:7" ht="29.5" thickBot="1" x14ac:dyDescent="0.4">
      <c r="C290" s="39" t="s">
        <v>1</v>
      </c>
      <c r="D290" s="39" t="s">
        <v>2</v>
      </c>
      <c r="E290" s="74" t="str">
        <f>$E$10</f>
        <v>2029/30 baseline</v>
      </c>
      <c r="F290" s="75" t="str">
        <f>$F$10</f>
        <v>2029/30 CMP423</v>
      </c>
      <c r="G290" s="76" t="str">
        <f>$G$10</f>
        <v>2029/30 CMP423 &amp; CMP444</v>
      </c>
    </row>
    <row r="291" spans="2:7" x14ac:dyDescent="0.35">
      <c r="C291" s="65">
        <v>1</v>
      </c>
      <c r="D291" s="66" t="s">
        <v>3</v>
      </c>
      <c r="E291" s="44">
        <v>0</v>
      </c>
      <c r="F291" s="45">
        <v>0</v>
      </c>
      <c r="G291" s="45">
        <v>0</v>
      </c>
    </row>
    <row r="292" spans="2:7" x14ac:dyDescent="0.35">
      <c r="C292" s="69">
        <v>2</v>
      </c>
      <c r="D292" s="70" t="s">
        <v>4</v>
      </c>
      <c r="E292" s="32">
        <v>0</v>
      </c>
      <c r="F292" s="33">
        <v>0</v>
      </c>
      <c r="G292" s="33">
        <v>0</v>
      </c>
    </row>
    <row r="293" spans="2:7" x14ac:dyDescent="0.35">
      <c r="C293" s="69">
        <v>3</v>
      </c>
      <c r="D293" s="70" t="s">
        <v>5</v>
      </c>
      <c r="E293" s="32">
        <v>0</v>
      </c>
      <c r="F293" s="33">
        <v>12.39997258519506</v>
      </c>
      <c r="G293" s="33">
        <v>12.39997258519506</v>
      </c>
    </row>
    <row r="294" spans="2:7" x14ac:dyDescent="0.35">
      <c r="C294" s="69">
        <v>4</v>
      </c>
      <c r="D294" s="70" t="s">
        <v>6</v>
      </c>
      <c r="E294" s="32">
        <v>0</v>
      </c>
      <c r="F294" s="33">
        <v>41.268322431231326</v>
      </c>
      <c r="G294" s="33">
        <v>41.268322431231326</v>
      </c>
    </row>
    <row r="295" spans="2:7" x14ac:dyDescent="0.35">
      <c r="C295" s="69">
        <v>5</v>
      </c>
      <c r="D295" s="70" t="s">
        <v>7</v>
      </c>
      <c r="E295" s="32">
        <v>0</v>
      </c>
      <c r="F295" s="33">
        <v>50.272721492134558</v>
      </c>
      <c r="G295" s="33">
        <v>50.272721492134558</v>
      </c>
    </row>
    <row r="296" spans="2:7" x14ac:dyDescent="0.35">
      <c r="C296" s="69">
        <v>6</v>
      </c>
      <c r="D296" s="70" t="s">
        <v>8</v>
      </c>
      <c r="E296" s="32">
        <v>0</v>
      </c>
      <c r="F296" s="33">
        <v>38.115566314405868</v>
      </c>
      <c r="G296" s="33">
        <v>38.115566314405868</v>
      </c>
    </row>
    <row r="297" spans="2:7" x14ac:dyDescent="0.35">
      <c r="C297" s="69">
        <v>7</v>
      </c>
      <c r="D297" s="70" t="s">
        <v>9</v>
      </c>
      <c r="E297" s="32">
        <v>6.3696423353678702</v>
      </c>
      <c r="F297" s="33">
        <v>87.298425890876516</v>
      </c>
      <c r="G297" s="33">
        <v>87.298425890876516</v>
      </c>
    </row>
    <row r="298" spans="2:7" x14ac:dyDescent="0.35">
      <c r="C298" s="69">
        <v>8</v>
      </c>
      <c r="D298" s="70" t="s">
        <v>10</v>
      </c>
      <c r="E298" s="32">
        <v>11.445761742221496</v>
      </c>
      <c r="F298" s="33">
        <v>83.284243205017376</v>
      </c>
      <c r="G298" s="33">
        <v>83.284243205017376</v>
      </c>
    </row>
    <row r="299" spans="2:7" x14ac:dyDescent="0.35">
      <c r="C299" s="69">
        <v>9</v>
      </c>
      <c r="D299" s="70" t="s">
        <v>11</v>
      </c>
      <c r="E299" s="32">
        <v>27.148823210713196</v>
      </c>
      <c r="F299" s="33">
        <v>138.91949142048844</v>
      </c>
      <c r="G299" s="33">
        <v>138.91949142048844</v>
      </c>
    </row>
    <row r="300" spans="2:7" x14ac:dyDescent="0.35">
      <c r="C300" s="69">
        <v>10</v>
      </c>
      <c r="D300" s="70" t="s">
        <v>12</v>
      </c>
      <c r="E300" s="32">
        <v>5.6528147733676848</v>
      </c>
      <c r="F300" s="33">
        <v>36.19811149224806</v>
      </c>
      <c r="G300" s="33">
        <v>36.19811149224806</v>
      </c>
    </row>
    <row r="301" spans="2:7" x14ac:dyDescent="0.35">
      <c r="C301" s="69">
        <v>11</v>
      </c>
      <c r="D301" s="70" t="s">
        <v>13</v>
      </c>
      <c r="E301" s="32">
        <v>28.44568740577742</v>
      </c>
      <c r="F301" s="33">
        <v>95.461026308463204</v>
      </c>
      <c r="G301" s="33">
        <v>95.461026308463204</v>
      </c>
    </row>
    <row r="302" spans="2:7" x14ac:dyDescent="0.35">
      <c r="C302" s="69">
        <v>12</v>
      </c>
      <c r="D302" s="70" t="s">
        <v>14</v>
      </c>
      <c r="E302" s="32">
        <v>39.457105276833417</v>
      </c>
      <c r="F302" s="33">
        <v>108.20493112791218</v>
      </c>
      <c r="G302" s="33">
        <v>108.20493112791218</v>
      </c>
    </row>
    <row r="303" spans="2:7" x14ac:dyDescent="0.35">
      <c r="C303" s="69">
        <v>13</v>
      </c>
      <c r="D303" s="70" t="s">
        <v>15</v>
      </c>
      <c r="E303" s="32">
        <v>48.762374568585962</v>
      </c>
      <c r="F303" s="33">
        <v>143.59370861219608</v>
      </c>
      <c r="G303" s="33">
        <v>143.59370861219608</v>
      </c>
    </row>
    <row r="304" spans="2:7" ht="15" thickBot="1" x14ac:dyDescent="0.4">
      <c r="C304" s="72">
        <v>14</v>
      </c>
      <c r="D304" s="51" t="s">
        <v>16</v>
      </c>
      <c r="E304" s="36">
        <v>12.58629887121365</v>
      </c>
      <c r="F304" s="37">
        <v>57.276334558943574</v>
      </c>
      <c r="G304" s="37">
        <v>57.276334558943574</v>
      </c>
    </row>
  </sheetData>
  <mergeCells count="1">
    <mergeCell ref="B43:C43"/>
  </mergeCells>
  <phoneticPr fontId="5" type="noConversion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ceb6efbdcfec11dfd429c4202725fe0e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47458f1ff4cd003c7258574a568ee77b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A2218F8F-55D0-4A87-B0A0-7BD4DD36B18C}"/>
</file>

<file path=customXml/itemProps2.xml><?xml version="1.0" encoding="utf-8"?>
<ds:datastoreItem xmlns:ds="http://schemas.openxmlformats.org/officeDocument/2006/customXml" ds:itemID="{0FE78973-82B6-49C4-8A80-C7FF4D4FAB93}"/>
</file>

<file path=customXml/itemProps3.xml><?xml version="1.0" encoding="utf-8"?>
<ds:datastoreItem xmlns:ds="http://schemas.openxmlformats.org/officeDocument/2006/customXml" ds:itemID="{4C4F64E8-405B-4B8A-9FF5-D96FEDADB0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impacts</vt:lpstr>
      <vt:lpstr>interaction with CMP444 WACM1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Hickman (NESO)</dc:creator>
  <cp:lastModifiedBy>Claire Goult (NESO)</cp:lastModifiedBy>
  <dcterms:created xsi:type="dcterms:W3CDTF">2025-03-13T12:22:54Z</dcterms:created>
  <dcterms:modified xsi:type="dcterms:W3CDTF">2025-03-17T16:20:04Z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