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CUSC/3. CUSC Modifications/CMP413/5. Workgroup Consultation/"/>
    </mc:Choice>
  </mc:AlternateContent>
  <xr:revisionPtr revIDLastSave="4" documentId="8_{89750540-B8DD-49D8-BA54-1C56D90EBC1E}" xr6:coauthVersionLast="47" xr6:coauthVersionMax="47" xr10:uidLastSave="{0FED8A95-192A-4D14-8541-45D436A41862}"/>
  <bookViews>
    <workbookView xWindow="-28920" yWindow="-120" windowWidth="29040" windowHeight="15840" xr2:uid="{0D2FDB11-44B9-496E-97E1-1A2D5C95D92D}"/>
  </bookViews>
  <sheets>
    <sheet name="Inputs and Calculation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B57" i="1" l="1"/>
  <c r="AB56" i="1"/>
  <c r="AB55" i="1"/>
  <c r="AA57" i="1"/>
  <c r="AA56" i="1"/>
  <c r="AA55" i="1"/>
  <c r="AA54" i="1"/>
  <c r="V7" i="1"/>
  <c r="AE7" i="1" s="1"/>
  <c r="V8" i="1"/>
  <c r="AE8" i="1" s="1"/>
  <c r="C48" i="1"/>
  <c r="D48" i="1"/>
  <c r="C49" i="1"/>
  <c r="R49" i="1" s="1"/>
  <c r="D49" i="1"/>
  <c r="C50" i="1"/>
  <c r="R50" i="1" s="1"/>
  <c r="D50" i="1"/>
  <c r="C51" i="1"/>
  <c r="R51" i="1" s="1"/>
  <c r="D51" i="1"/>
  <c r="C52" i="1"/>
  <c r="R52" i="1" s="1"/>
  <c r="D52" i="1"/>
  <c r="C53" i="1"/>
  <c r="R53" i="1" s="1"/>
  <c r="D53" i="1"/>
  <c r="C54" i="1"/>
  <c r="R54" i="1" s="1"/>
  <c r="D54" i="1"/>
  <c r="C55" i="1"/>
  <c r="R55" i="1" s="1"/>
  <c r="D55" i="1"/>
  <c r="D56" i="1"/>
  <c r="S56" i="1" s="1"/>
  <c r="E56" i="1"/>
  <c r="E57" i="1"/>
  <c r="T57" i="1" s="1"/>
  <c r="F57" i="1"/>
  <c r="Y57" i="1"/>
  <c r="X57" i="1"/>
  <c r="Y56" i="1"/>
  <c r="X56" i="1"/>
  <c r="Y55" i="1"/>
  <c r="Y54" i="1"/>
  <c r="Y53" i="1"/>
  <c r="Y52" i="1"/>
  <c r="X55" i="1"/>
  <c r="X54" i="1"/>
  <c r="X53" i="1"/>
  <c r="X52" i="1"/>
  <c r="X51" i="1"/>
  <c r="U56" i="1"/>
  <c r="U55" i="1"/>
  <c r="U54" i="1"/>
  <c r="U53" i="1"/>
  <c r="U52" i="1"/>
  <c r="U51" i="1"/>
  <c r="U50" i="1"/>
  <c r="U49" i="1"/>
  <c r="T55" i="1"/>
  <c r="T54" i="1"/>
  <c r="T53" i="1"/>
  <c r="T52" i="1"/>
  <c r="T51" i="1"/>
  <c r="T50" i="1"/>
  <c r="T49" i="1"/>
  <c r="E36" i="1"/>
  <c r="U57" i="1" s="1"/>
  <c r="D35" i="1"/>
  <c r="T56" i="1" s="1"/>
  <c r="E35" i="1" s="1"/>
  <c r="F56" i="1" s="1"/>
  <c r="C34" i="1"/>
  <c r="C33" i="1"/>
  <c r="C32" i="1"/>
  <c r="C31" i="1"/>
  <c r="C30" i="1"/>
  <c r="C29" i="1"/>
  <c r="C28" i="1"/>
  <c r="R48" i="1"/>
  <c r="S55" i="1"/>
  <c r="S54" i="1"/>
  <c r="S53" i="1"/>
  <c r="D32" i="1" s="1"/>
  <c r="E53" i="1" s="1"/>
  <c r="S52" i="1"/>
  <c r="S51" i="1"/>
  <c r="S50" i="1"/>
  <c r="S49" i="1"/>
  <c r="S48" i="1"/>
  <c r="D27" i="1" s="1"/>
  <c r="T48" i="1" s="1"/>
  <c r="C27" i="1"/>
  <c r="AG8" i="1" l="1"/>
  <c r="AF7" i="1"/>
  <c r="AF8" i="1"/>
  <c r="AB7" i="1"/>
  <c r="AG7" i="1"/>
  <c r="Z7" i="1"/>
  <c r="Y7" i="1"/>
  <c r="AC7" i="1"/>
  <c r="AD7" i="1"/>
  <c r="AD8" i="1"/>
  <c r="X8" i="1"/>
  <c r="W7" i="1"/>
  <c r="W8" i="1"/>
  <c r="AA7" i="1"/>
  <c r="X7" i="1"/>
  <c r="Z8" i="1"/>
  <c r="AB8" i="1"/>
  <c r="AA8" i="1"/>
  <c r="Y8" i="1"/>
  <c r="AC8" i="1"/>
  <c r="D33" i="1"/>
  <c r="E54" i="1" s="1"/>
  <c r="E33" i="1" s="1"/>
  <c r="F54" i="1" s="1"/>
  <c r="F36" i="1"/>
  <c r="G57" i="1" s="1"/>
  <c r="E48" i="1"/>
  <c r="D34" i="1"/>
  <c r="D31" i="1"/>
  <c r="E52" i="1" s="1"/>
  <c r="E31" i="1" s="1"/>
  <c r="F52" i="1" s="1"/>
  <c r="D30" i="1"/>
  <c r="E51" i="1" s="1"/>
  <c r="E30" i="1" s="1"/>
  <c r="F51" i="1" s="1"/>
  <c r="E32" i="1"/>
  <c r="T32" i="1" s="1"/>
  <c r="D28" i="1"/>
  <c r="E49" i="1" s="1"/>
  <c r="F35" i="1"/>
  <c r="D29" i="1"/>
  <c r="E50" i="1" s="1"/>
  <c r="S27" i="1"/>
  <c r="S32" i="1"/>
  <c r="T35" i="1"/>
  <c r="E55" i="1" l="1"/>
  <c r="E34" i="1" s="1"/>
  <c r="T34" i="1" s="1"/>
  <c r="S34" i="1"/>
  <c r="S31" i="1"/>
  <c r="U36" i="1"/>
  <c r="S33" i="1"/>
  <c r="V57" i="1"/>
  <c r="G36" i="1" s="1"/>
  <c r="W57" i="1" s="1"/>
  <c r="H36" i="1" s="1"/>
  <c r="I57" i="1" s="1"/>
  <c r="S30" i="1"/>
  <c r="G56" i="1"/>
  <c r="V56" i="1"/>
  <c r="H57" i="1"/>
  <c r="S28" i="1"/>
  <c r="F53" i="1"/>
  <c r="F32" i="1" s="1"/>
  <c r="V53" i="1" s="1"/>
  <c r="F30" i="1"/>
  <c r="T30" i="1"/>
  <c r="F31" i="1"/>
  <c r="T31" i="1"/>
  <c r="F33" i="1"/>
  <c r="V54" i="1" s="1"/>
  <c r="T33" i="1"/>
  <c r="E29" i="1"/>
  <c r="F50" i="1" s="1"/>
  <c r="E28" i="1"/>
  <c r="F49" i="1" s="1"/>
  <c r="U35" i="1"/>
  <c r="S29" i="1"/>
  <c r="G35" i="1" l="1"/>
  <c r="V35" i="1" s="1"/>
  <c r="F55" i="1"/>
  <c r="F34" i="1" s="1"/>
  <c r="G55" i="1" s="1"/>
  <c r="V36" i="1"/>
  <c r="H56" i="1"/>
  <c r="W56" i="1"/>
  <c r="G52" i="1"/>
  <c r="V52" i="1"/>
  <c r="V55" i="1"/>
  <c r="G51" i="1"/>
  <c r="V51" i="1"/>
  <c r="G53" i="1"/>
  <c r="G32" i="1" s="1"/>
  <c r="U32" i="1"/>
  <c r="G54" i="1"/>
  <c r="G33" i="1" s="1"/>
  <c r="W54" i="1" s="1"/>
  <c r="H35" i="1"/>
  <c r="F29" i="1"/>
  <c r="V50" i="1" s="1"/>
  <c r="T29" i="1"/>
  <c r="F28" i="1"/>
  <c r="T28" i="1"/>
  <c r="U31" i="1"/>
  <c r="U30" i="1"/>
  <c r="U33" i="1"/>
  <c r="W36" i="1"/>
  <c r="I36" i="1"/>
  <c r="J57" i="1" s="1"/>
  <c r="G31" i="1" l="1"/>
  <c r="W52" i="1" s="1"/>
  <c r="H31" i="1" s="1"/>
  <c r="I52" i="1" s="1"/>
  <c r="U34" i="1"/>
  <c r="G30" i="1"/>
  <c r="W51" i="1" s="1"/>
  <c r="H30" i="1" s="1"/>
  <c r="I51" i="1" s="1"/>
  <c r="H51" i="1"/>
  <c r="H52" i="1"/>
  <c r="W35" i="1"/>
  <c r="I56" i="1"/>
  <c r="I35" i="1" s="1"/>
  <c r="G34" i="1"/>
  <c r="H55" i="1" s="1"/>
  <c r="H53" i="1"/>
  <c r="W53" i="1"/>
  <c r="G49" i="1"/>
  <c r="V49" i="1"/>
  <c r="V32" i="1"/>
  <c r="H54" i="1"/>
  <c r="H33" i="1" s="1"/>
  <c r="I54" i="1" s="1"/>
  <c r="I33" i="1" s="1"/>
  <c r="X33" i="1" s="1"/>
  <c r="V33" i="1"/>
  <c r="G50" i="1"/>
  <c r="G29" i="1" s="1"/>
  <c r="W50" i="1" s="1"/>
  <c r="U28" i="1"/>
  <c r="U29" i="1"/>
  <c r="J36" i="1"/>
  <c r="X36" i="1"/>
  <c r="V31" i="1" l="1"/>
  <c r="V30" i="1"/>
  <c r="G28" i="1"/>
  <c r="V28" i="1" s="1"/>
  <c r="H32" i="1"/>
  <c r="I53" i="1" s="1"/>
  <c r="I32" i="1" s="1"/>
  <c r="J53" i="1" s="1"/>
  <c r="J32" i="1" s="1"/>
  <c r="W55" i="1"/>
  <c r="H34" i="1" s="1"/>
  <c r="V34" i="1"/>
  <c r="K57" i="1"/>
  <c r="Z57" i="1"/>
  <c r="W33" i="1"/>
  <c r="H50" i="1"/>
  <c r="H29" i="1" s="1"/>
  <c r="W29" i="1" s="1"/>
  <c r="V29" i="1"/>
  <c r="J56" i="1"/>
  <c r="J35" i="1" s="1"/>
  <c r="X35" i="1"/>
  <c r="J54" i="1"/>
  <c r="J33" i="1" s="1"/>
  <c r="Z54" i="1" s="1"/>
  <c r="I30" i="1"/>
  <c r="X30" i="1" s="1"/>
  <c r="W30" i="1"/>
  <c r="I31" i="1"/>
  <c r="J52" i="1" s="1"/>
  <c r="W31" i="1"/>
  <c r="Y36" i="1"/>
  <c r="K36" i="1" l="1"/>
  <c r="W32" i="1"/>
  <c r="X32" i="1"/>
  <c r="K53" i="1"/>
  <c r="Z53" i="1"/>
  <c r="I55" i="1"/>
  <c r="I34" i="1" s="1"/>
  <c r="W34" i="1"/>
  <c r="K56" i="1"/>
  <c r="Z56" i="1"/>
  <c r="K54" i="1"/>
  <c r="K33" i="1" s="1"/>
  <c r="Y33" i="1"/>
  <c r="Y35" i="1"/>
  <c r="Y32" i="1"/>
  <c r="J31" i="1"/>
  <c r="Y31" i="1" s="1"/>
  <c r="X31" i="1"/>
  <c r="Z33" i="1" l="1"/>
  <c r="L54" i="1"/>
  <c r="L33" i="1" s="1"/>
  <c r="AA33" i="1" s="1"/>
  <c r="Z36" i="1"/>
  <c r="L57" i="1"/>
  <c r="L36" i="1" s="1"/>
  <c r="K32" i="1"/>
  <c r="Z32" i="1" s="1"/>
  <c r="K35" i="1"/>
  <c r="J55" i="1"/>
  <c r="J34" i="1" s="1"/>
  <c r="X34" i="1"/>
  <c r="E27" i="1"/>
  <c r="F48" i="1" s="1"/>
  <c r="Z35" i="1" l="1"/>
  <c r="L56" i="1"/>
  <c r="L35" i="1" s="1"/>
  <c r="M57" i="1"/>
  <c r="M36" i="1" s="1"/>
  <c r="AB36" i="1" s="1"/>
  <c r="AA36" i="1"/>
  <c r="K55" i="1"/>
  <c r="Z55" i="1"/>
  <c r="Y34" i="1"/>
  <c r="U48" i="1"/>
  <c r="F27" i="1" s="1"/>
  <c r="U27" i="1" s="1"/>
  <c r="T27" i="1"/>
  <c r="M56" i="1" l="1"/>
  <c r="M35" i="1" s="1"/>
  <c r="AB35" i="1" s="1"/>
  <c r="AA35" i="1"/>
  <c r="K34" i="1"/>
  <c r="Z34" i="1" l="1"/>
  <c r="L55" i="1"/>
  <c r="L34" i="1" s="1"/>
  <c r="M55" i="1" l="1"/>
  <c r="M34" i="1" s="1"/>
  <c r="AB34" i="1" s="1"/>
  <c r="AA3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Vicary, Simon</author>
  </authors>
  <commentList>
    <comment ref="D8" authorId="0" shapeId="0" xr:uid="{FD809C53-AD52-4949-BDC8-3F46A47E0081}">
      <text>
        <r>
          <rPr>
            <b/>
            <sz val="9"/>
            <color indexed="81"/>
            <rFont val="Tahoma"/>
            <charset val="1"/>
          </rPr>
          <t>Year -2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8" authorId="0" shapeId="0" xr:uid="{B6F2219E-91E8-4267-BBB8-9CC7DCCAE7D0}">
      <text>
        <r>
          <rPr>
            <b/>
            <sz val="9"/>
            <color indexed="81"/>
            <rFont val="Tahoma"/>
            <charset val="1"/>
          </rPr>
          <t>Year 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8" authorId="0" shapeId="0" xr:uid="{F331249C-0299-4646-A173-90B84B876273}">
      <text>
        <r>
          <rPr>
            <b/>
            <sz val="9"/>
            <color indexed="81"/>
            <rFont val="Tahoma"/>
            <charset val="1"/>
          </rPr>
          <t>Year 0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D15" authorId="0" shapeId="0" xr:uid="{55B7C484-29B8-49AF-8253-E761CB4B8F14}">
      <text>
        <r>
          <rPr>
            <b/>
            <sz val="9"/>
            <color indexed="81"/>
            <rFont val="Tahoma"/>
            <charset val="1"/>
          </rPr>
          <t>Year -9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E15" authorId="0" shapeId="0" xr:uid="{1DD74ADA-AF92-412D-B20F-717463D88B89}">
      <text>
        <r>
          <rPr>
            <b/>
            <sz val="9"/>
            <color indexed="81"/>
            <rFont val="Tahoma"/>
            <charset val="1"/>
          </rPr>
          <t>Year -8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F15" authorId="0" shapeId="0" xr:uid="{3625F765-300B-4689-8A7D-6038D32552E1}">
      <text>
        <r>
          <rPr>
            <b/>
            <sz val="9"/>
            <color indexed="81"/>
            <rFont val="Tahoma"/>
            <charset val="1"/>
          </rPr>
          <t>Year -7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5" authorId="0" shapeId="0" xr:uid="{4154E09F-454C-4A26-B23E-60D331C24B6A}">
      <text>
        <r>
          <rPr>
            <b/>
            <sz val="9"/>
            <color indexed="81"/>
            <rFont val="Tahoma"/>
            <charset val="1"/>
          </rPr>
          <t>Year -6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5" authorId="0" shapeId="0" xr:uid="{7342AAE6-07A7-4E2B-BDA9-3727353AA2CE}">
      <text>
        <r>
          <rPr>
            <b/>
            <sz val="9"/>
            <color indexed="81"/>
            <rFont val="Tahoma"/>
            <charset val="1"/>
          </rPr>
          <t>Year -5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I15" authorId="0" shapeId="0" xr:uid="{72926A20-C283-4042-A744-7AC6CE4F4690}">
      <text>
        <r>
          <rPr>
            <b/>
            <sz val="9"/>
            <color indexed="81"/>
            <rFont val="Tahoma"/>
            <charset val="1"/>
          </rPr>
          <t>Year -4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J15" authorId="0" shapeId="0" xr:uid="{DEF8A128-F7BA-4555-9449-3185BEAA930C}">
      <text>
        <r>
          <rPr>
            <b/>
            <sz val="9"/>
            <color indexed="81"/>
            <rFont val="Tahoma"/>
            <charset val="1"/>
          </rPr>
          <t>Year -3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5" authorId="0" shapeId="0" xr:uid="{377D879A-D824-43FB-9CED-EEE76D67A843}">
      <text>
        <r>
          <rPr>
            <b/>
            <sz val="9"/>
            <color indexed="81"/>
            <rFont val="Tahoma"/>
            <charset val="1"/>
          </rPr>
          <t>Year -2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L15" authorId="0" shapeId="0" xr:uid="{C6DE6D80-4A70-460F-93D3-068FE5A22D74}">
      <text>
        <r>
          <rPr>
            <b/>
            <sz val="9"/>
            <color indexed="81"/>
            <rFont val="Tahoma"/>
            <charset val="1"/>
          </rPr>
          <t>Year -1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M15" authorId="0" shapeId="0" xr:uid="{0FCC0298-020B-4177-90EA-A7140C631155}">
      <text>
        <r>
          <rPr>
            <b/>
            <sz val="9"/>
            <color indexed="81"/>
            <rFont val="Tahoma"/>
            <charset val="1"/>
          </rPr>
          <t>Year 0</t>
        </r>
      </text>
    </comment>
  </commentList>
</comments>
</file>

<file path=xl/sharedStrings.xml><?xml version="1.0" encoding="utf-8"?>
<sst xmlns="http://schemas.openxmlformats.org/spreadsheetml/2006/main" count="434" uniqueCount="35">
  <si>
    <t>2024/25</t>
  </si>
  <si>
    <t>2025/26</t>
  </si>
  <si>
    <t>2026/27</t>
  </si>
  <si>
    <t>2027/28</t>
  </si>
  <si>
    <t>2028/29</t>
  </si>
  <si>
    <t>2030/31</t>
  </si>
  <si>
    <t>2031/32</t>
  </si>
  <si>
    <t>2032/33</t>
  </si>
  <si>
    <t>2029/30</t>
  </si>
  <si>
    <t>2033/34</t>
  </si>
  <si>
    <t>2034/35</t>
  </si>
  <si>
    <t>2035/36</t>
  </si>
  <si>
    <t>n/a</t>
  </si>
  <si>
    <t>Year of forecast</t>
  </si>
  <si>
    <t>Charging Year</t>
  </si>
  <si>
    <t>INPUTS</t>
  </si>
  <si>
    <t>CAP</t>
  </si>
  <si>
    <t>FLOOR</t>
  </si>
  <si>
    <t>Years ahead forecast</t>
  </si>
  <si>
    <t>CAP CALCULATION</t>
  </si>
  <si>
    <t>2023/24</t>
  </si>
  <si>
    <t>DIFFERENCE TO ORIGINAL FORECAST</t>
  </si>
  <si>
    <t>Original Forecast Value</t>
  </si>
  <si>
    <t>Updated Forecast Value</t>
  </si>
  <si>
    <t>CALCULATION</t>
  </si>
  <si>
    <t>FLOOR CALCULATION</t>
  </si>
  <si>
    <t>Model for examples of forecast updates within CMP413 envelope</t>
  </si>
  <si>
    <t>Limited Forecast Difference</t>
  </si>
  <si>
    <t>SUB-CALCULATIONS</t>
  </si>
  <si>
    <t>*Implementation Year</t>
  </si>
  <si>
    <t>Cap value</t>
  </si>
  <si>
    <t>Floor value</t>
  </si>
  <si>
    <t>Input</t>
  </si>
  <si>
    <t>Limited Forecast Value</t>
  </si>
  <si>
    <t>CAP &amp; FLOOR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</si>
</sst>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1"/>
      <color theme="0" tint="-0.249977111117893"/>
      <name val="Calibri"/>
      <family val="2"/>
      <scheme val="minor"/>
    </font>
    <font>
      <sz val="9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8"/>
      <color theme="1"/>
      <name val="Calibri"/>
      <family val="2"/>
      <scheme val="minor"/>
    </font>
    <font>
      <b/>
      <u/>
      <sz val="14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3" borderId="0" xfId="0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4" borderId="0" xfId="0" applyFill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9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2" borderId="0" xfId="0" applyFont="1" applyFill="1" applyAlignment="1">
      <alignment horizontal="center" vertical="center"/>
    </xf>
    <xf numFmtId="0" fontId="12" fillId="4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textRotation="90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2033/34 forecast Year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Input Forecast</c:v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Calculations'!$C$15:$M$15</c:f>
              <c:numCache>
                <c:formatCode>General</c:formatCode>
                <c:ptCount val="11"/>
                <c:pt idx="0">
                  <c:v>56</c:v>
                </c:pt>
                <c:pt idx="1">
                  <c:v>60</c:v>
                </c:pt>
                <c:pt idx="2">
                  <c:v>58</c:v>
                </c:pt>
                <c:pt idx="3">
                  <c:v>57</c:v>
                </c:pt>
                <c:pt idx="4">
                  <c:v>57</c:v>
                </c:pt>
                <c:pt idx="5">
                  <c:v>55</c:v>
                </c:pt>
                <c:pt idx="6">
                  <c:v>59</c:v>
                </c:pt>
                <c:pt idx="7">
                  <c:v>58</c:v>
                </c:pt>
                <c:pt idx="8">
                  <c:v>60</c:v>
                </c:pt>
                <c:pt idx="9">
                  <c:v>61</c:v>
                </c:pt>
                <c:pt idx="10">
                  <c:v>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A64-47C4-BB26-2B9305613C16}"/>
            </c:ext>
          </c:extLst>
        </c:ser>
        <c:ser>
          <c:idx val="1"/>
          <c:order val="1"/>
          <c:tx>
            <c:v>Limited Forecast</c:v>
          </c:tx>
          <c:spPr>
            <a:ln w="28575" cap="rnd">
              <a:solidFill>
                <a:schemeClr val="accent1">
                  <a:lumMod val="60000"/>
                  <a:lumOff val="40000"/>
                </a:schemeClr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Calculations'!$C$34:$M$34</c:f>
              <c:numCache>
                <c:formatCode>General</c:formatCode>
                <c:ptCount val="11"/>
                <c:pt idx="0">
                  <c:v>56</c:v>
                </c:pt>
                <c:pt idx="1">
                  <c:v>58.5</c:v>
                </c:pt>
                <c:pt idx="2">
                  <c:v>58</c:v>
                </c:pt>
                <c:pt idx="3">
                  <c:v>57</c:v>
                </c:pt>
                <c:pt idx="4">
                  <c:v>57</c:v>
                </c:pt>
                <c:pt idx="5">
                  <c:v>55.25</c:v>
                </c:pt>
                <c:pt idx="6">
                  <c:v>56.75</c:v>
                </c:pt>
                <c:pt idx="7">
                  <c:v>56.75</c:v>
                </c:pt>
                <c:pt idx="8">
                  <c:v>56.75</c:v>
                </c:pt>
                <c:pt idx="9">
                  <c:v>56.75</c:v>
                </c:pt>
                <c:pt idx="10">
                  <c:v>56.75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A64-47C4-BB26-2B9305613C16}"/>
            </c:ext>
          </c:extLst>
        </c:ser>
        <c:ser>
          <c:idx val="2"/>
          <c:order val="2"/>
          <c:tx>
            <c:v>Cap</c:v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Calculations'!$W$7:$AG$7</c:f>
              <c:numCache>
                <c:formatCode>0.00</c:formatCode>
                <c:ptCount val="11"/>
                <c:pt idx="0">
                  <c:v>58.5</c:v>
                </c:pt>
                <c:pt idx="1">
                  <c:v>58.5</c:v>
                </c:pt>
                <c:pt idx="2">
                  <c:v>58.5</c:v>
                </c:pt>
                <c:pt idx="3">
                  <c:v>57.25</c:v>
                </c:pt>
                <c:pt idx="4">
                  <c:v>57.25</c:v>
                </c:pt>
                <c:pt idx="5">
                  <c:v>56.75</c:v>
                </c:pt>
                <c:pt idx="6">
                  <c:v>56.75</c:v>
                </c:pt>
                <c:pt idx="7">
                  <c:v>56.25</c:v>
                </c:pt>
                <c:pt idx="8">
                  <c:v>56.25</c:v>
                </c:pt>
                <c:pt idx="9">
                  <c:v>56.25</c:v>
                </c:pt>
                <c:pt idx="10">
                  <c:v>56.25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A64-47C4-BB26-2B9305613C16}"/>
            </c:ext>
          </c:extLst>
        </c:ser>
        <c:ser>
          <c:idx val="3"/>
          <c:order val="3"/>
          <c:tx>
            <c:v>Floor</c:v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'Inputs and Calculations'!$W$6:$AG$6</c:f>
              <c:strCache>
                <c:ptCount val="11"/>
                <c:pt idx="0">
                  <c:v>2023/24</c:v>
                </c:pt>
                <c:pt idx="1">
                  <c:v>2024/25</c:v>
                </c:pt>
                <c:pt idx="2">
                  <c:v>2025/26</c:v>
                </c:pt>
                <c:pt idx="3">
                  <c:v>2026/27</c:v>
                </c:pt>
                <c:pt idx="4">
                  <c:v>2027/28</c:v>
                </c:pt>
                <c:pt idx="5">
                  <c:v>2028/29</c:v>
                </c:pt>
                <c:pt idx="6">
                  <c:v>2029/30</c:v>
                </c:pt>
                <c:pt idx="7">
                  <c:v>2030/31</c:v>
                </c:pt>
                <c:pt idx="8">
                  <c:v>2031/32</c:v>
                </c:pt>
                <c:pt idx="9">
                  <c:v>2032/33</c:v>
                </c:pt>
                <c:pt idx="10">
                  <c:v>2033/34</c:v>
                </c:pt>
              </c:strCache>
            </c:strRef>
          </c:cat>
          <c:val>
            <c:numRef>
              <c:f>'Inputs and Calculations'!$W$8:$AG$8</c:f>
              <c:numCache>
                <c:formatCode>0.00</c:formatCode>
                <c:ptCount val="11"/>
                <c:pt idx="0">
                  <c:v>53.5</c:v>
                </c:pt>
                <c:pt idx="1">
                  <c:v>53.5</c:v>
                </c:pt>
                <c:pt idx="2">
                  <c:v>53.5</c:v>
                </c:pt>
                <c:pt idx="3">
                  <c:v>54.75</c:v>
                </c:pt>
                <c:pt idx="4">
                  <c:v>54.75</c:v>
                </c:pt>
                <c:pt idx="5">
                  <c:v>55.25</c:v>
                </c:pt>
                <c:pt idx="6">
                  <c:v>55.25</c:v>
                </c:pt>
                <c:pt idx="7">
                  <c:v>55.75</c:v>
                </c:pt>
                <c:pt idx="8">
                  <c:v>55.75</c:v>
                </c:pt>
                <c:pt idx="9">
                  <c:v>55.75</c:v>
                </c:pt>
                <c:pt idx="10">
                  <c:v>55.75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A64-47C4-BB26-2B9305613C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4874464"/>
        <c:axId val="814872824"/>
      </c:lineChart>
      <c:catAx>
        <c:axId val="81487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872824"/>
        <c:crosses val="autoZero"/>
        <c:auto val="1"/>
        <c:lblAlgn val="ctr"/>
        <c:lblOffset val="100"/>
        <c:noMultiLvlLbl val="0"/>
      </c:catAx>
      <c:valAx>
        <c:axId val="814872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48744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274545</xdr:colOff>
      <xdr:row>0</xdr:row>
      <xdr:rowOff>157998</xdr:rowOff>
    </xdr:from>
    <xdr:to>
      <xdr:col>32</xdr:col>
      <xdr:colOff>560294</xdr:colOff>
      <xdr:row>20</xdr:row>
      <xdr:rowOff>89646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783E310-5408-7117-34CE-C65CE07362C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9C089-AAF1-4901-A2AF-88967060CE74}">
  <dimension ref="A1:AG78"/>
  <sheetViews>
    <sheetView tabSelected="1" zoomScaleNormal="100" workbookViewId="0">
      <selection activeCell="S8" sqref="S8"/>
    </sheetView>
  </sheetViews>
  <sheetFormatPr defaultColWidth="9.1796875" defaultRowHeight="14.5" x14ac:dyDescent="0.35"/>
  <cols>
    <col min="1" max="1" width="7.1796875" style="1" customWidth="1"/>
    <col min="2" max="2" width="24.81640625" style="1" customWidth="1"/>
    <col min="3" max="11" width="9.1796875" style="1"/>
    <col min="12" max="13" width="9.1796875" style="10"/>
    <col min="14" max="14" width="9.1796875" style="1"/>
    <col min="15" max="15" width="9.1796875" style="10"/>
    <col min="16" max="16" width="7" style="1" customWidth="1"/>
    <col min="17" max="17" width="25" style="1" customWidth="1"/>
    <col min="18" max="22" width="9.1796875" style="1"/>
    <col min="23" max="23" width="9.1796875" style="10"/>
    <col min="24" max="16384" width="9.1796875" style="1"/>
  </cols>
  <sheetData>
    <row r="1" spans="1:33" s="10" customFormat="1" ht="18.5" x14ac:dyDescent="0.35">
      <c r="A1" s="13" t="s">
        <v>26</v>
      </c>
    </row>
    <row r="2" spans="1:33" x14ac:dyDescent="0.35">
      <c r="B2" s="3"/>
    </row>
    <row r="3" spans="1:33" x14ac:dyDescent="0.35">
      <c r="A3" s="12" t="s">
        <v>15</v>
      </c>
    </row>
    <row r="4" spans="1:33" x14ac:dyDescent="0.35">
      <c r="C4" s="28" t="s">
        <v>13</v>
      </c>
      <c r="D4" s="28"/>
      <c r="E4" s="28"/>
      <c r="F4" s="28"/>
      <c r="G4" s="28"/>
      <c r="H4" s="28"/>
      <c r="I4" s="28"/>
      <c r="J4" s="28"/>
      <c r="K4" s="28"/>
      <c r="L4" s="20"/>
      <c r="M4" s="20"/>
      <c r="Q4" s="12" t="s">
        <v>34</v>
      </c>
    </row>
    <row r="5" spans="1:33" x14ac:dyDescent="0.35">
      <c r="A5" s="3"/>
      <c r="B5" s="3"/>
      <c r="C5" s="3" t="s">
        <v>20</v>
      </c>
      <c r="D5" s="3" t="s">
        <v>0</v>
      </c>
      <c r="E5" s="3" t="s">
        <v>1</v>
      </c>
      <c r="F5" s="3" t="s">
        <v>2</v>
      </c>
      <c r="G5" s="3" t="s">
        <v>3</v>
      </c>
      <c r="H5" s="3" t="s">
        <v>4</v>
      </c>
      <c r="I5" s="3" t="s">
        <v>8</v>
      </c>
      <c r="J5" s="3" t="s">
        <v>5</v>
      </c>
      <c r="K5" s="3" t="s">
        <v>6</v>
      </c>
      <c r="L5" s="20" t="s">
        <v>7</v>
      </c>
      <c r="M5" s="20" t="s">
        <v>9</v>
      </c>
      <c r="R5" s="10"/>
      <c r="S5" s="10"/>
      <c r="T5" s="10"/>
    </row>
    <row r="6" spans="1:33" ht="15" customHeight="1" x14ac:dyDescent="0.35">
      <c r="A6" s="32" t="s">
        <v>14</v>
      </c>
      <c r="B6" s="3" t="s">
        <v>0</v>
      </c>
      <c r="C6" s="1" t="s">
        <v>12</v>
      </c>
      <c r="D6" s="1" t="s">
        <v>12</v>
      </c>
      <c r="E6" s="1" t="s">
        <v>12</v>
      </c>
      <c r="F6" s="1" t="s">
        <v>12</v>
      </c>
      <c r="G6" s="1" t="s">
        <v>12</v>
      </c>
      <c r="H6" s="1" t="s">
        <v>12</v>
      </c>
      <c r="I6" s="1" t="s">
        <v>12</v>
      </c>
      <c r="J6" s="1" t="s">
        <v>12</v>
      </c>
      <c r="K6" s="1" t="s">
        <v>12</v>
      </c>
      <c r="L6" s="10" t="s">
        <v>12</v>
      </c>
      <c r="M6" s="10" t="s">
        <v>12</v>
      </c>
      <c r="N6" s="21" t="s">
        <v>29</v>
      </c>
      <c r="O6" s="21"/>
      <c r="Q6" s="3" t="s">
        <v>18</v>
      </c>
      <c r="R6" s="11" t="s">
        <v>16</v>
      </c>
      <c r="S6" s="11" t="s">
        <v>17</v>
      </c>
      <c r="T6" s="10"/>
      <c r="V6" s="18" t="s">
        <v>32</v>
      </c>
      <c r="W6" s="16" t="s">
        <v>20</v>
      </c>
      <c r="X6" s="16" t="s">
        <v>0</v>
      </c>
      <c r="Y6" s="16" t="s">
        <v>1</v>
      </c>
      <c r="Z6" s="16" t="s">
        <v>2</v>
      </c>
      <c r="AA6" s="16" t="s">
        <v>3</v>
      </c>
      <c r="AB6" s="16" t="s">
        <v>4</v>
      </c>
      <c r="AC6" s="16" t="s">
        <v>8</v>
      </c>
      <c r="AD6" s="16" t="s">
        <v>5</v>
      </c>
      <c r="AE6" s="16" t="s">
        <v>6</v>
      </c>
      <c r="AF6" s="16" t="s">
        <v>7</v>
      </c>
      <c r="AG6" s="16" t="s">
        <v>9</v>
      </c>
    </row>
    <row r="7" spans="1:33" x14ac:dyDescent="0.35">
      <c r="A7" s="32"/>
      <c r="B7" s="3" t="s">
        <v>1</v>
      </c>
      <c r="C7" s="1" t="s">
        <v>12</v>
      </c>
      <c r="D7" s="1" t="s">
        <v>12</v>
      </c>
      <c r="E7" s="1" t="s">
        <v>12</v>
      </c>
      <c r="F7" s="1" t="s">
        <v>12</v>
      </c>
      <c r="G7" s="1" t="s">
        <v>12</v>
      </c>
      <c r="H7" s="1" t="s">
        <v>12</v>
      </c>
      <c r="I7" s="1" t="s">
        <v>12</v>
      </c>
      <c r="J7" s="1" t="s">
        <v>12</v>
      </c>
      <c r="K7" s="1" t="s">
        <v>12</v>
      </c>
      <c r="L7" s="10" t="s">
        <v>12</v>
      </c>
      <c r="M7" s="10" t="s">
        <v>12</v>
      </c>
      <c r="Q7" s="3">
        <v>0</v>
      </c>
      <c r="R7" s="7">
        <v>0.25</v>
      </c>
      <c r="S7" s="7">
        <v>-0.25</v>
      </c>
      <c r="T7" s="10"/>
      <c r="U7" s="17" t="s">
        <v>30</v>
      </c>
      <c r="V7" s="18">
        <f>+C15</f>
        <v>56</v>
      </c>
      <c r="W7" s="19">
        <f>+$V7+$R16</f>
        <v>58.5</v>
      </c>
      <c r="X7" s="19">
        <f>+$V7+$R16</f>
        <v>58.5</v>
      </c>
      <c r="Y7" s="19">
        <f>+$V7+$R15</f>
        <v>58.5</v>
      </c>
      <c r="Z7" s="19">
        <f>+$V7+$R14</f>
        <v>57.25</v>
      </c>
      <c r="AA7" s="19">
        <f>+$V7+$R13</f>
        <v>57.25</v>
      </c>
      <c r="AB7" s="19">
        <f>+$V7+$R12</f>
        <v>56.75</v>
      </c>
      <c r="AC7" s="19">
        <f>+$V7+$R11</f>
        <v>56.75</v>
      </c>
      <c r="AD7" s="19">
        <f>+$V7+$R10</f>
        <v>56.25</v>
      </c>
      <c r="AE7" s="19">
        <f>+$V7+$R9</f>
        <v>56.25</v>
      </c>
      <c r="AF7" s="19">
        <f>+$V7+$R8</f>
        <v>56.25</v>
      </c>
      <c r="AG7" s="19">
        <f>+$V7+$R7</f>
        <v>56.25</v>
      </c>
    </row>
    <row r="8" spans="1:33" x14ac:dyDescent="0.35">
      <c r="A8" s="32"/>
      <c r="B8" s="3" t="s">
        <v>2</v>
      </c>
      <c r="C8" s="2">
        <v>56</v>
      </c>
      <c r="D8" s="14">
        <v>55</v>
      </c>
      <c r="E8" s="4">
        <v>58</v>
      </c>
      <c r="F8" s="4">
        <v>57</v>
      </c>
      <c r="G8" s="1" t="s">
        <v>12</v>
      </c>
      <c r="H8" s="1" t="s">
        <v>12</v>
      </c>
      <c r="I8" s="1" t="s">
        <v>12</v>
      </c>
      <c r="J8" s="1" t="s">
        <v>12</v>
      </c>
      <c r="K8" s="1" t="s">
        <v>12</v>
      </c>
      <c r="L8" s="10" t="s">
        <v>12</v>
      </c>
      <c r="M8" s="10" t="s">
        <v>12</v>
      </c>
      <c r="Q8" s="3">
        <v>1</v>
      </c>
      <c r="R8" s="5">
        <v>0.25</v>
      </c>
      <c r="S8" s="7">
        <v>-0.25</v>
      </c>
      <c r="T8" s="10"/>
      <c r="U8" s="17" t="s">
        <v>31</v>
      </c>
      <c r="V8" s="18">
        <f>+C15</f>
        <v>56</v>
      </c>
      <c r="W8" s="19">
        <f>+$V8+$S16</f>
        <v>53.5</v>
      </c>
      <c r="X8" s="19">
        <f>+$V8+$S16</f>
        <v>53.5</v>
      </c>
      <c r="Y8" s="19">
        <f>+$V8+$S15</f>
        <v>53.5</v>
      </c>
      <c r="Z8" s="19">
        <f>+$V8+$S14</f>
        <v>54.75</v>
      </c>
      <c r="AA8" s="19">
        <f>+$V8+$S13</f>
        <v>54.75</v>
      </c>
      <c r="AB8" s="19">
        <f>+$V8+$S12</f>
        <v>55.25</v>
      </c>
      <c r="AC8" s="19">
        <f>+$V8+$S11</f>
        <v>55.25</v>
      </c>
      <c r="AD8" s="19">
        <f>+$V8+$S10</f>
        <v>55.75</v>
      </c>
      <c r="AE8" s="19">
        <f>+$V8+$S9</f>
        <v>55.75</v>
      </c>
      <c r="AF8" s="19">
        <f>+$V8+$S8</f>
        <v>55.75</v>
      </c>
      <c r="AG8" s="19">
        <f>+$V8+$S7</f>
        <v>55.75</v>
      </c>
    </row>
    <row r="9" spans="1:33" x14ac:dyDescent="0.35">
      <c r="A9" s="32"/>
      <c r="B9" s="3" t="s">
        <v>3</v>
      </c>
      <c r="C9" s="2">
        <v>56</v>
      </c>
      <c r="D9" s="4">
        <v>55</v>
      </c>
      <c r="E9" s="4">
        <v>58</v>
      </c>
      <c r="F9" s="4">
        <v>57</v>
      </c>
      <c r="G9" s="4">
        <v>57</v>
      </c>
      <c r="H9" s="1" t="s">
        <v>12</v>
      </c>
      <c r="I9" s="1" t="s">
        <v>12</v>
      </c>
      <c r="J9" s="1" t="s">
        <v>12</v>
      </c>
      <c r="K9" s="1" t="s">
        <v>12</v>
      </c>
      <c r="L9" s="10" t="s">
        <v>12</v>
      </c>
      <c r="M9" s="10" t="s">
        <v>12</v>
      </c>
      <c r="Q9" s="3">
        <v>2</v>
      </c>
      <c r="R9" s="5">
        <v>0.25</v>
      </c>
      <c r="S9" s="5">
        <v>-0.25</v>
      </c>
      <c r="T9" s="10"/>
    </row>
    <row r="10" spans="1:33" x14ac:dyDescent="0.35">
      <c r="A10" s="32"/>
      <c r="B10" s="3" t="s">
        <v>4</v>
      </c>
      <c r="C10" s="2">
        <v>56</v>
      </c>
      <c r="D10" s="4">
        <v>55</v>
      </c>
      <c r="E10" s="4">
        <v>58</v>
      </c>
      <c r="F10" s="4">
        <v>57</v>
      </c>
      <c r="G10" s="4">
        <v>57</v>
      </c>
      <c r="H10" s="4">
        <v>55</v>
      </c>
      <c r="I10" s="1" t="s">
        <v>12</v>
      </c>
      <c r="J10" s="1" t="s">
        <v>12</v>
      </c>
      <c r="K10" s="1" t="s">
        <v>12</v>
      </c>
      <c r="L10" s="10" t="s">
        <v>12</v>
      </c>
      <c r="M10" s="10" t="s">
        <v>12</v>
      </c>
      <c r="Q10" s="3">
        <v>3</v>
      </c>
      <c r="R10" s="5">
        <v>0.25</v>
      </c>
      <c r="S10" s="5">
        <v>-0.25</v>
      </c>
      <c r="T10" s="10"/>
    </row>
    <row r="11" spans="1:33" x14ac:dyDescent="0.35">
      <c r="A11" s="32"/>
      <c r="B11" s="3" t="s">
        <v>8</v>
      </c>
      <c r="C11" s="2">
        <v>56</v>
      </c>
      <c r="D11" s="4">
        <v>55</v>
      </c>
      <c r="E11" s="4">
        <v>58</v>
      </c>
      <c r="F11" s="4">
        <v>57</v>
      </c>
      <c r="G11" s="4">
        <v>57</v>
      </c>
      <c r="H11" s="4">
        <v>55</v>
      </c>
      <c r="I11" s="4">
        <v>59</v>
      </c>
      <c r="J11" s="1" t="s">
        <v>12</v>
      </c>
      <c r="K11" s="1" t="s">
        <v>12</v>
      </c>
      <c r="L11" s="10" t="s">
        <v>12</v>
      </c>
      <c r="M11" s="10" t="s">
        <v>12</v>
      </c>
      <c r="Q11" s="3">
        <v>4</v>
      </c>
      <c r="R11" s="5">
        <v>0.75</v>
      </c>
      <c r="S11" s="5">
        <v>-0.75</v>
      </c>
      <c r="T11" s="10"/>
    </row>
    <row r="12" spans="1:33" x14ac:dyDescent="0.35">
      <c r="A12" s="32"/>
      <c r="B12" s="3" t="s">
        <v>5</v>
      </c>
      <c r="C12" s="2">
        <v>56</v>
      </c>
      <c r="D12" s="4">
        <v>55</v>
      </c>
      <c r="E12" s="4">
        <v>58</v>
      </c>
      <c r="F12" s="4">
        <v>57</v>
      </c>
      <c r="G12" s="4">
        <v>57</v>
      </c>
      <c r="H12" s="4">
        <v>55</v>
      </c>
      <c r="I12" s="4">
        <v>59</v>
      </c>
      <c r="J12" s="4">
        <v>58</v>
      </c>
      <c r="K12" s="1" t="s">
        <v>12</v>
      </c>
      <c r="L12" s="10" t="s">
        <v>12</v>
      </c>
      <c r="M12" s="10" t="s">
        <v>12</v>
      </c>
      <c r="Q12" s="3">
        <v>5</v>
      </c>
      <c r="R12" s="5">
        <v>0.75</v>
      </c>
      <c r="S12" s="5">
        <v>-0.75</v>
      </c>
      <c r="T12" s="10"/>
    </row>
    <row r="13" spans="1:33" x14ac:dyDescent="0.35">
      <c r="A13" s="32"/>
      <c r="B13" s="3" t="s">
        <v>6</v>
      </c>
      <c r="C13" s="2">
        <v>56</v>
      </c>
      <c r="D13" s="4">
        <v>55</v>
      </c>
      <c r="E13" s="4">
        <v>58</v>
      </c>
      <c r="F13" s="4">
        <v>57</v>
      </c>
      <c r="G13" s="4">
        <v>57</v>
      </c>
      <c r="H13" s="4">
        <v>55</v>
      </c>
      <c r="I13" s="4">
        <v>59</v>
      </c>
      <c r="J13" s="4">
        <v>58</v>
      </c>
      <c r="K13" s="4">
        <v>60</v>
      </c>
      <c r="L13" s="10" t="s">
        <v>12</v>
      </c>
      <c r="M13" s="10" t="s">
        <v>12</v>
      </c>
      <c r="Q13" s="3">
        <v>6</v>
      </c>
      <c r="R13" s="5">
        <v>1.25</v>
      </c>
      <c r="S13" s="5">
        <v>-1.25</v>
      </c>
      <c r="T13" s="10"/>
    </row>
    <row r="14" spans="1:33" x14ac:dyDescent="0.35">
      <c r="A14" s="32"/>
      <c r="B14" s="3" t="s">
        <v>7</v>
      </c>
      <c r="C14" s="2">
        <v>56</v>
      </c>
      <c r="D14" s="4">
        <v>55</v>
      </c>
      <c r="E14" s="4">
        <v>58</v>
      </c>
      <c r="F14" s="4">
        <v>57</v>
      </c>
      <c r="G14" s="4">
        <v>57</v>
      </c>
      <c r="H14" s="4">
        <v>55</v>
      </c>
      <c r="I14" s="4">
        <v>59</v>
      </c>
      <c r="J14" s="4">
        <v>58</v>
      </c>
      <c r="K14" s="4">
        <v>60</v>
      </c>
      <c r="L14" s="4">
        <v>61</v>
      </c>
      <c r="M14" s="10" t="s">
        <v>12</v>
      </c>
      <c r="Q14" s="3">
        <v>7</v>
      </c>
      <c r="R14" s="5">
        <v>1.25</v>
      </c>
      <c r="S14" s="5">
        <v>-1.25</v>
      </c>
      <c r="T14" s="10"/>
    </row>
    <row r="15" spans="1:33" x14ac:dyDescent="0.35">
      <c r="A15" s="32"/>
      <c r="B15" s="3" t="s">
        <v>9</v>
      </c>
      <c r="C15" s="2">
        <v>56</v>
      </c>
      <c r="D15" s="4">
        <v>60</v>
      </c>
      <c r="E15" s="4">
        <v>58</v>
      </c>
      <c r="F15" s="4">
        <v>57</v>
      </c>
      <c r="G15" s="4">
        <v>57</v>
      </c>
      <c r="H15" s="4">
        <v>55</v>
      </c>
      <c r="I15" s="4">
        <v>59</v>
      </c>
      <c r="J15" s="4">
        <v>58</v>
      </c>
      <c r="K15" s="4">
        <v>60</v>
      </c>
      <c r="L15" s="4">
        <v>61</v>
      </c>
      <c r="M15" s="4">
        <v>62</v>
      </c>
      <c r="Q15" s="3">
        <v>8</v>
      </c>
      <c r="R15" s="5">
        <v>2.5</v>
      </c>
      <c r="S15" s="5">
        <v>-2.5</v>
      </c>
      <c r="T15" s="10"/>
    </row>
    <row r="16" spans="1:33" x14ac:dyDescent="0.35">
      <c r="A16" s="32"/>
      <c r="B16" s="3" t="s">
        <v>10</v>
      </c>
      <c r="C16" s="1" t="s">
        <v>12</v>
      </c>
      <c r="D16" s="15">
        <v>55</v>
      </c>
      <c r="E16" s="4">
        <v>58</v>
      </c>
      <c r="F16" s="4">
        <v>57</v>
      </c>
      <c r="G16" s="4">
        <v>57</v>
      </c>
      <c r="H16" s="4">
        <v>55</v>
      </c>
      <c r="I16" s="4">
        <v>59</v>
      </c>
      <c r="J16" s="4">
        <v>58</v>
      </c>
      <c r="K16" s="4">
        <v>60</v>
      </c>
      <c r="L16" s="4">
        <v>61</v>
      </c>
      <c r="M16" s="4">
        <v>62</v>
      </c>
      <c r="Q16" s="3">
        <v>9</v>
      </c>
      <c r="R16" s="5">
        <v>2.5</v>
      </c>
      <c r="S16" s="5">
        <v>-2.5</v>
      </c>
      <c r="T16" s="10"/>
    </row>
    <row r="17" spans="1:28" x14ac:dyDescent="0.35">
      <c r="A17" s="32"/>
      <c r="B17" s="3" t="s">
        <v>11</v>
      </c>
      <c r="C17" s="1" t="s">
        <v>12</v>
      </c>
      <c r="D17" s="1" t="s">
        <v>12</v>
      </c>
      <c r="E17" s="15">
        <v>58</v>
      </c>
      <c r="F17" s="4">
        <v>57</v>
      </c>
      <c r="G17" s="4">
        <v>57</v>
      </c>
      <c r="H17" s="4">
        <v>55</v>
      </c>
      <c r="I17" s="4">
        <v>59</v>
      </c>
      <c r="J17" s="4">
        <v>58</v>
      </c>
      <c r="K17" s="4">
        <v>60</v>
      </c>
      <c r="L17" s="4">
        <v>61</v>
      </c>
      <c r="M17" s="4">
        <v>62</v>
      </c>
      <c r="Q17" s="3">
        <v>10</v>
      </c>
      <c r="R17" s="10" t="s">
        <v>12</v>
      </c>
      <c r="S17" s="10" t="s">
        <v>12</v>
      </c>
      <c r="T17" s="10"/>
    </row>
    <row r="19" spans="1:28" x14ac:dyDescent="0.35">
      <c r="B19" s="2" t="s">
        <v>22</v>
      </c>
    </row>
    <row r="20" spans="1:28" x14ac:dyDescent="0.35">
      <c r="B20" s="4" t="s">
        <v>23</v>
      </c>
    </row>
    <row r="21" spans="1:28" x14ac:dyDescent="0.35">
      <c r="B21" s="8"/>
    </row>
    <row r="22" spans="1:28" x14ac:dyDescent="0.35">
      <c r="A22" s="12" t="s">
        <v>24</v>
      </c>
      <c r="P22" s="12" t="s">
        <v>21</v>
      </c>
    </row>
    <row r="23" spans="1:28" x14ac:dyDescent="0.35">
      <c r="C23" s="28" t="s">
        <v>13</v>
      </c>
      <c r="D23" s="28"/>
      <c r="E23" s="28"/>
      <c r="F23" s="28"/>
      <c r="G23" s="28"/>
      <c r="H23" s="28"/>
      <c r="I23" s="28"/>
      <c r="J23" s="28"/>
      <c r="K23" s="28"/>
      <c r="L23" s="20"/>
      <c r="M23" s="20"/>
      <c r="R23" s="28" t="s">
        <v>13</v>
      </c>
      <c r="S23" s="28"/>
      <c r="T23" s="28"/>
      <c r="U23" s="28"/>
      <c r="V23" s="28"/>
      <c r="W23" s="28"/>
      <c r="X23" s="28"/>
      <c r="Y23" s="28"/>
      <c r="Z23" s="28"/>
      <c r="AA23" s="28"/>
    </row>
    <row r="24" spans="1:28" x14ac:dyDescent="0.35">
      <c r="A24" s="3"/>
      <c r="B24" s="3"/>
      <c r="C24" s="3" t="s">
        <v>20</v>
      </c>
      <c r="D24" s="3" t="s">
        <v>0</v>
      </c>
      <c r="E24" s="3" t="s">
        <v>1</v>
      </c>
      <c r="F24" s="3" t="s">
        <v>2</v>
      </c>
      <c r="G24" s="3" t="s">
        <v>3</v>
      </c>
      <c r="H24" s="3" t="s">
        <v>4</v>
      </c>
      <c r="I24" s="3" t="s">
        <v>8</v>
      </c>
      <c r="J24" s="3" t="s">
        <v>5</v>
      </c>
      <c r="K24" s="3" t="s">
        <v>6</v>
      </c>
      <c r="L24" s="20" t="s">
        <v>7</v>
      </c>
      <c r="M24" s="20" t="s">
        <v>9</v>
      </c>
      <c r="Q24" s="3"/>
      <c r="R24" s="3" t="s">
        <v>20</v>
      </c>
      <c r="S24" s="3" t="s">
        <v>0</v>
      </c>
      <c r="T24" s="3" t="s">
        <v>1</v>
      </c>
      <c r="U24" s="3" t="s">
        <v>2</v>
      </c>
      <c r="V24" s="3" t="s">
        <v>3</v>
      </c>
      <c r="W24" s="3" t="s">
        <v>4</v>
      </c>
      <c r="X24" s="3" t="s">
        <v>8</v>
      </c>
      <c r="Y24" s="3" t="s">
        <v>5</v>
      </c>
      <c r="Z24" s="3" t="s">
        <v>6</v>
      </c>
      <c r="AA24" s="20" t="s">
        <v>7</v>
      </c>
      <c r="AB24" s="20" t="s">
        <v>9</v>
      </c>
    </row>
    <row r="25" spans="1:28" ht="15" customHeight="1" x14ac:dyDescent="0.35">
      <c r="A25" s="32" t="s">
        <v>14</v>
      </c>
      <c r="B25" s="3" t="s">
        <v>0</v>
      </c>
      <c r="C25" s="1" t="s">
        <v>12</v>
      </c>
      <c r="D25" s="1" t="s">
        <v>12</v>
      </c>
      <c r="E25" s="1" t="s">
        <v>12</v>
      </c>
      <c r="F25" s="1" t="s">
        <v>12</v>
      </c>
      <c r="G25" s="1" t="s">
        <v>12</v>
      </c>
      <c r="H25" s="1" t="s">
        <v>12</v>
      </c>
      <c r="I25" s="1" t="s">
        <v>12</v>
      </c>
      <c r="J25" s="1" t="s">
        <v>12</v>
      </c>
      <c r="K25" s="1" t="s">
        <v>12</v>
      </c>
      <c r="L25" s="10" t="s">
        <v>12</v>
      </c>
      <c r="M25" s="10" t="s">
        <v>12</v>
      </c>
      <c r="P25" s="32" t="s">
        <v>14</v>
      </c>
      <c r="Q25" s="3" t="s">
        <v>0</v>
      </c>
      <c r="R25" s="1" t="s">
        <v>12</v>
      </c>
      <c r="S25" s="1" t="s">
        <v>12</v>
      </c>
      <c r="T25" s="1" t="s">
        <v>12</v>
      </c>
      <c r="U25" s="1" t="s">
        <v>12</v>
      </c>
      <c r="V25" s="1" t="s">
        <v>12</v>
      </c>
      <c r="W25" s="1" t="s">
        <v>12</v>
      </c>
      <c r="X25" s="1" t="s">
        <v>12</v>
      </c>
      <c r="Y25" s="1" t="s">
        <v>12</v>
      </c>
      <c r="Z25" s="1" t="s">
        <v>12</v>
      </c>
      <c r="AA25" s="10" t="s">
        <v>12</v>
      </c>
      <c r="AB25" s="10" t="s">
        <v>12</v>
      </c>
    </row>
    <row r="26" spans="1:28" x14ac:dyDescent="0.35">
      <c r="A26" s="32"/>
      <c r="B26" s="3" t="s">
        <v>1</v>
      </c>
      <c r="C26" s="1" t="s">
        <v>12</v>
      </c>
      <c r="D26" s="1" t="s">
        <v>12</v>
      </c>
      <c r="E26" s="1" t="s">
        <v>12</v>
      </c>
      <c r="F26" s="1" t="s">
        <v>12</v>
      </c>
      <c r="G26" s="1" t="s">
        <v>12</v>
      </c>
      <c r="H26" s="1" t="s">
        <v>12</v>
      </c>
      <c r="I26" s="1" t="s">
        <v>12</v>
      </c>
      <c r="J26" s="1" t="s">
        <v>12</v>
      </c>
      <c r="K26" s="1" t="s">
        <v>12</v>
      </c>
      <c r="L26" s="10" t="s">
        <v>12</v>
      </c>
      <c r="M26" s="10" t="s">
        <v>12</v>
      </c>
      <c r="P26" s="32"/>
      <c r="Q26" s="3" t="s">
        <v>1</v>
      </c>
      <c r="R26" s="1" t="s">
        <v>12</v>
      </c>
      <c r="S26" s="1" t="s">
        <v>12</v>
      </c>
      <c r="T26" s="1" t="s">
        <v>12</v>
      </c>
      <c r="U26" s="1" t="s">
        <v>12</v>
      </c>
      <c r="V26" s="1" t="s">
        <v>12</v>
      </c>
      <c r="W26" s="1" t="s">
        <v>12</v>
      </c>
      <c r="X26" s="1" t="s">
        <v>12</v>
      </c>
      <c r="Y26" s="1" t="s">
        <v>12</v>
      </c>
      <c r="Z26" s="1" t="s">
        <v>12</v>
      </c>
      <c r="AA26" s="10" t="s">
        <v>12</v>
      </c>
      <c r="AB26" s="10" t="s">
        <v>12</v>
      </c>
    </row>
    <row r="27" spans="1:28" x14ac:dyDescent="0.35">
      <c r="A27" s="32"/>
      <c r="B27" s="3" t="s">
        <v>2</v>
      </c>
      <c r="C27" s="2">
        <f t="shared" ref="C27:C34" si="0">+C8</f>
        <v>56</v>
      </c>
      <c r="D27" s="6">
        <f t="shared" ref="D27:F34" si="1">IF(D8=$C8,$C8,(IF(D8&gt;$C8,D48,S48)))</f>
        <v>55.75</v>
      </c>
      <c r="E27" s="6">
        <f t="shared" si="1"/>
        <v>56.25</v>
      </c>
      <c r="F27" s="6">
        <f t="shared" si="1"/>
        <v>56.25</v>
      </c>
      <c r="G27" s="1" t="s">
        <v>12</v>
      </c>
      <c r="H27" s="1" t="s">
        <v>12</v>
      </c>
      <c r="I27" s="1" t="s">
        <v>12</v>
      </c>
      <c r="J27" s="1" t="s">
        <v>12</v>
      </c>
      <c r="K27" s="1" t="s">
        <v>12</v>
      </c>
      <c r="L27" s="10" t="s">
        <v>12</v>
      </c>
      <c r="M27" s="10" t="s">
        <v>12</v>
      </c>
      <c r="P27" s="32"/>
      <c r="Q27" s="3" t="s">
        <v>2</v>
      </c>
      <c r="R27" s="10" t="s">
        <v>12</v>
      </c>
      <c r="S27" s="9">
        <f t="shared" ref="S27:U34" si="2">+D27-$C27</f>
        <v>-0.25</v>
      </c>
      <c r="T27" s="9">
        <f t="shared" si="2"/>
        <v>0.25</v>
      </c>
      <c r="U27" s="9">
        <f t="shared" si="2"/>
        <v>0.25</v>
      </c>
      <c r="V27" s="1" t="s">
        <v>12</v>
      </c>
      <c r="W27" s="1" t="s">
        <v>12</v>
      </c>
      <c r="X27" s="1" t="s">
        <v>12</v>
      </c>
      <c r="Y27" s="1" t="s">
        <v>12</v>
      </c>
      <c r="Z27" s="1" t="s">
        <v>12</v>
      </c>
      <c r="AA27" s="10" t="s">
        <v>12</v>
      </c>
      <c r="AB27" s="10" t="s">
        <v>12</v>
      </c>
    </row>
    <row r="28" spans="1:28" x14ac:dyDescent="0.35">
      <c r="A28" s="32"/>
      <c r="B28" s="3" t="s">
        <v>3</v>
      </c>
      <c r="C28" s="2">
        <f t="shared" si="0"/>
        <v>56</v>
      </c>
      <c r="D28" s="6">
        <f t="shared" si="1"/>
        <v>55.75</v>
      </c>
      <c r="E28" s="6">
        <f t="shared" si="1"/>
        <v>56.25</v>
      </c>
      <c r="F28" s="6">
        <f t="shared" si="1"/>
        <v>56.25</v>
      </c>
      <c r="G28" s="6">
        <f t="shared" ref="G28:G34" si="3">IF(G9=$C9,$C9,(IF(G9&gt;$C9,G49,V49)))</f>
        <v>56.25</v>
      </c>
      <c r="H28" s="1" t="s">
        <v>12</v>
      </c>
      <c r="I28" s="1" t="s">
        <v>12</v>
      </c>
      <c r="J28" s="1" t="s">
        <v>12</v>
      </c>
      <c r="K28" s="1" t="s">
        <v>12</v>
      </c>
      <c r="L28" s="10" t="s">
        <v>12</v>
      </c>
      <c r="M28" s="10" t="s">
        <v>12</v>
      </c>
      <c r="P28" s="32"/>
      <c r="Q28" s="3" t="s">
        <v>3</v>
      </c>
      <c r="R28" s="10" t="s">
        <v>12</v>
      </c>
      <c r="S28" s="9">
        <f t="shared" si="2"/>
        <v>-0.25</v>
      </c>
      <c r="T28" s="9">
        <f t="shared" si="2"/>
        <v>0.25</v>
      </c>
      <c r="U28" s="9">
        <f t="shared" si="2"/>
        <v>0.25</v>
      </c>
      <c r="V28" s="9">
        <f t="shared" ref="V28:V34" si="4">+G28-$C28</f>
        <v>0.25</v>
      </c>
      <c r="W28" s="1" t="s">
        <v>12</v>
      </c>
      <c r="X28" s="1" t="s">
        <v>12</v>
      </c>
      <c r="Y28" s="1" t="s">
        <v>12</v>
      </c>
      <c r="Z28" s="1" t="s">
        <v>12</v>
      </c>
      <c r="AA28" s="10" t="s">
        <v>12</v>
      </c>
      <c r="AB28" s="10" t="s">
        <v>12</v>
      </c>
    </row>
    <row r="29" spans="1:28" x14ac:dyDescent="0.35">
      <c r="A29" s="32"/>
      <c r="B29" s="3" t="s">
        <v>4</v>
      </c>
      <c r="C29" s="2">
        <f t="shared" si="0"/>
        <v>56</v>
      </c>
      <c r="D29" s="6">
        <f t="shared" si="1"/>
        <v>55.25</v>
      </c>
      <c r="E29" s="6">
        <f t="shared" si="1"/>
        <v>56.25</v>
      </c>
      <c r="F29" s="6">
        <f t="shared" si="1"/>
        <v>56.25</v>
      </c>
      <c r="G29" s="6">
        <f t="shared" si="3"/>
        <v>56.25</v>
      </c>
      <c r="H29" s="6">
        <f t="shared" ref="H29:H34" si="5">IF(H10=$C10,$C10,(IF(H10&gt;$C10,H50,W50)))</f>
        <v>55.75</v>
      </c>
      <c r="I29" s="1" t="s">
        <v>12</v>
      </c>
      <c r="J29" s="1" t="s">
        <v>12</v>
      </c>
      <c r="K29" s="1" t="s">
        <v>12</v>
      </c>
      <c r="L29" s="10" t="s">
        <v>12</v>
      </c>
      <c r="M29" s="10" t="s">
        <v>12</v>
      </c>
      <c r="P29" s="32"/>
      <c r="Q29" s="3" t="s">
        <v>4</v>
      </c>
      <c r="R29" s="10" t="s">
        <v>12</v>
      </c>
      <c r="S29" s="9">
        <f t="shared" si="2"/>
        <v>-0.75</v>
      </c>
      <c r="T29" s="9">
        <f t="shared" si="2"/>
        <v>0.25</v>
      </c>
      <c r="U29" s="9">
        <f t="shared" si="2"/>
        <v>0.25</v>
      </c>
      <c r="V29" s="9">
        <f t="shared" si="4"/>
        <v>0.25</v>
      </c>
      <c r="W29" s="9">
        <f t="shared" ref="W29:W34" si="6">+H29-$C29</f>
        <v>-0.25</v>
      </c>
      <c r="X29" s="1" t="s">
        <v>12</v>
      </c>
      <c r="Y29" s="1" t="s">
        <v>12</v>
      </c>
      <c r="Z29" s="1" t="s">
        <v>12</v>
      </c>
      <c r="AA29" s="10" t="s">
        <v>12</v>
      </c>
      <c r="AB29" s="10" t="s">
        <v>12</v>
      </c>
    </row>
    <row r="30" spans="1:28" x14ac:dyDescent="0.35">
      <c r="A30" s="32"/>
      <c r="B30" s="3" t="s">
        <v>8</v>
      </c>
      <c r="C30" s="2">
        <f t="shared" si="0"/>
        <v>56</v>
      </c>
      <c r="D30" s="6">
        <f t="shared" si="1"/>
        <v>55.25</v>
      </c>
      <c r="E30" s="6">
        <f t="shared" si="1"/>
        <v>56.75</v>
      </c>
      <c r="F30" s="6">
        <f t="shared" si="1"/>
        <v>56.75</v>
      </c>
      <c r="G30" s="6">
        <f t="shared" si="3"/>
        <v>56.75</v>
      </c>
      <c r="H30" s="6">
        <f t="shared" si="5"/>
        <v>55.75</v>
      </c>
      <c r="I30" s="6">
        <f>IF(I11=$C11,$C11,(IF(I11&gt;$C11,I51,X51)))</f>
        <v>56.25</v>
      </c>
      <c r="J30" s="1" t="s">
        <v>12</v>
      </c>
      <c r="K30" s="1" t="s">
        <v>12</v>
      </c>
      <c r="L30" s="10" t="s">
        <v>12</v>
      </c>
      <c r="M30" s="10" t="s">
        <v>12</v>
      </c>
      <c r="P30" s="32"/>
      <c r="Q30" s="3" t="s">
        <v>8</v>
      </c>
      <c r="R30" s="10" t="s">
        <v>12</v>
      </c>
      <c r="S30" s="9">
        <f t="shared" si="2"/>
        <v>-0.75</v>
      </c>
      <c r="T30" s="9">
        <f t="shared" si="2"/>
        <v>0.75</v>
      </c>
      <c r="U30" s="9">
        <f t="shared" si="2"/>
        <v>0.75</v>
      </c>
      <c r="V30" s="9">
        <f t="shared" si="4"/>
        <v>0.75</v>
      </c>
      <c r="W30" s="9">
        <f t="shared" si="6"/>
        <v>-0.25</v>
      </c>
      <c r="X30" s="9">
        <f>+I30-$C30</f>
        <v>0.25</v>
      </c>
      <c r="Y30" s="1" t="s">
        <v>12</v>
      </c>
      <c r="Z30" s="1" t="s">
        <v>12</v>
      </c>
      <c r="AA30" s="10" t="s">
        <v>12</v>
      </c>
      <c r="AB30" s="10" t="s">
        <v>12</v>
      </c>
    </row>
    <row r="31" spans="1:28" x14ac:dyDescent="0.35">
      <c r="A31" s="32"/>
      <c r="B31" s="3" t="s">
        <v>5</v>
      </c>
      <c r="C31" s="2">
        <f t="shared" si="0"/>
        <v>56</v>
      </c>
      <c r="D31" s="6">
        <f t="shared" si="1"/>
        <v>55</v>
      </c>
      <c r="E31" s="6">
        <f t="shared" si="1"/>
        <v>56.75</v>
      </c>
      <c r="F31" s="6">
        <f t="shared" si="1"/>
        <v>56.75</v>
      </c>
      <c r="G31" s="6">
        <f t="shared" si="3"/>
        <v>56.75</v>
      </c>
      <c r="H31" s="6">
        <f t="shared" si="5"/>
        <v>55.75</v>
      </c>
      <c r="I31" s="6">
        <f>IF(I12=$C12,$C12,(IF(I12&gt;$C12,I52,X52)))</f>
        <v>56.25</v>
      </c>
      <c r="J31" s="6">
        <f>IF(J12=$C12,$C12,(IF(J12&gt;$C12,J52,Y52)))</f>
        <v>56.25</v>
      </c>
      <c r="K31" s="1" t="s">
        <v>12</v>
      </c>
      <c r="L31" s="10" t="s">
        <v>12</v>
      </c>
      <c r="M31" s="10" t="s">
        <v>12</v>
      </c>
      <c r="P31" s="32"/>
      <c r="Q31" s="3" t="s">
        <v>5</v>
      </c>
      <c r="R31" s="10" t="s">
        <v>12</v>
      </c>
      <c r="S31" s="9">
        <f t="shared" si="2"/>
        <v>-1</v>
      </c>
      <c r="T31" s="9">
        <f t="shared" si="2"/>
        <v>0.75</v>
      </c>
      <c r="U31" s="9">
        <f t="shared" si="2"/>
        <v>0.75</v>
      </c>
      <c r="V31" s="9">
        <f t="shared" si="4"/>
        <v>0.75</v>
      </c>
      <c r="W31" s="9">
        <f t="shared" si="6"/>
        <v>-0.25</v>
      </c>
      <c r="X31" s="9">
        <f>+I31-$C31</f>
        <v>0.25</v>
      </c>
      <c r="Y31" s="9">
        <f>+J31-$C31</f>
        <v>0.25</v>
      </c>
      <c r="Z31" s="1" t="s">
        <v>12</v>
      </c>
      <c r="AA31" s="10" t="s">
        <v>12</v>
      </c>
      <c r="AB31" s="10" t="s">
        <v>12</v>
      </c>
    </row>
    <row r="32" spans="1:28" x14ac:dyDescent="0.35">
      <c r="A32" s="32"/>
      <c r="B32" s="3" t="s">
        <v>6</v>
      </c>
      <c r="C32" s="2">
        <f t="shared" si="0"/>
        <v>56</v>
      </c>
      <c r="D32" s="6">
        <f t="shared" si="1"/>
        <v>55</v>
      </c>
      <c r="E32" s="6">
        <f t="shared" si="1"/>
        <v>57.25</v>
      </c>
      <c r="F32" s="6">
        <f t="shared" si="1"/>
        <v>57</v>
      </c>
      <c r="G32" s="6">
        <f t="shared" si="3"/>
        <v>56.75</v>
      </c>
      <c r="H32" s="6">
        <f t="shared" si="5"/>
        <v>55.75</v>
      </c>
      <c r="I32" s="6">
        <f>IF(I13=$C13,$C13,(IF(I13&gt;$C13,I53,X53)))</f>
        <v>56.25</v>
      </c>
      <c r="J32" s="6">
        <f>IF(J13=$C13,$C13,(IF(J13&gt;$C13,J53,Y53)))</f>
        <v>56.25</v>
      </c>
      <c r="K32" s="6">
        <f>IF(K13=$C13,$C13,(IF(K13&gt;$C13,K53,Z53)))</f>
        <v>56.25</v>
      </c>
      <c r="L32" s="10" t="s">
        <v>12</v>
      </c>
      <c r="M32" s="10" t="s">
        <v>12</v>
      </c>
      <c r="P32" s="32"/>
      <c r="Q32" s="3" t="s">
        <v>6</v>
      </c>
      <c r="R32" s="10" t="s">
        <v>12</v>
      </c>
      <c r="S32" s="9">
        <f t="shared" si="2"/>
        <v>-1</v>
      </c>
      <c r="T32" s="9">
        <f t="shared" si="2"/>
        <v>1.25</v>
      </c>
      <c r="U32" s="9">
        <f t="shared" si="2"/>
        <v>1</v>
      </c>
      <c r="V32" s="9">
        <f t="shared" si="4"/>
        <v>0.75</v>
      </c>
      <c r="W32" s="9">
        <f t="shared" si="6"/>
        <v>-0.25</v>
      </c>
      <c r="X32" s="9">
        <f>+I32-$C32</f>
        <v>0.25</v>
      </c>
      <c r="Y32" s="9">
        <f>+J32-$C32</f>
        <v>0.25</v>
      </c>
      <c r="Z32" s="9">
        <f>+K32-$C32</f>
        <v>0.25</v>
      </c>
      <c r="AA32" s="10" t="s">
        <v>12</v>
      </c>
      <c r="AB32" s="10" t="s">
        <v>12</v>
      </c>
    </row>
    <row r="33" spans="1:28" x14ac:dyDescent="0.35">
      <c r="A33" s="32"/>
      <c r="B33" s="3" t="s">
        <v>7</v>
      </c>
      <c r="C33" s="2">
        <f t="shared" si="0"/>
        <v>56</v>
      </c>
      <c r="D33" s="6">
        <f t="shared" si="1"/>
        <v>55</v>
      </c>
      <c r="E33" s="6">
        <f t="shared" si="1"/>
        <v>57.25</v>
      </c>
      <c r="F33" s="6">
        <f t="shared" si="1"/>
        <v>57</v>
      </c>
      <c r="G33" s="6">
        <f t="shared" si="3"/>
        <v>56.75</v>
      </c>
      <c r="H33" s="6">
        <f t="shared" si="5"/>
        <v>55.25</v>
      </c>
      <c r="I33" s="6">
        <f>IF(I14=$C14,$C14,(IF(I14&gt;$C14,I54,X54)))</f>
        <v>56.25</v>
      </c>
      <c r="J33" s="6">
        <f>IF(J14=$C14,$C14,(IF(J14&gt;$C14,J54,Y54)))</f>
        <v>56.25</v>
      </c>
      <c r="K33" s="6">
        <f>IF(K14=$C14,$C14,(IF(K14&gt;$C14,K54,Z54)))</f>
        <v>56.25</v>
      </c>
      <c r="L33" s="6">
        <f>IF(L14=$C14,$C14,(IF(L14&gt;$C14,L54,AA54)))</f>
        <v>56.25</v>
      </c>
      <c r="M33" s="10" t="s">
        <v>12</v>
      </c>
      <c r="P33" s="32"/>
      <c r="Q33" s="3" t="s">
        <v>7</v>
      </c>
      <c r="R33" s="10" t="s">
        <v>12</v>
      </c>
      <c r="S33" s="9">
        <f t="shared" si="2"/>
        <v>-1</v>
      </c>
      <c r="T33" s="9">
        <f t="shared" si="2"/>
        <v>1.25</v>
      </c>
      <c r="U33" s="9">
        <f t="shared" si="2"/>
        <v>1</v>
      </c>
      <c r="V33" s="9">
        <f t="shared" si="4"/>
        <v>0.75</v>
      </c>
      <c r="W33" s="9">
        <f t="shared" si="6"/>
        <v>-0.75</v>
      </c>
      <c r="X33" s="9">
        <f>+I33-$C33</f>
        <v>0.25</v>
      </c>
      <c r="Y33" s="9">
        <f>+J33-$C33</f>
        <v>0.25</v>
      </c>
      <c r="Z33" s="9">
        <f>+K33-$C33</f>
        <v>0.25</v>
      </c>
      <c r="AA33" s="9">
        <f>+L33-$C33</f>
        <v>0.25</v>
      </c>
      <c r="AB33" s="10" t="s">
        <v>12</v>
      </c>
    </row>
    <row r="34" spans="1:28" x14ac:dyDescent="0.35">
      <c r="A34" s="32"/>
      <c r="B34" s="3" t="s">
        <v>9</v>
      </c>
      <c r="C34" s="2">
        <f t="shared" si="0"/>
        <v>56</v>
      </c>
      <c r="D34" s="6">
        <f t="shared" si="1"/>
        <v>58.5</v>
      </c>
      <c r="E34" s="6">
        <f t="shared" si="1"/>
        <v>58</v>
      </c>
      <c r="F34" s="6">
        <f t="shared" si="1"/>
        <v>57</v>
      </c>
      <c r="G34" s="6">
        <f t="shared" si="3"/>
        <v>57</v>
      </c>
      <c r="H34" s="6">
        <f t="shared" si="5"/>
        <v>55.25</v>
      </c>
      <c r="I34" s="6">
        <f>IF(I15=$C15,$C15,(IF(I15&gt;$C15,I55,X55)))</f>
        <v>56.75</v>
      </c>
      <c r="J34" s="6">
        <f>IF(J15=$C15,$C15,(IF(J15&gt;$C15,J55,Y55)))</f>
        <v>56.75</v>
      </c>
      <c r="K34" s="6">
        <f>IF(K15=$C15,$C15,(IF(K15&gt;$C15,K55,Z55)))</f>
        <v>56.75</v>
      </c>
      <c r="L34" s="6">
        <f>IF(L15=$C15,$C15,(IF(L15&gt;$C15,L55,AA55)))</f>
        <v>56.75</v>
      </c>
      <c r="M34" s="6">
        <f>IF(M15=$C15,$C15,(IF(M15&gt;$C15,M55,AB55)))</f>
        <v>56.75</v>
      </c>
      <c r="P34" s="32"/>
      <c r="Q34" s="3" t="s">
        <v>9</v>
      </c>
      <c r="R34" s="10" t="s">
        <v>12</v>
      </c>
      <c r="S34" s="9">
        <f t="shared" si="2"/>
        <v>2.5</v>
      </c>
      <c r="T34" s="9">
        <f t="shared" si="2"/>
        <v>2</v>
      </c>
      <c r="U34" s="9">
        <f t="shared" si="2"/>
        <v>1</v>
      </c>
      <c r="V34" s="9">
        <f t="shared" si="4"/>
        <v>1</v>
      </c>
      <c r="W34" s="9">
        <f t="shared" si="6"/>
        <v>-0.75</v>
      </c>
      <c r="X34" s="9">
        <f>+I34-$C34</f>
        <v>0.75</v>
      </c>
      <c r="Y34" s="9">
        <f>+J34-$C34</f>
        <v>0.75</v>
      </c>
      <c r="Z34" s="9">
        <f>+K34-$C34</f>
        <v>0.75</v>
      </c>
      <c r="AA34" s="9">
        <f>+L34-$C34</f>
        <v>0.75</v>
      </c>
      <c r="AB34" s="9">
        <f>+M34-$C34</f>
        <v>0.75</v>
      </c>
    </row>
    <row r="35" spans="1:28" x14ac:dyDescent="0.35">
      <c r="A35" s="32"/>
      <c r="B35" s="3" t="s">
        <v>10</v>
      </c>
      <c r="C35" s="1" t="s">
        <v>12</v>
      </c>
      <c r="D35" s="2">
        <f>+D16</f>
        <v>55</v>
      </c>
      <c r="E35" s="6">
        <f t="shared" ref="E35:M35" si="7">IF(E16=$D16,$D16,(IF(E16&gt;$D16,E56,T56)))</f>
        <v>57.5</v>
      </c>
      <c r="F35" s="6">
        <f t="shared" si="7"/>
        <v>57</v>
      </c>
      <c r="G35" s="6">
        <f t="shared" si="7"/>
        <v>56.25</v>
      </c>
      <c r="H35" s="6">
        <f t="shared" si="7"/>
        <v>55</v>
      </c>
      <c r="I35" s="6">
        <f t="shared" si="7"/>
        <v>54.25</v>
      </c>
      <c r="J35" s="6">
        <f t="shared" si="7"/>
        <v>55.75</v>
      </c>
      <c r="K35" s="6">
        <f t="shared" si="7"/>
        <v>55.75</v>
      </c>
      <c r="L35" s="6">
        <f t="shared" si="7"/>
        <v>55.75</v>
      </c>
      <c r="M35" s="6">
        <f t="shared" si="7"/>
        <v>55.75</v>
      </c>
      <c r="P35" s="32"/>
      <c r="Q35" s="3" t="s">
        <v>10</v>
      </c>
      <c r="R35" s="1" t="s">
        <v>12</v>
      </c>
      <c r="S35" s="10" t="s">
        <v>12</v>
      </c>
      <c r="T35" s="9">
        <f t="shared" ref="T35:Z35" si="8">+E35-$D35</f>
        <v>2.5</v>
      </c>
      <c r="U35" s="9">
        <f t="shared" si="8"/>
        <v>2</v>
      </c>
      <c r="V35" s="9">
        <f t="shared" si="8"/>
        <v>1.25</v>
      </c>
      <c r="W35" s="9">
        <f t="shared" si="8"/>
        <v>0</v>
      </c>
      <c r="X35" s="9">
        <f t="shared" si="8"/>
        <v>-0.75</v>
      </c>
      <c r="Y35" s="9">
        <f t="shared" si="8"/>
        <v>0.75</v>
      </c>
      <c r="Z35" s="9">
        <f t="shared" si="8"/>
        <v>0.75</v>
      </c>
      <c r="AA35" s="9">
        <f t="shared" ref="AA35:AB35" si="9">+L35-$D35</f>
        <v>0.75</v>
      </c>
      <c r="AB35" s="9">
        <f t="shared" si="9"/>
        <v>0.75</v>
      </c>
    </row>
    <row r="36" spans="1:28" x14ac:dyDescent="0.35">
      <c r="A36" s="32"/>
      <c r="B36" s="3" t="s">
        <v>11</v>
      </c>
      <c r="C36" s="1" t="s">
        <v>12</v>
      </c>
      <c r="D36" s="1" t="s">
        <v>12</v>
      </c>
      <c r="E36" s="2">
        <f>+E17</f>
        <v>58</v>
      </c>
      <c r="F36" s="6">
        <f t="shared" ref="F36:M36" si="10">IF(F17=$E17,$E17,(IF(F17&gt;$E17,F57,U57)))</f>
        <v>57</v>
      </c>
      <c r="G36" s="6">
        <f t="shared" si="10"/>
        <v>57</v>
      </c>
      <c r="H36" s="6">
        <f t="shared" si="10"/>
        <v>57</v>
      </c>
      <c r="I36" s="6">
        <f t="shared" si="10"/>
        <v>59</v>
      </c>
      <c r="J36" s="6">
        <f t="shared" si="10"/>
        <v>58</v>
      </c>
      <c r="K36" s="6">
        <f t="shared" si="10"/>
        <v>58.75</v>
      </c>
      <c r="L36" s="6">
        <f t="shared" si="10"/>
        <v>58.75</v>
      </c>
      <c r="M36" s="6">
        <f t="shared" si="10"/>
        <v>58.75</v>
      </c>
      <c r="P36" s="32"/>
      <c r="Q36" s="3" t="s">
        <v>11</v>
      </c>
      <c r="R36" s="1" t="s">
        <v>12</v>
      </c>
      <c r="S36" s="1" t="s">
        <v>12</v>
      </c>
      <c r="T36" s="10" t="s">
        <v>12</v>
      </c>
      <c r="U36" s="9">
        <f t="shared" ref="U36:Z36" si="11">+F36-$E36</f>
        <v>-1</v>
      </c>
      <c r="V36" s="9">
        <f t="shared" si="11"/>
        <v>-1</v>
      </c>
      <c r="W36" s="9">
        <f t="shared" si="11"/>
        <v>-1</v>
      </c>
      <c r="X36" s="9">
        <f t="shared" si="11"/>
        <v>1</v>
      </c>
      <c r="Y36" s="9">
        <f t="shared" si="11"/>
        <v>0</v>
      </c>
      <c r="Z36" s="9">
        <f t="shared" si="11"/>
        <v>0.75</v>
      </c>
      <c r="AA36" s="9">
        <f t="shared" ref="AA36:AB36" si="12">+L36-$E36</f>
        <v>0.75</v>
      </c>
      <c r="AB36" s="9">
        <f t="shared" si="12"/>
        <v>0.75</v>
      </c>
    </row>
    <row r="37" spans="1:28" x14ac:dyDescent="0.35">
      <c r="I37" s="8"/>
      <c r="J37" s="8"/>
      <c r="K37" s="8"/>
      <c r="L37" s="8"/>
      <c r="M37" s="8"/>
    </row>
    <row r="38" spans="1:28" x14ac:dyDescent="0.35">
      <c r="B38" s="2" t="s">
        <v>22</v>
      </c>
      <c r="Q38" s="2" t="s">
        <v>22</v>
      </c>
    </row>
    <row r="39" spans="1:28" x14ac:dyDescent="0.35">
      <c r="B39" s="6" t="s">
        <v>33</v>
      </c>
      <c r="Q39" s="9" t="s">
        <v>27</v>
      </c>
    </row>
    <row r="41" spans="1:28" s="10" customFormat="1" x14ac:dyDescent="0.35"/>
    <row r="42" spans="1:28" s="10" customFormat="1" ht="18.5" x14ac:dyDescent="0.35">
      <c r="A42" s="29" t="s">
        <v>28</v>
      </c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2"/>
    </row>
    <row r="43" spans="1:28" s="8" customFormat="1" x14ac:dyDescent="0.35">
      <c r="A43" s="23" t="s">
        <v>19</v>
      </c>
      <c r="B43" s="22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4"/>
      <c r="O43" s="24"/>
      <c r="P43" s="23" t="s">
        <v>25</v>
      </c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4"/>
    </row>
    <row r="44" spans="1:28" s="8" customFormat="1" x14ac:dyDescent="0.35">
      <c r="A44" s="22"/>
      <c r="B44" s="22"/>
      <c r="C44" s="31" t="s">
        <v>13</v>
      </c>
      <c r="D44" s="31"/>
      <c r="E44" s="31"/>
      <c r="F44" s="31"/>
      <c r="G44" s="31"/>
      <c r="H44" s="31"/>
      <c r="I44" s="31"/>
      <c r="J44" s="31"/>
      <c r="K44" s="31"/>
      <c r="L44" s="25"/>
      <c r="M44" s="25"/>
      <c r="N44" s="24"/>
      <c r="O44" s="24"/>
      <c r="P44" s="22"/>
      <c r="Q44" s="22"/>
      <c r="R44" s="31" t="s">
        <v>13</v>
      </c>
      <c r="S44" s="31"/>
      <c r="T44" s="31"/>
      <c r="U44" s="31"/>
      <c r="V44" s="31"/>
      <c r="W44" s="31"/>
      <c r="X44" s="31"/>
      <c r="Y44" s="31"/>
      <c r="Z44" s="31"/>
      <c r="AA44" s="31"/>
      <c r="AB44" s="24"/>
    </row>
    <row r="45" spans="1:28" s="8" customFormat="1" x14ac:dyDescent="0.35">
      <c r="A45" s="25"/>
      <c r="B45" s="25"/>
      <c r="C45" s="25" t="s">
        <v>20</v>
      </c>
      <c r="D45" s="25" t="s">
        <v>0</v>
      </c>
      <c r="E45" s="25" t="s">
        <v>1</v>
      </c>
      <c r="F45" s="25" t="s">
        <v>2</v>
      </c>
      <c r="G45" s="25" t="s">
        <v>3</v>
      </c>
      <c r="H45" s="25" t="s">
        <v>4</v>
      </c>
      <c r="I45" s="25" t="s">
        <v>8</v>
      </c>
      <c r="J45" s="25" t="s">
        <v>5</v>
      </c>
      <c r="K45" s="25" t="s">
        <v>6</v>
      </c>
      <c r="L45" s="25" t="s">
        <v>7</v>
      </c>
      <c r="M45" s="25" t="s">
        <v>9</v>
      </c>
      <c r="N45" s="24"/>
      <c r="O45" s="24"/>
      <c r="P45" s="25"/>
      <c r="Q45" s="25"/>
      <c r="R45" s="25" t="s">
        <v>20</v>
      </c>
      <c r="S45" s="25" t="s">
        <v>0</v>
      </c>
      <c r="T45" s="25" t="s">
        <v>1</v>
      </c>
      <c r="U45" s="25" t="s">
        <v>2</v>
      </c>
      <c r="V45" s="25" t="s">
        <v>3</v>
      </c>
      <c r="W45" s="25" t="s">
        <v>4</v>
      </c>
      <c r="X45" s="25" t="s">
        <v>8</v>
      </c>
      <c r="Y45" s="25" t="s">
        <v>5</v>
      </c>
      <c r="Z45" s="25" t="s">
        <v>6</v>
      </c>
      <c r="AA45" s="25" t="s">
        <v>7</v>
      </c>
      <c r="AB45" s="25" t="s">
        <v>9</v>
      </c>
    </row>
    <row r="46" spans="1:28" s="8" customFormat="1" ht="15" customHeight="1" x14ac:dyDescent="0.35">
      <c r="A46" s="30" t="s">
        <v>14</v>
      </c>
      <c r="B46" s="25" t="s">
        <v>0</v>
      </c>
      <c r="C46" s="22" t="s">
        <v>12</v>
      </c>
      <c r="D46" s="22" t="s">
        <v>12</v>
      </c>
      <c r="E46" s="22" t="s">
        <v>12</v>
      </c>
      <c r="F46" s="22" t="s">
        <v>12</v>
      </c>
      <c r="G46" s="22" t="s">
        <v>12</v>
      </c>
      <c r="H46" s="22" t="s">
        <v>12</v>
      </c>
      <c r="I46" s="22" t="s">
        <v>12</v>
      </c>
      <c r="J46" s="22" t="s">
        <v>12</v>
      </c>
      <c r="K46" s="22" t="s">
        <v>12</v>
      </c>
      <c r="L46" s="22" t="s">
        <v>12</v>
      </c>
      <c r="M46" s="22" t="s">
        <v>12</v>
      </c>
      <c r="N46" s="24"/>
      <c r="O46" s="24"/>
      <c r="P46" s="30" t="s">
        <v>14</v>
      </c>
      <c r="Q46" s="25" t="s">
        <v>0</v>
      </c>
      <c r="R46" s="22" t="s">
        <v>12</v>
      </c>
      <c r="S46" s="22" t="s">
        <v>12</v>
      </c>
      <c r="T46" s="22" t="s">
        <v>12</v>
      </c>
      <c r="U46" s="22" t="s">
        <v>12</v>
      </c>
      <c r="V46" s="22" t="s">
        <v>12</v>
      </c>
      <c r="W46" s="22" t="s">
        <v>12</v>
      </c>
      <c r="X46" s="22" t="s">
        <v>12</v>
      </c>
      <c r="Y46" s="22" t="s">
        <v>12</v>
      </c>
      <c r="Z46" s="22" t="s">
        <v>12</v>
      </c>
      <c r="AA46" s="22" t="s">
        <v>12</v>
      </c>
      <c r="AB46" s="22" t="s">
        <v>12</v>
      </c>
    </row>
    <row r="47" spans="1:28" x14ac:dyDescent="0.35">
      <c r="A47" s="30"/>
      <c r="B47" s="25" t="s">
        <v>1</v>
      </c>
      <c r="C47" s="22" t="s">
        <v>12</v>
      </c>
      <c r="D47" s="22" t="s">
        <v>12</v>
      </c>
      <c r="E47" s="22" t="s">
        <v>12</v>
      </c>
      <c r="F47" s="22" t="s">
        <v>12</v>
      </c>
      <c r="G47" s="22" t="s">
        <v>12</v>
      </c>
      <c r="H47" s="22" t="s">
        <v>12</v>
      </c>
      <c r="I47" s="22" t="s">
        <v>12</v>
      </c>
      <c r="J47" s="22" t="s">
        <v>12</v>
      </c>
      <c r="K47" s="22" t="s">
        <v>12</v>
      </c>
      <c r="L47" s="22" t="s">
        <v>12</v>
      </c>
      <c r="M47" s="22" t="s">
        <v>12</v>
      </c>
      <c r="N47" s="22"/>
      <c r="O47" s="22"/>
      <c r="P47" s="30"/>
      <c r="Q47" s="25" t="s">
        <v>1</v>
      </c>
      <c r="R47" s="22" t="s">
        <v>12</v>
      </c>
      <c r="S47" s="22" t="s">
        <v>12</v>
      </c>
      <c r="T47" s="22" t="s">
        <v>12</v>
      </c>
      <c r="U47" s="22" t="s">
        <v>12</v>
      </c>
      <c r="V47" s="22" t="s">
        <v>12</v>
      </c>
      <c r="W47" s="22" t="s">
        <v>12</v>
      </c>
      <c r="X47" s="22" t="s">
        <v>12</v>
      </c>
      <c r="Y47" s="22" t="s">
        <v>12</v>
      </c>
      <c r="Z47" s="22" t="s">
        <v>12</v>
      </c>
      <c r="AA47" s="22" t="s">
        <v>12</v>
      </c>
      <c r="AB47" s="22" t="s">
        <v>12</v>
      </c>
    </row>
    <row r="48" spans="1:28" x14ac:dyDescent="0.35">
      <c r="A48" s="30"/>
      <c r="B48" s="25" t="s">
        <v>2</v>
      </c>
      <c r="C48" s="26">
        <f t="shared" ref="C48:C55" si="13">+C8</f>
        <v>56</v>
      </c>
      <c r="D48" s="27" t="str">
        <f t="shared" ref="D48:D54" si="14">IF(D8&gt;C8,(IF(D8&gt;C8+$R9,C8+$R9,D8)),"x")</f>
        <v>x</v>
      </c>
      <c r="E48" s="27">
        <f t="shared" ref="E48:E55" si="15">IF(E8&gt;$C8,(IF(D27&gt;$C8,IF(E8&gt;D27,D27,(IF(E8&lt;D27,E8,(IF(E8&gt;$C8+$R8,$C8+$R8,E8))))),(IF(E8&gt;$C8+$R8,$C8+$R8,E8)))),"x")</f>
        <v>56.25</v>
      </c>
      <c r="F48" s="27">
        <f>IF(F8&gt;$C8,(IF(E27&gt;$C8,IF(F8&gt;E27,E27,(IF(F8&lt;E27,F8,(IF(F8&gt;$C8+$R$7,$C8+$R$7,F8))))),(IF(F8&gt;$C8+$R$7,$C8+$R$7,F8)))),"x")</f>
        <v>56.25</v>
      </c>
      <c r="G48" s="22" t="s">
        <v>12</v>
      </c>
      <c r="H48" s="22" t="s">
        <v>12</v>
      </c>
      <c r="I48" s="22" t="s">
        <v>12</v>
      </c>
      <c r="J48" s="22" t="s">
        <v>12</v>
      </c>
      <c r="K48" s="22" t="s">
        <v>12</v>
      </c>
      <c r="L48" s="22" t="s">
        <v>12</v>
      </c>
      <c r="M48" s="22" t="s">
        <v>12</v>
      </c>
      <c r="N48" s="22"/>
      <c r="O48" s="22"/>
      <c r="P48" s="30"/>
      <c r="Q48" s="25" t="s">
        <v>2</v>
      </c>
      <c r="R48" s="26">
        <f>+C8</f>
        <v>56</v>
      </c>
      <c r="S48" s="27">
        <f t="shared" ref="S48:S55" si="16">IF(D8&lt;C8,(IF(D8&lt;C8+$S9,C8+$S9,D8)),"x")</f>
        <v>55.75</v>
      </c>
      <c r="T48" s="27" t="str">
        <f t="shared" ref="T48:T55" si="17">IF(E8&lt;$C8,(IF(D27&lt;$C8,IF(E8&lt;D27,D27,(IF(E8&gt;D27,E8,(IF(E8&lt;$C8+$S8,$C8+$S8,E8))))),(IF(E8&lt;$C8+$S8,$C8+$S8,E8)))),"x")</f>
        <v>x</v>
      </c>
      <c r="U48" s="27" t="str">
        <f>IF(F8&lt;$C8,(IF(E27&lt;$C8,IF(F8&lt;E27,E27,(IF(F8&gt;E27,F8,(IF(F8&lt;$C8+$S$7,$C8+$S$7,F8))))),(IF(F8&lt;$C8+$S$7,$C8+$S$7,F8)))),"x")</f>
        <v>x</v>
      </c>
      <c r="V48" s="22" t="s">
        <v>12</v>
      </c>
      <c r="W48" s="22" t="s">
        <v>12</v>
      </c>
      <c r="X48" s="22" t="s">
        <v>12</v>
      </c>
      <c r="Y48" s="22" t="s">
        <v>12</v>
      </c>
      <c r="Z48" s="22" t="s">
        <v>12</v>
      </c>
      <c r="AA48" s="22" t="s">
        <v>12</v>
      </c>
      <c r="AB48" s="22" t="s">
        <v>12</v>
      </c>
    </row>
    <row r="49" spans="1:28" x14ac:dyDescent="0.35">
      <c r="A49" s="30"/>
      <c r="B49" s="25" t="s">
        <v>3</v>
      </c>
      <c r="C49" s="26">
        <f t="shared" si="13"/>
        <v>56</v>
      </c>
      <c r="D49" s="27" t="str">
        <f t="shared" si="14"/>
        <v>x</v>
      </c>
      <c r="E49" s="27">
        <f t="shared" si="15"/>
        <v>56.25</v>
      </c>
      <c r="F49" s="27">
        <f>IF(F9&gt;$C9,(IF(E28&gt;$C9,IF(F9&gt;E28,E28,(IF(F9&lt;E28,F9,(IF(F9&gt;$C9+$R$8,$C9+$R$8,F9))))),(IF(F9&gt;$C9+$R$8,$C9+$R$8,F9)))),"x")</f>
        <v>56.25</v>
      </c>
      <c r="G49" s="27">
        <f>IF(G9&gt;$C9,(IF(F28&gt;$C9,IF(G9&gt;F28,F28,(IF(G9&lt;F28,G9,(IF(G9&gt;$C9+$R$7,$C9+$R$7,G9))))),(IF(G9&gt;$C9+$R$7,$C9+$R$7,G9)))),"x")</f>
        <v>56.25</v>
      </c>
      <c r="H49" s="22" t="s">
        <v>12</v>
      </c>
      <c r="I49" s="22" t="s">
        <v>12</v>
      </c>
      <c r="J49" s="22" t="s">
        <v>12</v>
      </c>
      <c r="K49" s="22" t="s">
        <v>12</v>
      </c>
      <c r="L49" s="22" t="s">
        <v>12</v>
      </c>
      <c r="M49" s="22" t="s">
        <v>12</v>
      </c>
      <c r="N49" s="22"/>
      <c r="O49" s="22"/>
      <c r="P49" s="30"/>
      <c r="Q49" s="25" t="s">
        <v>3</v>
      </c>
      <c r="R49" s="26">
        <f t="shared" ref="R49:R55" si="18">+C49</f>
        <v>56</v>
      </c>
      <c r="S49" s="27">
        <f t="shared" si="16"/>
        <v>55.75</v>
      </c>
      <c r="T49" s="27" t="str">
        <f t="shared" si="17"/>
        <v>x</v>
      </c>
      <c r="U49" s="27" t="str">
        <f>IF(F9&lt;$C9,(IF(E28&lt;$C9,IF(F9&lt;E28,E28,(IF(F9&gt;E28,F9,(IF(F9&lt;$C9+$S$8,$C9+$S$8,F9))))),(IF(F9&lt;$C9+$S$8,$C9+$S$8,F9)))),"x")</f>
        <v>x</v>
      </c>
      <c r="V49" s="27" t="str">
        <f>IF(G9&lt;$C9,(IF(F28&lt;$C9,IF(G9&lt;F28,F28,(IF(G9&gt;F28,G9,(IF(G9&lt;$C9+$S$7,$C9+$S$7,G9))))),(IF(G9&lt;$C9+$S$7,$C9+$S$7,G9)))),"x")</f>
        <v>x</v>
      </c>
      <c r="W49" s="22" t="s">
        <v>12</v>
      </c>
      <c r="X49" s="22" t="s">
        <v>12</v>
      </c>
      <c r="Y49" s="22" t="s">
        <v>12</v>
      </c>
      <c r="Z49" s="22" t="s">
        <v>12</v>
      </c>
      <c r="AA49" s="22" t="s">
        <v>12</v>
      </c>
      <c r="AB49" s="22" t="s">
        <v>12</v>
      </c>
    </row>
    <row r="50" spans="1:28" x14ac:dyDescent="0.35">
      <c r="A50" s="30"/>
      <c r="B50" s="25" t="s">
        <v>4</v>
      </c>
      <c r="C50" s="26">
        <f t="shared" si="13"/>
        <v>56</v>
      </c>
      <c r="D50" s="27" t="str">
        <f t="shared" si="14"/>
        <v>x</v>
      </c>
      <c r="E50" s="27">
        <f t="shared" si="15"/>
        <v>56.25</v>
      </c>
      <c r="F50" s="27">
        <f>IF(F10&gt;$C10,(IF(E29&gt;$C10,IF(F10&gt;E29,E29,(IF(F10&lt;E29,F10,(IF(F10&gt;$C10+$R$9,$C10+$R$9,F10))))),(IF(F10&gt;$C10+$R$9,$C10+$R$9,F10)))),"x")</f>
        <v>56.25</v>
      </c>
      <c r="G50" s="27">
        <f>IF(G10&gt;$C10,(IF(F29&gt;$C10,IF(G10&gt;F29,F29,(IF(G10&lt;F29,G10,(IF(G10&gt;$C10+$R$8,$C10+$R$8,G10))))),(IF(G10&gt;$C10+$R$8,$C10+$R$8,G10)))),"x")</f>
        <v>56.25</v>
      </c>
      <c r="H50" s="27" t="str">
        <f>IF(H10&gt;$C10,(IF(G29&gt;$C10,IF(H10&gt;G29,G29,(IF(H10&lt;G29,H10,(IF(H10&gt;$C10+$R$7,$C10+$R$7,H10))))),(IF(H10&gt;$C10+$R$7,$C10+$R$7,H10)))),"x")</f>
        <v>x</v>
      </c>
      <c r="I50" s="22" t="s">
        <v>12</v>
      </c>
      <c r="J50" s="22" t="s">
        <v>12</v>
      </c>
      <c r="K50" s="22" t="s">
        <v>12</v>
      </c>
      <c r="L50" s="22" t="s">
        <v>12</v>
      </c>
      <c r="M50" s="22" t="s">
        <v>12</v>
      </c>
      <c r="N50" s="22"/>
      <c r="O50" s="22"/>
      <c r="P50" s="30"/>
      <c r="Q50" s="25" t="s">
        <v>4</v>
      </c>
      <c r="R50" s="26">
        <f t="shared" si="18"/>
        <v>56</v>
      </c>
      <c r="S50" s="27">
        <f t="shared" si="16"/>
        <v>55.25</v>
      </c>
      <c r="T50" s="27" t="str">
        <f t="shared" si="17"/>
        <v>x</v>
      </c>
      <c r="U50" s="27" t="str">
        <f>IF(F10&lt;$C10,(IF(E29&lt;$C10,IF(F10&lt;E29,E29,(IF(F10&gt;E29,F10,(IF(F10&lt;$C10+$S$9,$C10+$S$9,F10))))),(IF(F10&lt;$C10+$S$9,$C10+$S$9,F10)))),"x")</f>
        <v>x</v>
      </c>
      <c r="V50" s="27" t="str">
        <f>IF(G10&lt;$C10,(IF(F29&lt;$C10,IF(G10&lt;F29,F29,(IF(G10&gt;F29,G10,(IF(G10&lt;$C10+$S$8,$C10+$S$8,G10))))),(IF(G10&lt;$C10+$S$8,$C10+$S$8,G10)))),"x")</f>
        <v>x</v>
      </c>
      <c r="W50" s="27">
        <f>IF(H10&lt;$C10,(IF(G29&lt;$C10,IF(H10&lt;G29,G29,(IF(H10&gt;G29,H10,(IF(H10&lt;$C10+$S$7,$C10+$S$7,H10))))),(IF(H10&lt;$C10+$S$7,$C10+$S$7,H10)))),"x")</f>
        <v>55.75</v>
      </c>
      <c r="X50" s="22" t="s">
        <v>12</v>
      </c>
      <c r="Y50" s="22" t="s">
        <v>12</v>
      </c>
      <c r="Z50" s="22" t="s">
        <v>12</v>
      </c>
      <c r="AA50" s="22" t="s">
        <v>12</v>
      </c>
      <c r="AB50" s="22" t="s">
        <v>12</v>
      </c>
    </row>
    <row r="51" spans="1:28" x14ac:dyDescent="0.35">
      <c r="A51" s="30"/>
      <c r="B51" s="25" t="s">
        <v>8</v>
      </c>
      <c r="C51" s="26">
        <f t="shared" si="13"/>
        <v>56</v>
      </c>
      <c r="D51" s="27" t="str">
        <f t="shared" si="14"/>
        <v>x</v>
      </c>
      <c r="E51" s="27">
        <f t="shared" si="15"/>
        <v>56.75</v>
      </c>
      <c r="F51" s="27">
        <f>IF(F11&gt;$C11,(IF(E30&gt;$C11,IF(F11&gt;E30,E30,(IF(F11&lt;E30,F11,(IF(F11&gt;$C11+$R$10,$C11+$R$10,F11))))),(IF(F11&gt;$C11+$R$10,$C11+$R$10,F11)))),"x")</f>
        <v>56.75</v>
      </c>
      <c r="G51" s="27">
        <f>IF(G11&gt;$C11,(IF(F30&gt;$C11,IF(G11&gt;F30,F30,(IF(G11&lt;F30,G11,(IF(G11&gt;$C11+$R$9,$C11+$R$9,G11))))),(IF(G11&gt;$C11+$R$9,$C11+$R$9,G11)))),"x")</f>
        <v>56.75</v>
      </c>
      <c r="H51" s="27" t="str">
        <f>IF(H11&gt;$C11,(IF(G30&gt;$C11,IF(H11&gt;G30,G30,(IF(H11&lt;G30,H11,(IF(H11&gt;$C11+$R$8,$C11+$R$8,H11))))),(IF(H11&gt;$C11+$R$8,$C11+$R$8,H11)))),"x")</f>
        <v>x</v>
      </c>
      <c r="I51" s="27">
        <f>IF(I11&gt;$C11,(IF(H30&gt;$C11,IF(I11&gt;H30,H30,(IF(I11&lt;H30,I11,(IF(I11&gt;$C11+$R$7,$C11+$R$7,I11))))),(IF(I11&gt;$C11+$R$7,$C11+$R$7,I11)))),"x")</f>
        <v>56.25</v>
      </c>
      <c r="J51" s="22" t="s">
        <v>12</v>
      </c>
      <c r="K51" s="22" t="s">
        <v>12</v>
      </c>
      <c r="L51" s="22" t="s">
        <v>12</v>
      </c>
      <c r="M51" s="22" t="s">
        <v>12</v>
      </c>
      <c r="N51" s="22"/>
      <c r="O51" s="22"/>
      <c r="P51" s="30"/>
      <c r="Q51" s="25" t="s">
        <v>8</v>
      </c>
      <c r="R51" s="26">
        <f t="shared" si="18"/>
        <v>56</v>
      </c>
      <c r="S51" s="27">
        <f t="shared" si="16"/>
        <v>55.25</v>
      </c>
      <c r="T51" s="27" t="str">
        <f t="shared" si="17"/>
        <v>x</v>
      </c>
      <c r="U51" s="27" t="str">
        <f>IF(F11&lt;$C11,(IF(E30&lt;$C11,IF(F11&lt;E30,E30,(IF(F11&gt;E30,F11,(IF(F11&lt;$C11+$S$10,$C11+$S$10,F11))))),(IF(F11&lt;$C11+$S$10,$C11+$S$10,F11)))),"x")</f>
        <v>x</v>
      </c>
      <c r="V51" s="27" t="str">
        <f>IF(G11&lt;$C11,(IF(F30&lt;$C11,IF(G11&lt;F30,F30,(IF(G11&gt;F30,G11,(IF(G11&lt;$C11+$S$9,$C11+$S$9,G11))))),(IF(G11&lt;$C11+$S$9,$C11+$S$9,G11)))),"x")</f>
        <v>x</v>
      </c>
      <c r="W51" s="27">
        <f>IF(H11&lt;$C11,(IF(G30&lt;$C11,IF(H11&lt;G30,G30,(IF(H11&gt;G30,H11,(IF(H11&lt;$C11+$S$8,$C11+$S$8,H11))))),(IF(H11&lt;$C11+$S$8,$C11+$S$8,H11)))),"x")</f>
        <v>55.75</v>
      </c>
      <c r="X51" s="27" t="str">
        <f>IF(I11&lt;$C11,(IF(H30&lt;$C11,IF(I11&lt;H30,H30,(IF(I11&gt;H30,I11,(IF(I11&lt;$C11+$S$7,$C11+$S$7,I11))))),(IF(I11&lt;$C11+$S$7,$C11+$S$7,I11)))),"x")</f>
        <v>x</v>
      </c>
      <c r="Y51" s="22" t="s">
        <v>12</v>
      </c>
      <c r="Z51" s="22" t="s">
        <v>12</v>
      </c>
      <c r="AA51" s="22" t="s">
        <v>12</v>
      </c>
      <c r="AB51" s="22" t="s">
        <v>12</v>
      </c>
    </row>
    <row r="52" spans="1:28" x14ac:dyDescent="0.35">
      <c r="A52" s="30"/>
      <c r="B52" s="25" t="s">
        <v>5</v>
      </c>
      <c r="C52" s="26">
        <f t="shared" si="13"/>
        <v>56</v>
      </c>
      <c r="D52" s="27" t="str">
        <f t="shared" si="14"/>
        <v>x</v>
      </c>
      <c r="E52" s="27">
        <f t="shared" si="15"/>
        <v>56.75</v>
      </c>
      <c r="F52" s="27">
        <f>IF(F12&gt;$C12,(IF(E31&gt;$C12,IF(F12&gt;E31,E31,(IF(F12&lt;E31,F12,(IF(F12&gt;$C12+$R$11,$C12+$R$11,F12))))),(IF(F12&gt;$C12+$R$11,$C12+$R$11,F12)))),"x")</f>
        <v>56.75</v>
      </c>
      <c r="G52" s="27">
        <f>IF(G12&gt;$C12,(IF(F31&gt;$C12,IF(G12&gt;F31,F31,(IF(G12&lt;F31,G12,(IF(G12&gt;$C12+$R$10,$C12+$R$10,G12))))),(IF(G12&gt;$C12+$R$10,$C12+$R$10,G12)))),"x")</f>
        <v>56.75</v>
      </c>
      <c r="H52" s="27" t="str">
        <f>IF(H12&gt;$C12,(IF(G31&gt;$C12,IF(H12&gt;G31,G31,(IF(H12&lt;G31,H12,(IF(H12&gt;$C12+$R$9,$C12+$R$9,H12))))),(IF(H12&gt;$C12+$R$9,$C12+$R$9,H12)))),"x")</f>
        <v>x</v>
      </c>
      <c r="I52" s="27">
        <f>IF(I12&gt;$C12,(IF(H31&gt;$C12,IF(I12&gt;H31,H31,(IF(I12&lt;H31,I12,(IF(I12&gt;$C12+$R$8,$C12+$R$8,I12))))),(IF(I12&gt;$C12+$R$8,$C12+$R$8,I12)))),"x")</f>
        <v>56.25</v>
      </c>
      <c r="J52" s="27">
        <f>IF(J12&gt;$C12,(IF(I31&gt;$C12,IF(J12&gt;I31,I31,(IF(J12&lt;I31,J12,(IF(J12&gt;$C12+$R$7,$C12+$R$7,J12))))),(IF(J12&gt;$C12+$R$7,$C12+$R$7,J12)))),"x")</f>
        <v>56.25</v>
      </c>
      <c r="K52" s="22" t="s">
        <v>12</v>
      </c>
      <c r="L52" s="22" t="s">
        <v>12</v>
      </c>
      <c r="M52" s="22" t="s">
        <v>12</v>
      </c>
      <c r="N52" s="22"/>
      <c r="O52" s="22"/>
      <c r="P52" s="30"/>
      <c r="Q52" s="25" t="s">
        <v>5</v>
      </c>
      <c r="R52" s="26">
        <f t="shared" si="18"/>
        <v>56</v>
      </c>
      <c r="S52" s="27">
        <f t="shared" si="16"/>
        <v>55</v>
      </c>
      <c r="T52" s="27" t="str">
        <f t="shared" si="17"/>
        <v>x</v>
      </c>
      <c r="U52" s="27" t="str">
        <f>IF(F12&lt;$C12,(IF(E31&lt;$C12,IF(F12&lt;E31,E31,(IF(F12&gt;E31,F12,(IF(F12&lt;$C12+$S$11,$C12+$S$11,F12))))),(IF(F12&lt;$C12+$S$11,$C12+$S$11,F12)))),"x")</f>
        <v>x</v>
      </c>
      <c r="V52" s="27" t="str">
        <f>IF(G12&lt;$C12,(IF(F31&lt;$C12,IF(G12&lt;F31,F31,(IF(G12&gt;F31,G12,(IF(G12&lt;$C12+$S$10,$C12+$S$10,G12))))),(IF(G12&lt;$C12+$S$10,$C12+$S$10,G12)))),"x")</f>
        <v>x</v>
      </c>
      <c r="W52" s="27">
        <f>IF(H12&lt;$C12,(IF(G31&lt;$C12,IF(H12&lt;G31,G31,(IF(H12&gt;G31,H12,(IF(H12&lt;$C12+$S$9,$C12+$S$9,H12))))),(IF(H12&lt;$C12+$S$9,$C12+$S$9,H12)))),"x")</f>
        <v>55.75</v>
      </c>
      <c r="X52" s="27" t="str">
        <f>IF(I12&lt;$C12,(IF(H31&lt;$C12,IF(I12&lt;H31,H31,(IF(I12&gt;H31,I12,(IF(I12&lt;$C12+$S$8,$C12+$S$8,I12))))),(IF(I12&lt;$C12+$S$8,$C12+$S$8,I12)))),"x")</f>
        <v>x</v>
      </c>
      <c r="Y52" s="27" t="str">
        <f>IF(J12&lt;$C12,(IF(I31&lt;$C12,IF(J12&lt;I31,I31,(IF(J12&gt;I31,J12,(IF(J12&lt;$C12+$S$7,$C12+$S$7,J12))))),(IF(J12&lt;$C12+$S$7,$C12+$S$7,J12)))),"x")</f>
        <v>x</v>
      </c>
      <c r="Z52" s="22" t="s">
        <v>12</v>
      </c>
      <c r="AA52" s="22" t="s">
        <v>12</v>
      </c>
      <c r="AB52" s="22" t="s">
        <v>12</v>
      </c>
    </row>
    <row r="53" spans="1:28" x14ac:dyDescent="0.35">
      <c r="A53" s="30"/>
      <c r="B53" s="25" t="s">
        <v>6</v>
      </c>
      <c r="C53" s="26">
        <f t="shared" si="13"/>
        <v>56</v>
      </c>
      <c r="D53" s="27" t="str">
        <f t="shared" si="14"/>
        <v>x</v>
      </c>
      <c r="E53" s="27">
        <f t="shared" si="15"/>
        <v>57.25</v>
      </c>
      <c r="F53" s="27">
        <f>IF(F13&gt;$C13,(IF(E32&gt;$C13,IF(F13&gt;E32,E32,(IF(F13&lt;E32,F13,(IF(F13&gt;$C13+$R$12,$C13+$R$12,F13))))),(IF(F13&gt;$C13+$R$12,$C13+$R$12,F13)))),"x")</f>
        <v>57</v>
      </c>
      <c r="G53" s="27">
        <f>IF(G13&gt;$C13,(IF(F32&gt;$C13,IF(G13&gt;F32,F32,(IF(G13&lt;F32,G13,(IF(G13&gt;$C13+$R$11,$C13+$R$11,G13))))),(IF(G13&gt;$C13+$R$11,$C13+$R$11,G13)))),"x")</f>
        <v>56.75</v>
      </c>
      <c r="H53" s="27" t="str">
        <f>IF(H13&gt;$C13,(IF(G32&gt;$C13,IF(H13&gt;G32,G32,(IF(H13&lt;G32,H13,(IF(H13&gt;$C13+$R$10,$C13+$R$10,H13))))),(IF(H13&gt;$C13+$R$10,$C13+$R$10,H13)))),"x")</f>
        <v>x</v>
      </c>
      <c r="I53" s="27">
        <f>IF(I13&gt;$C13,(IF(H32&gt;$C13,IF(I13&gt;H32,H32,(IF(I13&lt;H32,I13,(IF(I13&gt;$C13+$R$9,$C13+$R$9,I13))))),(IF(I13&gt;$C13+$R$9,$C13+$R$9,I13)))),"x")</f>
        <v>56.25</v>
      </c>
      <c r="J53" s="27">
        <f>IF(J13&gt;$C13,(IF(I32&gt;$C13,IF(J13&gt;I32,I32,(IF(J13&lt;I32,J13,(IF(J13&gt;$C13+$R$8,$C13+$R$8,J13))))),(IF(J13&gt;$C13+$R$8,$C13+$R$8,J13)))),"x")</f>
        <v>56.25</v>
      </c>
      <c r="K53" s="27">
        <f>IF(K13&gt;$C13,(IF(J32&gt;$C13,IF(K13&gt;J32,J32,(IF(K13&lt;J32,K13,(IF(K13&gt;$C13+$R$7,$C13+$R$7,K13))))),(IF(K13&gt;$C13+$R$7,$C13+$R$7,K13)))),"x")</f>
        <v>56.25</v>
      </c>
      <c r="L53" s="22" t="s">
        <v>12</v>
      </c>
      <c r="M53" s="22" t="s">
        <v>12</v>
      </c>
      <c r="N53" s="22"/>
      <c r="O53" s="22"/>
      <c r="P53" s="30"/>
      <c r="Q53" s="25" t="s">
        <v>6</v>
      </c>
      <c r="R53" s="26">
        <f t="shared" si="18"/>
        <v>56</v>
      </c>
      <c r="S53" s="27">
        <f t="shared" si="16"/>
        <v>55</v>
      </c>
      <c r="T53" s="27" t="str">
        <f t="shared" si="17"/>
        <v>x</v>
      </c>
      <c r="U53" s="27" t="str">
        <f>IF(F13&lt;$C13,(IF(E32&lt;$C13,IF(F13&lt;E32,E32,(IF(F13&gt;E32,F13,(IF(F13&lt;$C13+$S$12,$C13+$S$12,F13))))),(IF(F13&lt;$C13+$S$12,$C13+$S$12,F13)))),"x")</f>
        <v>x</v>
      </c>
      <c r="V53" s="27" t="str">
        <f>IF(G13&lt;$C13,(IF(F32&lt;$C13,IF(G13&lt;F32,F32,(IF(G13&gt;F32,G13,(IF(G13&lt;$C13+$S$11,$C13+$S$11,G13))))),(IF(G13&lt;$C13+$S$11,$C13+$S$11,G13)))),"x")</f>
        <v>x</v>
      </c>
      <c r="W53" s="27">
        <f>IF(H13&lt;$C13,(IF(G32&lt;$C13,IF(H13&lt;G32,G32,(IF(H13&gt;G32,H13,(IF(H13&lt;$C13+$S$10,$C13+$S$10,H13))))),(IF(H13&lt;$C13+$S$10,$C13+$S$10,H13)))),"x")</f>
        <v>55.75</v>
      </c>
      <c r="X53" s="27" t="str">
        <f>IF(I13&lt;$C13,(IF(H32&lt;$C13,IF(I13&lt;H32,H32,(IF(I13&gt;H32,I13,(IF(I13&lt;$C13+$S$9,$C13+$S$9,I13))))),(IF(I13&lt;$C13+$S$9,$C13+$S$9,I13)))),"x")</f>
        <v>x</v>
      </c>
      <c r="Y53" s="27" t="str">
        <f>IF(J13&lt;$C13,(IF(I32&lt;$C13,IF(J13&lt;I32,I32,(IF(J13&gt;I32,J13,(IF(J13&lt;$C13+$S$8,$C13+$S$8,J13))))),(IF(J13&lt;$C13+$S$8,$C13+$S$8,J13)))),"x")</f>
        <v>x</v>
      </c>
      <c r="Z53" s="27" t="str">
        <f>IF(K13&lt;$C13,(IF(J32&lt;$C13,IF(K13&lt;J32,J32,(IF(K13&gt;J32,K13,(IF(K13&lt;$C13+$S$7,$C13+$S$7,K13))))),(IF(K13&lt;$C13+$S$7,$C13+$S$7,K13)))),"x")</f>
        <v>x</v>
      </c>
      <c r="AA53" s="22" t="s">
        <v>12</v>
      </c>
      <c r="AB53" s="22" t="s">
        <v>12</v>
      </c>
    </row>
    <row r="54" spans="1:28" x14ac:dyDescent="0.35">
      <c r="A54" s="30"/>
      <c r="B54" s="25" t="s">
        <v>7</v>
      </c>
      <c r="C54" s="26">
        <f t="shared" si="13"/>
        <v>56</v>
      </c>
      <c r="D54" s="27" t="str">
        <f t="shared" si="14"/>
        <v>x</v>
      </c>
      <c r="E54" s="27">
        <f t="shared" si="15"/>
        <v>57.25</v>
      </c>
      <c r="F54" s="27">
        <f>IF(F14&gt;$C14,(IF(E33&gt;$C14,IF(F14&gt;E33,E33,(IF(F14&lt;E33,F14,(IF(F14&gt;$C14+$R$13,$C14+$R$13,F14))))),(IF(F14&gt;$C14+$R$13,$C14+$R$13,F14)))),"x")</f>
        <v>57</v>
      </c>
      <c r="G54" s="27">
        <f>IF(G14&gt;$C14,(IF(F33&gt;$C14,IF(G14&gt;F33,F33,(IF(G14&lt;F33,G14,(IF(G14&gt;$C14+$R$12,$C14+$R$12,G14))))),(IF(G14&gt;$C14+$R$12,$C14+$R$12,G14)))),"x")</f>
        <v>56.75</v>
      </c>
      <c r="H54" s="27" t="str">
        <f>IF(H14&gt;$C14,(IF(G33&gt;$C14,IF(H14&gt;G33,G33,(IF(H14&lt;G33,H14,(IF(H14&gt;$C14+$R$11,$C14+$R$11,H14))))),(IF(H14&gt;$C14+$R$11,$C14+$R$11,H14)))),"x")</f>
        <v>x</v>
      </c>
      <c r="I54" s="27">
        <f>IF(I14&gt;$C14,(IF(H33&gt;$C14,IF(I14&gt;H33,H33,(IF(I14&lt;H33,I14,(IF(I14&gt;$C14+$R$10,$C14+$R$10,I14))))),(IF(I14&gt;$C14+$R$10,$C14+$R$10,I14)))),"x")</f>
        <v>56.25</v>
      </c>
      <c r="J54" s="27">
        <f>IF(J14&gt;$C14,(IF(I33&gt;$C14,IF(J14&gt;I33,I33,(IF(J14&lt;I33,J14,(IF(J14&gt;$C14+$R$9,$C14+$R$9,J14))))),(IF(J14&gt;$C14+$R$9,$C14+$R$9,J14)))),"x")</f>
        <v>56.25</v>
      </c>
      <c r="K54" s="27">
        <f>IF(K14&gt;$C14,(IF(J33&gt;$C14,IF(K14&gt;J33,J33,(IF(K14&lt;J33,K14,(IF(K14&gt;$C14+$R$8,$C14+$R$8,K14))))),(IF(K14&gt;$C14+$R$8,$C14+$R$8,K14)))),"x")</f>
        <v>56.25</v>
      </c>
      <c r="L54" s="27">
        <f>IF(L14&gt;$C14,(IF(K33&gt;$C14,IF(L14&gt;K33,K33,(IF(L14&lt;K33,L14,(IF(L14&gt;$C14+$R$7,$C14+$R$7,L14))))),(IF(L14&gt;$C14+$R$7,$C14+$R$7,L14)))),"x")</f>
        <v>56.25</v>
      </c>
      <c r="M54" s="22" t="s">
        <v>12</v>
      </c>
      <c r="N54" s="22"/>
      <c r="O54" s="22"/>
      <c r="P54" s="30"/>
      <c r="Q54" s="25" t="s">
        <v>7</v>
      </c>
      <c r="R54" s="26">
        <f t="shared" si="18"/>
        <v>56</v>
      </c>
      <c r="S54" s="27">
        <f t="shared" si="16"/>
        <v>55</v>
      </c>
      <c r="T54" s="27" t="str">
        <f t="shared" si="17"/>
        <v>x</v>
      </c>
      <c r="U54" s="27" t="str">
        <f>IF(F14&lt;$C14,(IF(E33&lt;$C14,IF(F14&lt;E33,E33,(IF(F14&gt;E33,F14,(IF(F14&lt;$C14+$S$13,$C14+$S$13,F14))))),(IF(F14&lt;$C14+$S$13,$C14+$S$13,F14)))),"x")</f>
        <v>x</v>
      </c>
      <c r="V54" s="27" t="str">
        <f>IF(G14&lt;$C14,(IF(F33&lt;$C14,IF(G14&lt;F33,F33,(IF(G14&gt;F33,G14,(IF(G14&lt;$C14+$S$12,$C14+$S$12,G14))))),(IF(G14&lt;$C14+$S$12,$C14+$S$12,G14)))),"x")</f>
        <v>x</v>
      </c>
      <c r="W54" s="27">
        <f>IF(H14&lt;$C14,(IF(G33&lt;$C14,IF(H14&lt;G33,G33,(IF(H14&gt;G33,H14,(IF(H14&lt;$C14+$S$11,$C14+$S$11,H14))))),(IF(H14&lt;$C14+$S$11,$C14+$S$11,H14)))),"x")</f>
        <v>55.25</v>
      </c>
      <c r="X54" s="27" t="str">
        <f>IF(I14&lt;$C14,(IF(H33&lt;$C14,IF(I14&lt;H33,H33,(IF(I14&gt;H33,I14,(IF(I14&lt;$C14+$S$10,$C14+$S$10,I14))))),(IF(I14&lt;$C14+$S$10,$C14+$S$10,I14)))),"x")</f>
        <v>x</v>
      </c>
      <c r="Y54" s="27" t="str">
        <f>IF(J14&lt;$C14,(IF(I33&lt;$C14,IF(J14&lt;I33,I33,(IF(J14&gt;I33,J14,(IF(J14&lt;$C14+$S$9,$C14+$S$9,J14))))),(IF(J14&lt;$C14+$S$9,$C14+$S$9,J14)))),"x")</f>
        <v>x</v>
      </c>
      <c r="Z54" s="27" t="str">
        <f>IF(K14&lt;$C14,(IF(J33&lt;$C14,IF(K14&lt;J33,J33,(IF(K14&gt;J33,K14,(IF(K14&lt;$C14+$S$8,$C14+$S$8,K14))))),(IF(K14&lt;$C14+$S$8,$C14+$S$8,K14)))),"x")</f>
        <v>x</v>
      </c>
      <c r="AA54" s="27" t="str">
        <f>IF(L14&lt;$C14,(IF(K33&lt;$C14,IF(L14&lt;K33,K33,(IF(L14&gt;K33,L14,(IF(L14&lt;$C14+$S$7,$C14+$S$7,L14))))),(IF(L14&lt;$C14+$S$7,$C14+$S$7,L14)))),"x")</f>
        <v>x</v>
      </c>
      <c r="AB54" s="22" t="s">
        <v>12</v>
      </c>
    </row>
    <row r="55" spans="1:28" x14ac:dyDescent="0.35">
      <c r="A55" s="30"/>
      <c r="B55" s="25" t="s">
        <v>9</v>
      </c>
      <c r="C55" s="26">
        <f t="shared" si="13"/>
        <v>56</v>
      </c>
      <c r="D55" s="27">
        <f>IF(D15&gt;C15,(IF(D15&gt;C15+$R$16,C15+$R$16,D15)),"x")</f>
        <v>58.5</v>
      </c>
      <c r="E55" s="27">
        <f t="shared" si="15"/>
        <v>58</v>
      </c>
      <c r="F55" s="27">
        <f>IF(F15&gt;$C15,(IF(E34&gt;$C15,IF(F15&gt;E34,E34,(IF(F15&lt;E34,F15,(IF(F15&gt;$C15+$R$14,$C15+$R$14,F15))))),(IF(F15&gt;$C15+$R$14,$C15+$R$14,F15)))),"x")</f>
        <v>57</v>
      </c>
      <c r="G55" s="27">
        <f>IF(G15&gt;$C15,(IF(F34&gt;$C15,IF(G15&gt;F34,F34,(IF(G15&lt;F34,G15,(IF(G15&gt;$C15+$R$13,$C15+$R$13,G15))))),(IF(G15&gt;$C15+$R$13,$C15+$R$13,G15)))),"x")</f>
        <v>57</v>
      </c>
      <c r="H55" s="27" t="str">
        <f>IF(H15&gt;$C15,(IF(G34&gt;$C15,IF(H15&gt;G34,G34,(IF(H15&lt;G34,H15,(IF(H15&gt;$C15+$R$12,$C15+$R$12,H15))))),(IF(H15&gt;$C15+$R$12,$C15+$R$12,H15)))),"x")</f>
        <v>x</v>
      </c>
      <c r="I55" s="27">
        <f>IF(I15&gt;$C15,(IF(H34&gt;$C15,IF(I15&gt;H34,H34,(IF(I15&lt;H34,I15,(IF(I15&gt;$C15+$R$11,$C15+$R$11,I15))))),(IF(I15&gt;$C15+$R$11,$C15+$R$11,I15)))),"x")</f>
        <v>56.75</v>
      </c>
      <c r="J55" s="27">
        <f>IF(J15&gt;$C15,(IF(I34&gt;$C15,IF(J15&gt;I34,I34,(IF(J15&lt;I34,J15,(IF(J15&gt;$C15+$R$10,$C15+$R$10,J15))))),(IF(J15&gt;$C15+$R$10,$C15+$R$10,J15)))),"x")</f>
        <v>56.75</v>
      </c>
      <c r="K55" s="27">
        <f>IF(K15&gt;$C15,(IF(J34&gt;$C15,IF(K15&gt;J34,J34,(IF(K15&lt;J34,K15,(IF(K15&gt;$C15+$R$9,$C15+$R$9,K15))))),(IF(K15&gt;$C15+$R$9,$C15+$R$9,K15)))),"x")</f>
        <v>56.75</v>
      </c>
      <c r="L55" s="27">
        <f>IF(L15&gt;$C15,(IF(K34&gt;$C15,IF(L15&gt;K34,K34,(IF(L15&lt;K34,L15,(IF(L15&gt;$C15+$R$8,$C15+$R$8,L15))))),(IF(L15&gt;$C15+$R$8,$C15+$R$8,L15)))),"x")</f>
        <v>56.75</v>
      </c>
      <c r="M55" s="27">
        <f>IF(M15&gt;$C15,(IF(L34&gt;$C15,IF(M15&gt;L34,L34,(IF(M15&lt;L34,M15,(IF(M15&gt;$C15+$R$7,$C15+$R$7,M15))))),(IF(M15&gt;$C15+$R$7,$C15+$R$7,M15)))),"x")</f>
        <v>56.75</v>
      </c>
      <c r="N55" s="22"/>
      <c r="O55" s="22"/>
      <c r="P55" s="30"/>
      <c r="Q55" s="25" t="s">
        <v>9</v>
      </c>
      <c r="R55" s="26">
        <f t="shared" si="18"/>
        <v>56</v>
      </c>
      <c r="S55" s="27" t="str">
        <f t="shared" si="16"/>
        <v>x</v>
      </c>
      <c r="T55" s="27" t="str">
        <f t="shared" si="17"/>
        <v>x</v>
      </c>
      <c r="U55" s="27" t="str">
        <f>IF(F15&lt;$C15,(IF(E34&lt;$C15,IF(F15&lt;E34,E34,(IF(F15&gt;E34,F15,(IF(F15&lt;$C15+$S$14,$C15+$S$14,F15))))),(IF(F15&lt;$C15+$S$14,$C15+$S$14,F15)))),"x")</f>
        <v>x</v>
      </c>
      <c r="V55" s="27" t="str">
        <f>IF(G15&lt;$C15,(IF(F34&lt;$C15,IF(G15&lt;F34,F34,(IF(G15&gt;F34,G15,(IF(G15&lt;$C15+$S$13,$C15+$S$13,G15))))),(IF(G15&lt;$C15+$S$13,$C15+$S$13,G15)))),"x")</f>
        <v>x</v>
      </c>
      <c r="W55" s="27">
        <f>IF(H15&lt;$C15,(IF(G34&lt;$C15,IF(H15&lt;G34,G34,(IF(H15&gt;G34,H15,(IF(H15&lt;$C15+$S$12,$C15+$S$12,H15))))),(IF(H15&lt;$C15+$S$12,$C15+$S$12,H15)))),"x")</f>
        <v>55.25</v>
      </c>
      <c r="X55" s="27" t="str">
        <f>IF(I15&lt;$C15,(IF(H34&lt;$C15,IF(I15&lt;H34,H34,(IF(I15&gt;H34,I15,(IF(I15&lt;$C15+$S$11,$C15+$S$11,I15))))),(IF(I15&lt;$C15+$S$11,$C15+$S$11,I15)))),"x")</f>
        <v>x</v>
      </c>
      <c r="Y55" s="27" t="str">
        <f>IF(J15&lt;$C15,(IF(I34&lt;$C15,IF(J15&lt;I34,I34,(IF(J15&gt;I34,J15,(IF(J15&lt;$C15+$S$10,$C15+$S$10,J15))))),(IF(J15&lt;$C15+$S$10,$C15+$S$10,J15)))),"x")</f>
        <v>x</v>
      </c>
      <c r="Z55" s="27" t="str">
        <f>IF(K15&lt;$C15,(IF(J34&lt;$C15,IF(K15&lt;J34,J34,(IF(K15&gt;J34,K15,(IF(K15&lt;$C15+$S$9,$C15+$S$9,K15))))),(IF(K15&lt;$C15+$S$9,$C15+$S$9,K15)))),"x")</f>
        <v>x</v>
      </c>
      <c r="AA55" s="27" t="str">
        <f>IF(L15&lt;$C15,(IF(K34&lt;$C15,IF(L15&lt;K34,K34,(IF(L15&gt;K34,L15,(IF(L15&lt;$C15+$S$8,$C15+$S$8,L15))))),(IF(L15&lt;$C15+$S$8,$C15+$S$8,L15)))),"x")</f>
        <v>x</v>
      </c>
      <c r="AB55" s="27" t="str">
        <f>IF(M15&lt;$C15,(IF(L34&lt;$C15,IF(M15&lt;L34,L34,(IF(M15&gt;L34,M15,(IF(M15&lt;$C15+$S$7,$C15+$S$7,M15))))),(IF(M15&lt;$C15+$S$7,$C15+$S$7,M15)))),"x")</f>
        <v>x</v>
      </c>
    </row>
    <row r="56" spans="1:28" x14ac:dyDescent="0.35">
      <c r="A56" s="30"/>
      <c r="B56" s="25" t="s">
        <v>10</v>
      </c>
      <c r="C56" s="22" t="s">
        <v>12</v>
      </c>
      <c r="D56" s="26">
        <f>+D16</f>
        <v>55</v>
      </c>
      <c r="E56" s="27">
        <f>IF(E16&gt;D16,(IF(E16&gt;D16+$R$16,D16+$R$16,E16)),"x")</f>
        <v>57.5</v>
      </c>
      <c r="F56" s="27">
        <f>IF(F16&gt;$D16,(IF(E35&gt;$D16,IF(F16&gt;E35,E35,(IF(F16&lt;E35,F16,(IF(F16&gt;$D16+$R$15,$D16+$R$15,F16))))),(IF(F16&gt;$D16+$R$15,$D16+$R$15,F16)))),"x")</f>
        <v>57</v>
      </c>
      <c r="G56" s="27">
        <f>IF(G16&gt;$D16,(IF(F35&gt;$D16,IF(G16&gt;F35,F35,(IF(G16&lt;F35,G16,(IF(G16&gt;$D16+$R$14,$D16+$R$14,G16))))),(IF(G16&gt;$D16+$R$14,$D16+$R$14,G16)))),"x")</f>
        <v>56.25</v>
      </c>
      <c r="H56" s="27" t="str">
        <f>IF(H16&gt;$D16,(IF(G35&gt;$D16,IF(H16&gt;G35,G35,(IF(H16&lt;G35,H16,(IF(H16&gt;$D16+$R$13,$D16+$R$13,H16))))),(IF(H16&gt;$D16+$R$13,$D16+$R$13,H16)))),"x")</f>
        <v>x</v>
      </c>
      <c r="I56" s="27">
        <f>IF(I16&gt;$D16,(IF(H35&gt;$D16,IF(I16&gt;H35,H35,(IF(I16&lt;H35,I16,(IF(I16&gt;$D16+$R$12,$D16+$S$12,I16))))),(IF(I16&gt;$D16+$S$12,$D16+$S$12,I16)))),"x")</f>
        <v>54.25</v>
      </c>
      <c r="J56" s="27">
        <f>IF(J16&gt;$D16,(IF(I35&gt;$D16,IF(J16&gt;I35,I35,(IF(J16&lt;I35,J16,(IF(J16&gt;$D16+$R$11,$D16+$R$11,J16))))),(IF(J16&gt;$D16+$R$11,$D16+$R$11,J16)))),"x")</f>
        <v>55.75</v>
      </c>
      <c r="K56" s="27">
        <f>IF(K16&gt;$D16,(IF(J35&gt;$D16,IF(K16&gt;J35,J35,(IF(K16&lt;J35,K16,(IF(K16&gt;$D16+$R$10,$D16+$R$10,K16))))),(IF(K16&gt;$D16+$R$10,$D16+$R$10,K16)))),"x")</f>
        <v>55.75</v>
      </c>
      <c r="L56" s="27">
        <f>IF(L16&gt;$D16,(IF(K35&gt;$D16,IF(L16&gt;K35,K35,(IF(L16&lt;K35,L16,(IF(L16&gt;$D16+$R$9,$D16+$R$9,L16))))),(IF(L16&gt;$D16+$R$9,$D16+$R$9,L16)))),"x")</f>
        <v>55.75</v>
      </c>
      <c r="M56" s="27">
        <f>IF(M16&gt;$D16,(IF(L35&gt;$D16,IF(M16&gt;L35,L35,(IF(M16&lt;L35,M16,(IF(M16&gt;$D16+$R$8,$D16+$R$8,M16))))),(IF(M16&gt;$D16+$R$8,$D16+$R$8,M16)))),"x")</f>
        <v>55.75</v>
      </c>
      <c r="N56" s="22"/>
      <c r="O56" s="22"/>
      <c r="P56" s="30"/>
      <c r="Q56" s="25" t="s">
        <v>10</v>
      </c>
      <c r="R56" s="22" t="s">
        <v>12</v>
      </c>
      <c r="S56" s="26">
        <f>+D56</f>
        <v>55</v>
      </c>
      <c r="T56" s="27" t="str">
        <f>IF(E16&lt;$D16,(IF(D35&lt;$D16,IF(E16&lt;D35,D35,(IF(E16&gt;D35,E16,(IF(E16&lt;$D16+$S16,$D16+$S16,E16))))),(IF(E16&lt;$D16+$S16,$D16+$S16,E16)))),"x")</f>
        <v>x</v>
      </c>
      <c r="U56" s="27" t="str">
        <f>IF(F16&lt;$D16,(IF(E35&lt;$D16,IF(F16&lt;E35,E35,(IF(F16&gt;E35,F16,(IF(F16&lt;$D16+$S$15,$D16+$S$15,F16))))),(IF(F16&lt;$D16+$S$15,$D16+$S$15,F16)))),"x")</f>
        <v>x</v>
      </c>
      <c r="V56" s="27" t="str">
        <f>IF(G16&lt;$D16,(IF(F35&lt;$D16,IF(G16&lt;F35,F35,(IF(G16&gt;F35,G16,(IF(G16&lt;$D16+$S$14,$D16+$S$14,G16))))),(IF(G16&lt;$D16+$S$14,$D16+$S$14,G16)))),"x")</f>
        <v>x</v>
      </c>
      <c r="W56" s="27" t="str">
        <f>IF(H16&lt;$D16,(IF(G35&lt;$D16,IF(H16&lt;G35,G35,(IF(H16&gt;G35,H16,(IF(H16&lt;$D16+$S$13,$D16+$S$13,H16))))),(IF(H16&lt;$D16+$S$13,$D16+$S$13,H16)))),"x")</f>
        <v>x</v>
      </c>
      <c r="X56" s="27" t="str">
        <f>IF(I16&lt;$D16,(IF(H35&lt;$D16,IF(I16&lt;H35,H35,(IF(I16&gt;H35,I16,(IF(I16&lt;$D16+$S$12,$D16+$S$12,I16))))),(IF(I16&lt;$D16+$S$12,$D16+$S$12,I16)))),"x")</f>
        <v>x</v>
      </c>
      <c r="Y56" s="27" t="str">
        <f>IF(J16&lt;$D16,(IF(I35&lt;$D16,IF(J16&lt;I35,I35,(IF(J16&gt;I35,J16,(IF(J16&lt;$D16+$S$11,$D16+$S$11,J16))))),(IF(J16&lt;$D16+$S$11,$D16+$S$11,J16)))),"x")</f>
        <v>x</v>
      </c>
      <c r="Z56" s="27" t="str">
        <f>IF(K16&lt;$D16,(IF(J35&lt;$D16,IF(K16&lt;J35,J35,(IF(K16&gt;J35,K16,(IF(K16&lt;$D16+$S$10,$D16+$S$10,K16))))),(IF(K16&lt;$D16+$S$10,$D16+$S$10,K16)))),"x")</f>
        <v>x</v>
      </c>
      <c r="AA56" s="27" t="str">
        <f>IF(L16&lt;$D16,(IF(K35&lt;$D16,IF(L16&lt;K35,K35,(IF(L16&gt;K35,L16,(IF(L16&lt;$D16+$S$9,$D16+$S$9,L16))))),(IF(L16&lt;$D16+$S$9,$D16+$S$9,L16)))),"x")</f>
        <v>x</v>
      </c>
      <c r="AB56" s="27" t="str">
        <f>IF(M16&lt;$D16,(IF(L35&lt;$D16,IF(M16&lt;L35,L35,(IF(M16&gt;L35,M16,(IF(M16&lt;$D16+$S$8,$D16+$S$8,M16))))),(IF(M16&lt;$D16+$S$8,$D16+$S$8,M16)))),"x")</f>
        <v>x</v>
      </c>
    </row>
    <row r="57" spans="1:28" x14ac:dyDescent="0.35">
      <c r="A57" s="30"/>
      <c r="B57" s="25" t="s">
        <v>11</v>
      </c>
      <c r="C57" s="22" t="s">
        <v>12</v>
      </c>
      <c r="D57" s="22" t="s">
        <v>12</v>
      </c>
      <c r="E57" s="26">
        <f>+E17</f>
        <v>58</v>
      </c>
      <c r="F57" s="27" t="str">
        <f>IF(F17&gt;E17,(IF(F17&gt;E17+$R$16,E17+$R$16,F17)),"x")</f>
        <v>x</v>
      </c>
      <c r="G57" s="27" t="str">
        <f>IF(G17&gt;$E17,(IF(F36&gt;$E17,IF(G17&gt;F36,F36,(IF(G17&lt;F36,G17,(IF(G17&gt;$E17+$R$15,$E17+$R$15,G17))))),(IF(G17&gt;$E17+$R$15,$E17+$R$15,G17)))),"x")</f>
        <v>x</v>
      </c>
      <c r="H57" s="27" t="str">
        <f>IF(H17&gt;$E17,(IF(G36&gt;$E17,IF(H17&gt;G36,G36,(IF(H17&lt;G36,H17,(IF(H17&gt;$E17+$R$14,$E17+$R$14,H17))))),(IF(H17&gt;$E17+$R$14,$E17+$R$14,H17)))),"x")</f>
        <v>x</v>
      </c>
      <c r="I57" s="27">
        <f>IF(I17&gt;$E17,(IF(H36&gt;$E17,IF(I17&gt;H36,H36,(IF(I17&lt;H36,I17,(IF(I17&gt;$E17+$R$13,$E17+$R$13,I17))))),(IF(I17&gt;$E17+$R$13,$E17+$R$13,I17)))),"x")</f>
        <v>59</v>
      </c>
      <c r="J57" s="27" t="str">
        <f>IF(J17&gt;$E17,(IF(I36&gt;$E17,IF(J17&gt;I36,I36,(IF(J17&lt;I36,J17,(IF(J17&gt;$E17+$R$12,$E17+$R$12,J17))))),(IF(J17&gt;$E17+$R$12,$E17+$R$12,J17)))),"x")</f>
        <v>x</v>
      </c>
      <c r="K57" s="27">
        <f>IF(K17&gt;$E17,(IF(J36&gt;$E17,IF(K17&gt;J36,J36,(IF(K17&lt;J36,K17,(IF(K17&gt;$E17+$R$11,$E17+$R$11,K17))))),(IF(K17&gt;$E17+$R$11,$E17+$R$11,K17)))),"x")</f>
        <v>58.75</v>
      </c>
      <c r="L57" s="27">
        <f>IF(L17&gt;$E17,(IF(K36&gt;$E17,IF(L17&gt;K36,K36,(IF(L17&lt;K36,L17,(IF(L17&gt;$E17+$R$10,$E17+$R$10,L17))))),(IF(L17&gt;$E17+$R$10,$E17+$R$10,L17)))),"x")</f>
        <v>58.75</v>
      </c>
      <c r="M57" s="27">
        <f>IF(M17&gt;$E17,(IF(L36&gt;$E17,IF(M17&gt;L36,L36,(IF(M17&lt;L36,M17,(IF(M17&gt;$E17+$R$9,$E17+$R$9,M17))))),(IF(M17&gt;$E17+$R$9,$E17+$R$9,M17)))),"x")</f>
        <v>58.75</v>
      </c>
      <c r="N57" s="22"/>
      <c r="O57" s="22"/>
      <c r="P57" s="30"/>
      <c r="Q57" s="25" t="s">
        <v>11</v>
      </c>
      <c r="R57" s="22" t="s">
        <v>12</v>
      </c>
      <c r="S57" s="22" t="s">
        <v>12</v>
      </c>
      <c r="T57" s="26">
        <f>+E57</f>
        <v>58</v>
      </c>
      <c r="U57" s="27">
        <f>IF(F17&lt;$E17,(IF(E36&lt;$E17,IF(F17&lt;E36,E36,(IF(F17&gt;E36,F17,(IF(F17&lt;$E17+$S16,$E17+$S16,F17))))),(IF(F17&lt;$E17+$S16,$E17+$S16,F17)))),"x")</f>
        <v>57</v>
      </c>
      <c r="V57" s="27">
        <f>IF(G17&lt;$E17,(IF(F36&lt;$E17,IF(G17&lt;F36,F36,(IF(G17&gt;F36,G17,(IF(G17&lt;$E17+$S$15,$E17+$S$15,G17))))),(IF(G17&lt;$E17+$S$15,$E17+$S$15,G17)))),"x")</f>
        <v>57</v>
      </c>
      <c r="W57" s="27">
        <f>IF(H17&lt;$E17,(IF(G36&lt;$E17,IF(H17&lt;G36,G36,(IF(H17&gt;G36,H17,(IF(H17&lt;$E17+$S$14,$E17+$S$14,H17))))),(IF(H17&lt;$E17+$S$14,$E17+$S$14,H17)))),"x")</f>
        <v>57</v>
      </c>
      <c r="X57" s="27" t="str">
        <f>IF(I17&lt;$E17,(IF(H36&lt;$E17,IF(I17&lt;H36,H36,(IF(I17&gt;H36,I17,(IF(I17&lt;$E17+$S$13,$E17+$S$13,I17))))),(IF(I17&lt;$E17+$S$13,$E17+$S$13,I17)))),"x")</f>
        <v>x</v>
      </c>
      <c r="Y57" s="27" t="str">
        <f>IF(J17&lt;$E17,(IF(I36&lt;$E17,IF(J17&lt;I36,I36,(IF(J17&gt;I36,J17,(IF(J17&lt;$E17+$S$12,$E17+$S$12,J17))))),(IF(J17&lt;$E17+$S$12,$E17+$S$12,J17)))),"x")</f>
        <v>x</v>
      </c>
      <c r="Z57" s="27" t="str">
        <f>IF(K17&lt;$E17,(IF(J36&lt;$E17,IF(K17&lt;J36,J36,(IF(K17&gt;J36,K17,(IF(K17&lt;$E17+$S$11,$E17+$S$11,K17))))),(IF(K17&lt;$E17+$S$11,$E17+$S$11,K17)))),"x")</f>
        <v>x</v>
      </c>
      <c r="AA57" s="27" t="str">
        <f>IF(L17&lt;$E17,(IF(K36&lt;$E17,IF(L17&lt;K36,K36,(IF(L17&gt;K36,L17,(IF(L17&lt;$E17+$S$10,$E17+$S$10,L17))))),(IF(L17&lt;$E17+$S$10,$E17+$S$10,L17)))),"x")</f>
        <v>x</v>
      </c>
      <c r="AB57" s="27" t="str">
        <f>IF(M17&lt;$E17,(IF(L36&lt;$E17,IF(M17&lt;L36,L36,(IF(M17&gt;L36,M17,(IF(M17&lt;$E17+$S$8,$E17+$S$8,M17))))),(IF(M17&lt;$E17+$S$8,$E17+$S$8,M17)))),"x")</f>
        <v>x</v>
      </c>
    </row>
    <row r="58" spans="1:28" x14ac:dyDescent="0.35">
      <c r="G58" s="8"/>
      <c r="H58" s="8"/>
      <c r="I58" s="8"/>
      <c r="J58" s="8"/>
      <c r="K58" s="8"/>
      <c r="L58" s="8"/>
      <c r="M58" s="8"/>
      <c r="P58" s="10"/>
      <c r="Q58" s="10"/>
      <c r="R58" s="10"/>
      <c r="S58" s="10"/>
      <c r="T58" s="10"/>
      <c r="U58" s="10"/>
      <c r="V58" s="10"/>
      <c r="X58" s="10"/>
      <c r="Y58" s="10"/>
      <c r="Z58" s="10"/>
      <c r="AA58" s="10"/>
    </row>
    <row r="59" spans="1:28" x14ac:dyDescent="0.35">
      <c r="G59" s="8"/>
      <c r="H59" s="8"/>
      <c r="I59" s="8"/>
      <c r="J59" s="8"/>
      <c r="K59" s="8"/>
      <c r="L59" s="8"/>
      <c r="M59" s="8"/>
    </row>
    <row r="63" spans="1:28" ht="15" customHeight="1" x14ac:dyDescent="0.35"/>
    <row r="75" spans="7:13" x14ac:dyDescent="0.35">
      <c r="G75" s="8"/>
      <c r="H75" s="8"/>
      <c r="I75" s="8"/>
      <c r="J75" s="8"/>
      <c r="K75" s="8"/>
      <c r="L75" s="8"/>
      <c r="M75" s="8"/>
    </row>
    <row r="76" spans="7:13" x14ac:dyDescent="0.35">
      <c r="G76" s="8"/>
      <c r="H76" s="8"/>
      <c r="I76" s="8"/>
      <c r="J76" s="8"/>
      <c r="K76" s="8"/>
      <c r="L76" s="8"/>
      <c r="M76" s="8"/>
    </row>
    <row r="77" spans="7:13" x14ac:dyDescent="0.35">
      <c r="G77" s="8"/>
      <c r="H77" s="8"/>
      <c r="I77" s="8"/>
      <c r="J77" s="8"/>
      <c r="K77" s="8"/>
      <c r="L77" s="8"/>
      <c r="M77" s="8"/>
    </row>
    <row r="78" spans="7:13" x14ac:dyDescent="0.35">
      <c r="G78" s="8"/>
      <c r="H78" s="8"/>
      <c r="I78" s="8"/>
      <c r="J78" s="8"/>
      <c r="K78" s="8"/>
      <c r="L78" s="8"/>
      <c r="M78" s="8"/>
    </row>
  </sheetData>
  <mergeCells count="11">
    <mergeCell ref="C4:K4"/>
    <mergeCell ref="A42:AA42"/>
    <mergeCell ref="A46:A57"/>
    <mergeCell ref="R44:AA44"/>
    <mergeCell ref="P46:P57"/>
    <mergeCell ref="C44:K44"/>
    <mergeCell ref="P25:P36"/>
    <mergeCell ref="C23:K23"/>
    <mergeCell ref="R23:AA23"/>
    <mergeCell ref="A6:A17"/>
    <mergeCell ref="A25:A36"/>
  </mergeCells>
  <pageMargins left="0.7" right="0.7" top="0.75" bottom="0.75" header="0.3" footer="0.3"/>
  <pageSetup paperSize="9" orientation="portrait" horizontalDpi="360" verticalDpi="360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71abe4e-f5ff-49cd-8eff-5f4949acc51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8" ma:contentTypeDescription="Create a new document." ma:contentTypeScope="" ma:versionID="866332ee975951abfc3431b0cf29dab3">
  <xsd:schema xmlns:xsd="http://www.w3.org/2001/XMLSchema" xmlns:xs="http://www.w3.org/2001/XMLSchema" xmlns:p="http://schemas.microsoft.com/office/2006/metadata/properties" xmlns:ns2="f71abe4e-f5ff-49cd-8eff-5f4949acc510" xmlns:ns3="97b6fe81-1556-4112-94ca-31043ca39b71" xmlns:ns4="cadce026-d35b-4a62-a2ee-1436bb44fb55" targetNamespace="http://schemas.microsoft.com/office/2006/metadata/properties" ma:root="true" ma:fieldsID="06790c66151fc7b3068cabd2b234a90e" ns2:_="" ns3:_="" ns4:_="">
    <xsd:import namespace="f71abe4e-f5ff-49cd-8eff-5f4949acc51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2D763DB-F886-4A4D-AD17-A04332487C45}">
  <ds:schemaRefs>
    <ds:schemaRef ds:uri="http://schemas.microsoft.com/office/2006/metadata/properties"/>
    <ds:schemaRef ds:uri="http://schemas.microsoft.com/office/infopath/2007/PartnerControls"/>
    <ds:schemaRef ds:uri="f71abe4e-f5ff-49cd-8eff-5f4949acc510"/>
    <ds:schemaRef ds:uri="cadce026-d35b-4a62-a2ee-1436bb44fb55"/>
  </ds:schemaRefs>
</ds:datastoreItem>
</file>

<file path=customXml/itemProps2.xml><?xml version="1.0" encoding="utf-8"?>
<ds:datastoreItem xmlns:ds="http://schemas.openxmlformats.org/officeDocument/2006/customXml" ds:itemID="{EA32769A-B7FD-4C0F-B19D-9AC92CAF64EE}"/>
</file>

<file path=customXml/itemProps3.xml><?xml version="1.0" encoding="utf-8"?>
<ds:datastoreItem xmlns:ds="http://schemas.openxmlformats.org/officeDocument/2006/customXml" ds:itemID="{F7ED7A29-581C-4101-9457-B6231E437B6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Inputs and Calculations</vt:lpstr>
    </vt:vector>
  </TitlesOfParts>
  <Company>EDF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Vicary, Simon</dc:creator>
  <cp:lastModifiedBy>Claire Goult (ESO)</cp:lastModifiedBy>
  <dcterms:created xsi:type="dcterms:W3CDTF">2023-05-31T13:53:29Z</dcterms:created>
  <dcterms:modified xsi:type="dcterms:W3CDTF">2023-09-08T10:15:36Z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  <property fmtid="{D5CDD505-2E9C-101B-9397-08002B2CF9AE}" pid="3" name="MediaServiceImageTags">
    <vt:lpwstr/>
  </property>
</Properties>
</file>