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-my.sharepoint.com/personal/alexander_unitt_uk_nationalgrid_com/Documents/Desktop/NEW NORTHERN TENDER ITT PART 2 DOCUMENTS/"/>
    </mc:Choice>
  </mc:AlternateContent>
  <xr:revisionPtr revIDLastSave="3" documentId="8_{8CC865B0-F084-46EF-A55C-C843B3EA77B0}" xr6:coauthVersionLast="47" xr6:coauthVersionMax="47" xr10:uidLastSave="{2C4F98C7-AC88-4749-9A8D-602ADEA8B309}"/>
  <bookViews>
    <workbookView xWindow="-110" yWindow="-110" windowWidth="19420" windowHeight="10420" xr2:uid="{B77B4BFE-5D3A-4EA5-85B5-4A551AC84D1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28" i="1"/>
  <c r="E27" i="1"/>
  <c r="E26" i="1"/>
  <c r="E25" i="1"/>
  <c r="E24" i="1"/>
  <c r="E23" i="1"/>
  <c r="E22" i="1"/>
  <c r="E21" i="1"/>
  <c r="E20" i="1"/>
  <c r="E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tc={FD28EEAF-5930-4B61-89F5-76E1DF237319}</author>
    <author>Soares (ESO), Vitor</author>
  </authors>
  <commentList>
    <comment ref="D5" authorId="0" shapeId="0" xr:uid="{FD28EEAF-5930-4B61-89F5-76E1DF237319}">
      <text>
        <t>[Threaded comment]
Your version of Excel allows you to read this threaded comment; however, any edits to it will get removed if the file is opened in a newer version of Excel. Learn more: https://go.microsoft.com/fwlink/?linkid=870924
Comment:
    Update with potential Provider's name</t>
      </text>
    </comment>
    <comment ref="D7" authorId="1" shapeId="0" xr:uid="{691F3375-85C2-4486-B9FB-A66863579E87}">
      <text>
        <r>
          <rPr>
            <b/>
            <sz val="9"/>
            <color indexed="81"/>
            <rFont val="Tahoma"/>
            <family val="2"/>
          </rPr>
          <t>Format - number (Example: "1.5")
Expected to be ≥ 24</t>
        </r>
      </text>
    </comment>
    <comment ref="E7" authorId="1" shapeId="0" xr:uid="{7EC84A41-E27D-433B-9421-9259A5F21A80}">
      <text>
        <r>
          <rPr>
            <b/>
            <sz val="9"/>
            <color indexed="81"/>
            <rFont val="Tahoma"/>
            <charset val="1"/>
          </rPr>
          <t xml:space="preserve">
For ESO to populate: "Pass" or "Fail"</t>
        </r>
      </text>
    </comment>
    <comment ref="D8" authorId="1" shapeId="0" xr:uid="{D41991E8-E221-4E59-9A1D-B1DB30157799}">
      <text>
        <r>
          <rPr>
            <b/>
            <sz val="9"/>
            <color indexed="81"/>
            <rFont val="Tahoma"/>
            <family val="2"/>
          </rPr>
          <t>Format - number (Example: "100")
Expected to be ≥80</t>
        </r>
      </text>
    </comment>
    <comment ref="D9" authorId="1" shapeId="0" xr:uid="{883A3E46-6B0A-458C-8ACB-5924D88928A9}">
      <text>
        <r>
          <rPr>
            <b/>
            <sz val="9"/>
            <color indexed="81"/>
            <rFont val="Tahoma"/>
            <family val="2"/>
          </rPr>
          <t>Format - number
Expected: "+10"</t>
        </r>
      </text>
    </comment>
    <comment ref="D10" authorId="1" shapeId="0" xr:uid="{E9C7DE4A-FAC9-4FF2-BF53-98765EA8BC41}">
      <text>
        <r>
          <rPr>
            <b/>
            <sz val="9"/>
            <color indexed="81"/>
            <rFont val="Tahoma"/>
            <family val="2"/>
          </rPr>
          <t>Format - number
Expected: "-10"</t>
        </r>
      </text>
    </comment>
    <comment ref="D11" authorId="1" shapeId="0" xr:uid="{A300F06A-7F85-4F7D-8C81-9AF6B50F8BB1}">
      <text>
        <r>
          <rPr>
            <b/>
            <sz val="9"/>
            <color indexed="81"/>
            <rFont val="Tahoma"/>
            <family val="2"/>
          </rPr>
          <t>Format - number
Expected: "47.5"</t>
        </r>
      </text>
    </comment>
    <comment ref="D12" authorId="1" shapeId="0" xr:uid="{DC3CCD0A-7C49-4AB2-B9FE-0808E340AD06}">
      <text>
        <r>
          <rPr>
            <b/>
            <sz val="9"/>
            <color indexed="81"/>
            <rFont val="Tahoma"/>
            <family val="2"/>
          </rPr>
          <t>Format - number
Expected: "52"</t>
        </r>
      </text>
    </comment>
    <comment ref="D13" authorId="1" shapeId="0" xr:uid="{C1D45F58-F965-4AD2-9BDB-6985C02E8AF5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4" authorId="1" shapeId="0" xr:uid="{C4DAE5B4-59B9-4E81-83C0-9E8C48AEC8CB}">
      <text>
        <r>
          <rPr>
            <b/>
            <sz val="9"/>
            <color indexed="81"/>
            <rFont val="Tahoma"/>
            <family val="2"/>
          </rPr>
          <t>Format - number
Expected to be ≥10</t>
        </r>
      </text>
    </comment>
    <comment ref="D15" authorId="1" shapeId="0" xr:uid="{655AB6D9-7AE4-4926-8ED2-8D87C3EAA907}">
      <text>
        <r>
          <rPr>
            <b/>
            <sz val="9"/>
            <color indexed="81"/>
            <rFont val="Tahoma"/>
            <family val="2"/>
          </rPr>
          <t>Format - number
Expected to be ≥50</t>
        </r>
      </text>
    </comment>
    <comment ref="D16" authorId="1" shapeId="0" xr:uid="{DFE376C5-3C75-4B5C-8299-58070F0D44C0}">
      <text>
        <r>
          <rPr>
            <b/>
            <sz val="9"/>
            <color indexed="81"/>
            <rFont val="Tahoma"/>
            <family val="2"/>
          </rPr>
          <t>Format - number
Expected to be: 11, 33, 132, 275 or 400.</t>
        </r>
      </text>
    </comment>
    <comment ref="D17" authorId="1" shapeId="0" xr:uid="{80E99970-E3E6-4917-99E1-48E6D93AEFD6}">
      <text>
        <r>
          <rPr>
            <b/>
            <sz val="9"/>
            <color indexed="81"/>
            <rFont val="Tahoma"/>
            <family val="2"/>
          </rPr>
          <t xml:space="preserve">
Format - number (Example: "1.32")</t>
        </r>
      </text>
    </comment>
    <comment ref="D18" authorId="1" shapeId="0" xr:uid="{EFD74BD2-B514-4788-B599-62D3D3583168}">
      <text>
        <r>
          <rPr>
            <b/>
            <sz val="9"/>
            <color indexed="81"/>
            <rFont val="Tahoma"/>
            <charset val="1"/>
          </rPr>
          <t xml:space="preserve">
Format - number (Example: "1.32")</t>
        </r>
      </text>
    </comment>
    <comment ref="D19" authorId="1" shapeId="0" xr:uid="{E8CC623B-0669-4C49-B4A9-FD602D128888}">
      <text>
        <r>
          <rPr>
            <b/>
            <sz val="9"/>
            <color indexed="81"/>
            <rFont val="Tahoma"/>
            <charset val="1"/>
          </rPr>
          <t>Format - number
Expected to be ≥400</t>
        </r>
      </text>
    </comment>
    <comment ref="D20" authorId="1" shapeId="0" xr:uid="{4487247D-51D1-4763-908A-0F3BF7BB6C98}">
      <text>
        <r>
          <rPr>
            <b/>
            <sz val="9"/>
            <color indexed="81"/>
            <rFont val="Tahoma"/>
            <charset val="1"/>
          </rPr>
          <t>Format - letter
Expected to be a "T" or a "D"</t>
        </r>
      </text>
    </comment>
    <comment ref="D21" authorId="1" shapeId="0" xr:uid="{E55F4C05-2F29-4571-B7A9-7DE5ADA828BE}">
      <text>
        <r>
          <rPr>
            <b/>
            <sz val="9"/>
            <color indexed="81"/>
            <rFont val="Tahoma"/>
            <charset val="1"/>
          </rPr>
          <t>Format - number (integer)
Expected to be ≥1
Note: Number of physical connections onto the Network that will enable the delivery of the full contracted service.</t>
        </r>
      </text>
    </comment>
    <comment ref="D22" authorId="1" shapeId="0" xr:uid="{0F7439F6-BA6A-4B0F-A0B4-36A6AC53639C}">
      <text>
        <r>
          <rPr>
            <b/>
            <sz val="9"/>
            <color indexed="81"/>
            <rFont val="Tahoma"/>
            <charset val="1"/>
          </rPr>
          <t xml:space="preserve">
To be populated by the ESO: "Y" or "N"</t>
        </r>
      </text>
    </comment>
    <comment ref="D23" authorId="1" shapeId="0" xr:uid="{D8600BDF-AF14-49BC-BD4D-5888D074F155}">
      <text>
        <r>
          <rPr>
            <b/>
            <sz val="9"/>
            <color indexed="81"/>
            <rFont val="Tahoma"/>
            <charset val="1"/>
          </rPr>
          <t>Format - number (integer)
Expected to be ≥24
Note: should match the same requirement listed previously/above</t>
        </r>
      </text>
    </comment>
    <comment ref="D24" authorId="1" shapeId="0" xr:uid="{2B3BA799-C276-4940-9DA5-377FA477FBED}">
      <text>
        <r>
          <rPr>
            <b/>
            <sz val="9"/>
            <color indexed="81"/>
            <rFont val="Tahoma"/>
            <charset val="1"/>
          </rPr>
          <t>Format - number (integer)
Expected to be between 80 and 100 (%)
Note: should match the same requirement listed previously/above</t>
        </r>
      </text>
    </comment>
    <comment ref="D25" authorId="1" shapeId="0" xr:uid="{83AB2096-6E1C-4309-B572-829896F79F7E}">
      <text>
        <r>
          <rPr>
            <b/>
            <sz val="9"/>
            <color indexed="81"/>
            <rFont val="Tahoma"/>
            <charset val="1"/>
          </rPr>
          <t>Format - number
Expected to be ≥50
Note: should match the same requirement listed previously/above</t>
        </r>
      </text>
    </comment>
    <comment ref="D26" authorId="1" shapeId="0" xr:uid="{D5C01E8B-97EC-4523-AD40-BF7F7A604BB6}">
      <text>
        <r>
          <rPr>
            <b/>
            <sz val="9"/>
            <color indexed="81"/>
            <rFont val="Tahoma"/>
            <charset val="1"/>
          </rPr>
          <t>Format - number
Note: contracted MW for the provision of the ESR Service</t>
        </r>
      </text>
    </comment>
    <comment ref="D27" authorId="1" shapeId="0" xr:uid="{77E9C924-02E0-4546-98DD-7FF85611AC96}">
      <text>
        <r>
          <rPr>
            <b/>
            <sz val="9"/>
            <color indexed="81"/>
            <rFont val="Tahoma"/>
            <charset val="1"/>
          </rPr>
          <t>Format - number (integer)
Expected to be between &gt;= 10 (MW)</t>
        </r>
      </text>
    </comment>
    <comment ref="D28" authorId="1" shapeId="0" xr:uid="{82022BC0-E520-4CBF-9128-71F0539EDF51}">
      <text>
        <r>
          <rPr>
            <b/>
            <sz val="9"/>
            <color indexed="81"/>
            <rFont val="Tahoma"/>
            <charset val="1"/>
          </rPr>
          <t>Format - number(integer)
Expected to be ≥10
Notes:
- Should match the same requirement listed previously/above
- If "Indefinite", please include "121"</t>
        </r>
      </text>
    </comment>
    <comment ref="D29" authorId="1" shapeId="0" xr:uid="{FC40B55A-2FA6-4FAC-92A3-EBADE38680FB}">
      <text>
        <r>
          <rPr>
            <b/>
            <sz val="9"/>
            <color indexed="81"/>
            <rFont val="Tahoma"/>
            <charset val="1"/>
          </rPr>
          <t>Format - number
Note: should match the same requirement lised previously/above</t>
        </r>
      </text>
    </comment>
    <comment ref="D30" authorId="1" shapeId="0" xr:uid="{5FC08C07-B957-4788-A3E2-E492C28B8B5A}">
      <text>
        <r>
          <rPr>
            <b/>
            <sz val="9"/>
            <color indexed="81"/>
            <rFont val="Tahoma"/>
            <charset val="1"/>
          </rPr>
          <t>Format - number
Note: should match the same requirement lised previously/above</t>
        </r>
      </text>
    </comment>
    <comment ref="D31" authorId="1" shapeId="0" xr:uid="{2EBD122F-C122-4DDF-A9C9-7B5253CB265C}">
      <text>
        <r>
          <rPr>
            <b/>
            <sz val="9"/>
            <color indexed="81"/>
            <rFont val="Tahoma"/>
            <charset val="1"/>
          </rPr>
          <t>Format - number
Expected to be ≥400
Note: should match the same requirement listed previously/above</t>
        </r>
      </text>
    </comment>
  </commentList>
</comments>
</file>

<file path=xl/sharedStrings.xml><?xml version="1.0" encoding="utf-8"?>
<sst xmlns="http://schemas.openxmlformats.org/spreadsheetml/2006/main" count="42" uniqueCount="41">
  <si>
    <t>ITT5 SUBMISSION / SCORING</t>
  </si>
  <si>
    <t>"Provider Name"</t>
  </si>
  <si>
    <t>Requirement</t>
  </si>
  <si>
    <t>Score</t>
  </si>
  <si>
    <t>Resilience (h)</t>
  </si>
  <si>
    <t>Service Availability (%)</t>
  </si>
  <si>
    <t>Voltage Regulation (Leading) (%)</t>
  </si>
  <si>
    <t>Voltage Regulation (Lagging) (%)</t>
  </si>
  <si>
    <t>Frequency Regulation (Lower)  (Hz)</t>
  </si>
  <si>
    <t>Frequency Regulation (Upper) (Hz)</t>
  </si>
  <si>
    <t>Resilience of supply, Black Start Service (h)</t>
  </si>
  <si>
    <t>Block loading size (MW)</t>
  </si>
  <si>
    <t>Reactive Capability (MVAr)</t>
  </si>
  <si>
    <t>Connection Voltage (kV)</t>
  </si>
  <si>
    <t>Short-circuit level, t ≤ 80ms (kA)</t>
  </si>
  <si>
    <t>Short-circuit level, t &gt; 80ms (kA)</t>
  </si>
  <si>
    <t>Inertia (MVA.s)</t>
  </si>
  <si>
    <t>Connection to Network / Transmission - Distribution Connected</t>
  </si>
  <si>
    <t>T</t>
  </si>
  <si>
    <t>Connection to Network / Multiple - Single connections to the Network</t>
  </si>
  <si>
    <t>Other BS Service Provider(s) in the same Substation</t>
  </si>
  <si>
    <t>N</t>
  </si>
  <si>
    <t>Service Availability</t>
  </si>
  <si>
    <t>Power Output / Reactive Capability at 0MW (MVAr)</t>
  </si>
  <si>
    <t>Power Output / Active Capability (MW)</t>
  </si>
  <si>
    <t>Block Loading Size</t>
  </si>
  <si>
    <t>Resilience of Supply / BS service at contracted Power Output (h)</t>
  </si>
  <si>
    <t>Contribution to System Stability / Short Circuit Level, t ≤ 80ms (kA)</t>
  </si>
  <si>
    <t>Contribution to System Stability / Short circuit Level, t &gt; 80ms (kA)</t>
  </si>
  <si>
    <t>Contribution to System Stability / Inertia (MVA.s)</t>
  </si>
  <si>
    <t>PROVIDER SCORE - TECHNICAL</t>
  </si>
  <si>
    <t>Top Up Services</t>
  </si>
  <si>
    <t>PROVIDER NAME</t>
  </si>
  <si>
    <t>Other Info</t>
  </si>
  <si>
    <t>Installed Capacity (MW)</t>
  </si>
  <si>
    <t>Contracted Units for ESR (Number and Ref)</t>
  </si>
  <si>
    <t>Time Between Blocks of Load (min)</t>
  </si>
  <si>
    <t>Point of Connection (kV &amp; Substation)</t>
  </si>
  <si>
    <t>Pass/Fail</t>
  </si>
  <si>
    <t>ESR Tender - Northern Region 2023</t>
  </si>
  <si>
    <t xml:space="preserve">Local DNO (SPEN, NPg, ENWL, SSE, SP MANWEB)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</si>
</sst>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20"/>
      <color theme="1"/>
      <name val="Calibri Light"/>
      <family val="2"/>
      <scheme val="major"/>
    </font>
    <font>
      <b/>
      <sz val="11"/>
      <color rgb="FFFFFFFF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2"/>
      <color theme="5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5"/>
      <color theme="1"/>
      <name val="Calibri Light"/>
      <family val="2"/>
      <scheme val="major"/>
    </font>
    <font>
      <b/>
      <sz val="12"/>
      <color rgb="FF0070C0"/>
      <name val="Calibri Light"/>
      <family val="2"/>
      <scheme val="major"/>
    </font>
    <font>
      <sz val="10"/>
      <color rgb="FF00B050"/>
      <name val="Calibri Light"/>
      <family val="2"/>
      <scheme val="major"/>
    </font>
    <font>
      <sz val="12"/>
      <name val="Calibri Light"/>
      <family val="2"/>
      <scheme val="major"/>
    </font>
    <font>
      <sz val="12"/>
      <color rgb="FFFF0000"/>
      <name val="Calibri Light"/>
      <family val="2"/>
      <scheme val="major"/>
    </font>
    <font>
      <b/>
      <sz val="20"/>
      <name val="Calibri Light"/>
      <family val="2"/>
      <scheme val="major"/>
    </font>
    <font>
      <b/>
      <sz val="15"/>
      <color rgb="FF00B050"/>
      <name val="Calibri Light"/>
      <family val="2"/>
      <scheme val="major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b/>
      <sz val="9"/>
      <color indexed="81"/>
      <name val="Tahoma"/>
      <family val="2"/>
    </font>
    <font>
      <b/>
      <sz val="9"/>
      <color indexed="81"/>
      <name val="Tahoma"/>
      <charset val="1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BFBFBF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theme="5"/>
      </top>
      <bottom style="medium">
        <color theme="5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5"/>
      </left>
      <right style="medium">
        <color theme="5"/>
      </right>
      <top style="medium">
        <color theme="5"/>
      </top>
      <bottom style="medium">
        <color theme="5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0" borderId="0" xfId="0" applyFont="1"/>
    <xf numFmtId="0" fontId="1" fillId="2" borderId="0" xfId="0" applyFont="1" applyFill="1" applyAlignment="1">
      <alignment horizontal="left"/>
    </xf>
    <xf numFmtId="0" fontId="6" fillId="2" borderId="0" xfId="0" applyFont="1" applyFill="1"/>
    <xf numFmtId="0" fontId="7" fillId="3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 vertical="center"/>
    </xf>
    <xf numFmtId="0" fontId="9" fillId="2" borderId="0" xfId="0" applyFont="1" applyFill="1"/>
    <xf numFmtId="0" fontId="9" fillId="0" borderId="5" xfId="0" applyFont="1" applyBorder="1" applyAlignment="1">
      <alignment horizontal="center"/>
    </xf>
    <xf numFmtId="0" fontId="10" fillId="2" borderId="0" xfId="0" applyFont="1" applyFill="1"/>
    <xf numFmtId="0" fontId="7" fillId="2" borderId="0" xfId="0" applyFont="1" applyFill="1"/>
    <xf numFmtId="0" fontId="7" fillId="0" borderId="5" xfId="0" applyFont="1" applyBorder="1" applyAlignment="1">
      <alignment horizontal="center"/>
    </xf>
    <xf numFmtId="0" fontId="7" fillId="2" borderId="6" xfId="0" applyFont="1" applyFill="1" applyBorder="1" applyAlignment="1">
      <alignment vertical="center"/>
    </xf>
    <xf numFmtId="0" fontId="11" fillId="2" borderId="0" xfId="0" applyFont="1" applyFill="1"/>
    <xf numFmtId="0" fontId="12" fillId="2" borderId="0" xfId="0" applyFont="1" applyFill="1"/>
    <xf numFmtId="0" fontId="7" fillId="0" borderId="5" xfId="0" applyFont="1" applyBorder="1" applyAlignment="1">
      <alignment horizontal="center" wrapText="1"/>
    </xf>
    <xf numFmtId="0" fontId="5" fillId="2" borderId="0" xfId="0" applyFont="1" applyFill="1"/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9" fontId="7" fillId="2" borderId="6" xfId="0" applyNumberFormat="1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9" fontId="11" fillId="2" borderId="6" xfId="0" applyNumberFormat="1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9" fontId="7" fillId="5" borderId="6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center"/>
    </xf>
    <xf numFmtId="9" fontId="7" fillId="2" borderId="10" xfId="0" applyNumberFormat="1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0" fontId="13" fillId="2" borderId="0" xfId="0" applyFont="1" applyFill="1" applyAlignment="1">
      <alignment horizontal="center"/>
    </xf>
    <xf numFmtId="10" fontId="6" fillId="2" borderId="11" xfId="0" applyNumberFormat="1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0" fontId="16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17" fillId="2" borderId="0" xfId="0" applyFont="1" applyFill="1" applyBorder="1" applyAlignment="1"/>
    <xf numFmtId="0" fontId="4" fillId="7" borderId="14" xfId="0" applyFont="1" applyFill="1" applyBorder="1" applyAlignment="1">
      <alignment vertical="center"/>
    </xf>
    <xf numFmtId="0" fontId="3" fillId="0" borderId="14" xfId="0" applyFont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6" fillId="7" borderId="14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itor Jorge Ribeiro Soares (ESO)" id="{720B0849-725D-4E0B-88F9-49286C936170}" userId="S::Vitor.Soares@uk.nationalgrid.com::843f092a-34c5-4004-9663-ec858a007f6c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5" dT="2020-10-28T10:16:14.66" personId="{720B0849-725D-4E0B-88F9-49286C936170}" id="{FD28EEAF-5930-4B61-89F5-76E1DF237319}">
    <text>Update with potential Provider's name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A6085-5A6B-422B-B164-E900AAB8DD4D}">
  <dimension ref="A1:AC122"/>
  <sheetViews>
    <sheetView tabSelected="1" zoomScale="70" zoomScaleNormal="70" workbookViewId="0">
      <selection activeCell="H19" sqref="H19"/>
    </sheetView>
  </sheetViews>
  <sheetFormatPr defaultColWidth="9.08984375" defaultRowHeight="13" x14ac:dyDescent="0.3"/>
  <cols>
    <col min="1" max="1" width="9.08984375" style="3"/>
    <col min="2" max="2" width="65.90625" style="3" customWidth="1"/>
    <col min="3" max="3" width="16.54296875" style="3" customWidth="1"/>
    <col min="4" max="4" width="17.08984375" style="33" customWidth="1"/>
    <col min="5" max="5" width="27" style="3" customWidth="1"/>
    <col min="6" max="7" width="9.08984375" style="3"/>
    <col min="8" max="8" width="48.6328125" style="3" customWidth="1"/>
    <col min="9" max="9" width="30.54296875" style="3" customWidth="1"/>
    <col min="10" max="16384" width="9.08984375" style="3"/>
  </cols>
  <sheetData>
    <row r="1" spans="1:29" x14ac:dyDescent="0.3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26" x14ac:dyDescent="0.3">
      <c r="A2" s="43" t="s">
        <v>31</v>
      </c>
      <c r="B2" s="43"/>
      <c r="C2" s="43"/>
      <c r="D2" s="43"/>
      <c r="E2" s="43"/>
      <c r="F2" s="43"/>
      <c r="G2" s="43"/>
      <c r="H2" s="43"/>
      <c r="I2" s="4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</row>
    <row r="3" spans="1:29" x14ac:dyDescent="0.3">
      <c r="A3" s="1"/>
      <c r="B3" s="1"/>
      <c r="C3" s="1"/>
      <c r="D3" s="2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26.5" thickBot="1" x14ac:dyDescent="0.65">
      <c r="A4" s="1"/>
      <c r="B4" s="34" t="s">
        <v>39</v>
      </c>
      <c r="C4" s="4"/>
      <c r="D4" s="37" t="s">
        <v>32</v>
      </c>
      <c r="E4" s="38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</row>
    <row r="5" spans="1:29" ht="26.5" thickBot="1" x14ac:dyDescent="0.65">
      <c r="A5" s="1"/>
      <c r="B5" s="34" t="s">
        <v>0</v>
      </c>
      <c r="C5" s="4"/>
      <c r="D5" s="39" t="s">
        <v>1</v>
      </c>
      <c r="E5" s="40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</row>
    <row r="6" spans="1:29" ht="28.4" customHeight="1" x14ac:dyDescent="0.35">
      <c r="A6" s="1"/>
      <c r="B6" s="5" t="s">
        <v>2</v>
      </c>
      <c r="C6" s="5"/>
      <c r="D6" s="6"/>
      <c r="E6" s="7" t="s">
        <v>3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</row>
    <row r="7" spans="1:29" ht="15.5" x14ac:dyDescent="0.35">
      <c r="A7" s="1"/>
      <c r="B7" s="11" t="s">
        <v>4</v>
      </c>
      <c r="C7" s="8"/>
      <c r="D7" s="9"/>
      <c r="E7" s="41" t="s">
        <v>38</v>
      </c>
      <c r="F7" s="1"/>
      <c r="G7" s="1"/>
      <c r="H7" s="42" t="s">
        <v>33</v>
      </c>
      <c r="I7" s="42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</row>
    <row r="8" spans="1:29" ht="15.5" x14ac:dyDescent="0.35">
      <c r="A8" s="1"/>
      <c r="B8" s="11" t="s">
        <v>5</v>
      </c>
      <c r="C8" s="8"/>
      <c r="D8" s="9"/>
      <c r="E8" s="41"/>
      <c r="F8" s="1"/>
      <c r="G8" s="1"/>
      <c r="H8" s="35" t="s">
        <v>34</v>
      </c>
      <c r="I8" s="36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</row>
    <row r="9" spans="1:29" ht="15.5" x14ac:dyDescent="0.35">
      <c r="A9" s="1"/>
      <c r="B9" s="11" t="s">
        <v>6</v>
      </c>
      <c r="C9" s="8"/>
      <c r="D9" s="9"/>
      <c r="E9" s="41"/>
      <c r="F9" s="1"/>
      <c r="G9" s="1"/>
      <c r="H9" s="35" t="s">
        <v>35</v>
      </c>
      <c r="I9" s="36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</row>
    <row r="10" spans="1:29" ht="15.5" x14ac:dyDescent="0.35">
      <c r="A10" s="1"/>
      <c r="B10" s="11" t="s">
        <v>7</v>
      </c>
      <c r="C10" s="8"/>
      <c r="D10" s="9"/>
      <c r="E10" s="41"/>
      <c r="F10" s="1"/>
      <c r="G10" s="1"/>
      <c r="H10" s="35" t="s">
        <v>36</v>
      </c>
      <c r="I10" s="36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</row>
    <row r="11" spans="1:29" ht="15.65" customHeight="1" x14ac:dyDescent="0.35">
      <c r="A11" s="1"/>
      <c r="B11" s="11" t="s">
        <v>8</v>
      </c>
      <c r="C11" s="8"/>
      <c r="D11" s="9"/>
      <c r="E11" s="41"/>
      <c r="F11" s="1"/>
      <c r="G11" s="1"/>
      <c r="H11" s="35" t="s">
        <v>37</v>
      </c>
      <c r="I11" s="3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</row>
    <row r="12" spans="1:29" ht="15.5" x14ac:dyDescent="0.35">
      <c r="A12" s="1"/>
      <c r="B12" s="11" t="s">
        <v>9</v>
      </c>
      <c r="C12" s="8"/>
      <c r="D12" s="9"/>
      <c r="E12" s="41"/>
      <c r="F12" s="1"/>
      <c r="G12" s="1"/>
      <c r="H12" s="35" t="s">
        <v>40</v>
      </c>
      <c r="I12" s="36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</row>
    <row r="13" spans="1:29" ht="15.65" customHeight="1" x14ac:dyDescent="0.35">
      <c r="A13" s="1"/>
      <c r="B13" s="11" t="s">
        <v>10</v>
      </c>
      <c r="C13" s="11"/>
      <c r="D13" s="12"/>
      <c r="E13" s="13"/>
      <c r="F13" s="1"/>
      <c r="G13" s="1"/>
      <c r="H13" s="10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</row>
    <row r="14" spans="1:29" ht="15.5" x14ac:dyDescent="0.35">
      <c r="A14" s="1"/>
      <c r="B14" s="14" t="s">
        <v>11</v>
      </c>
      <c r="C14" s="15"/>
      <c r="D14" s="12"/>
      <c r="E14" s="13"/>
      <c r="F14" s="1"/>
      <c r="G14" s="1"/>
      <c r="H14" s="10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</row>
    <row r="15" spans="1:29" ht="16" thickBot="1" x14ac:dyDescent="0.4">
      <c r="A15" s="1"/>
      <c r="B15" s="11" t="s">
        <v>12</v>
      </c>
      <c r="C15" s="11"/>
      <c r="D15" s="16"/>
      <c r="E15" s="13"/>
      <c r="F15" s="1"/>
      <c r="G15" s="1"/>
      <c r="H15" s="10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</row>
    <row r="16" spans="1:29" ht="16" thickBot="1" x14ac:dyDescent="0.4">
      <c r="A16" s="1"/>
      <c r="B16" s="17" t="s">
        <v>13</v>
      </c>
      <c r="C16" s="17"/>
      <c r="D16" s="18"/>
      <c r="E16" s="13"/>
      <c r="F16" s="1"/>
      <c r="G16" s="1"/>
      <c r="H16" s="10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ht="15.5" x14ac:dyDescent="0.35">
      <c r="A17" s="1"/>
      <c r="B17" s="11" t="s">
        <v>14</v>
      </c>
      <c r="C17" s="11"/>
      <c r="D17" s="19"/>
      <c r="E17" s="13"/>
      <c r="F17" s="1"/>
      <c r="G17" s="1"/>
      <c r="H17" s="10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</row>
    <row r="18" spans="1:29" ht="15.5" x14ac:dyDescent="0.35">
      <c r="A18" s="1"/>
      <c r="B18" s="11" t="s">
        <v>15</v>
      </c>
      <c r="C18" s="11"/>
      <c r="D18" s="12"/>
      <c r="E18" s="13"/>
      <c r="F18" s="1"/>
      <c r="G18" s="1"/>
      <c r="H18" s="10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</row>
    <row r="19" spans="1:29" ht="15.5" x14ac:dyDescent="0.35">
      <c r="A19" s="1"/>
      <c r="B19" s="11" t="s">
        <v>16</v>
      </c>
      <c r="C19" s="11"/>
      <c r="D19" s="12"/>
      <c r="E19" s="13"/>
      <c r="F19" s="1"/>
      <c r="G19" s="1"/>
      <c r="H19" s="10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</row>
    <row r="20" spans="1:29" ht="15.5" x14ac:dyDescent="0.35">
      <c r="A20" s="1"/>
      <c r="B20" s="11" t="s">
        <v>17</v>
      </c>
      <c r="C20" s="11"/>
      <c r="D20" s="12" t="s">
        <v>18</v>
      </c>
      <c r="E20" s="20">
        <f>IF(D20="T", 0.02,0)</f>
        <v>0.02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</row>
    <row r="21" spans="1:29" ht="16" thickBot="1" x14ac:dyDescent="0.4">
      <c r="A21" s="1"/>
      <c r="B21" s="11" t="s">
        <v>19</v>
      </c>
      <c r="C21" s="11"/>
      <c r="D21" s="21">
        <v>500</v>
      </c>
      <c r="E21" s="22">
        <f>IF(D21&gt;1, 0.03, 0)</f>
        <v>0.03</v>
      </c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1:29" ht="16" thickBot="1" x14ac:dyDescent="0.4">
      <c r="A22" s="1"/>
      <c r="B22" s="17" t="s">
        <v>20</v>
      </c>
      <c r="C22" s="17"/>
      <c r="D22" s="23" t="s">
        <v>21</v>
      </c>
      <c r="E22" s="20">
        <f>IF(D22="N",0.03,IF(D22="Y",0,"Error"))</f>
        <v>0.03</v>
      </c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1:29" ht="15.5" x14ac:dyDescent="0.35">
      <c r="A23" s="1"/>
      <c r="B23" s="11" t="s">
        <v>4</v>
      </c>
      <c r="C23" s="11"/>
      <c r="D23" s="12">
        <v>500</v>
      </c>
      <c r="E23" s="20">
        <f>IF(D23&lt;24,"Error",(IF(AND(D23&gt;=24,D23&lt;48),0.05,IF(AND(D23&gt;=48,D23&lt;72),0.1,IF(AND(D23&gt;=72,D23&lt;96),0.15,0.2)))))</f>
        <v>0.2</v>
      </c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</row>
    <row r="24" spans="1:29" ht="15.5" x14ac:dyDescent="0.35">
      <c r="A24" s="1"/>
      <c r="B24" s="11" t="s">
        <v>22</v>
      </c>
      <c r="C24" s="11"/>
      <c r="D24" s="12">
        <v>500</v>
      </c>
      <c r="E24" s="20">
        <f>IF(D24&lt;80, "Error",(IF(AND(D24&gt;=80, D24&lt;85), 0.02,IF(AND(D24&gt;=85,D24&lt;90),0.06,0.1))))</f>
        <v>0.1</v>
      </c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</row>
    <row r="25" spans="1:29" ht="15.5" x14ac:dyDescent="0.35">
      <c r="A25" s="1"/>
      <c r="B25" s="14" t="s">
        <v>23</v>
      </c>
      <c r="C25" s="11"/>
      <c r="D25" s="12">
        <v>500</v>
      </c>
      <c r="E25" s="20">
        <f>IF(D25&lt;50, "Error",(IF(AND(D25&gt;=50, D25&lt;100), 0.02,IF(AND(D25&gt;=100,D25&lt;150),0.06,0.1))))</f>
        <v>0.1</v>
      </c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</row>
    <row r="26" spans="1:29" ht="15.5" x14ac:dyDescent="0.35">
      <c r="A26" s="1"/>
      <c r="B26" s="11" t="s">
        <v>24</v>
      </c>
      <c r="C26" s="11"/>
      <c r="D26" s="12">
        <v>500</v>
      </c>
      <c r="E26" s="20">
        <f>IF(D26&lt;=100, 0.02,(IF(AND(D26&gt;100, D26&lt;=200), 0.06,IF(AND(D26&gt;200,D26&lt;=350),0.1,0.15))))</f>
        <v>0.15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ht="15.5" x14ac:dyDescent="0.35">
      <c r="A27" s="1"/>
      <c r="B27" s="11" t="s">
        <v>25</v>
      </c>
      <c r="C27" s="11"/>
      <c r="D27" s="12">
        <v>500</v>
      </c>
      <c r="E27" s="20">
        <f>IF(D27&lt;10, "Error",(IF(AND(D27&gt;=10, D27&lt;15), 0.02,IF(AND(D27&gt;=15,D27&lt;20),0.06,0.1))))</f>
        <v>0.1</v>
      </c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15.5" x14ac:dyDescent="0.35">
      <c r="A28" s="1"/>
      <c r="B28" s="14" t="s">
        <v>26</v>
      </c>
      <c r="C28" s="11"/>
      <c r="D28" s="12">
        <v>500</v>
      </c>
      <c r="E28" s="22">
        <f>IF(D28&lt;10,"Error",IF(AND(D28&gt;=10,D28&lt;24),0.02,IF(AND(D28&gt;=24,D28&lt;72),0.06,IF(AND(D28&gt;=72,D28&lt;120),0.1,0.15))))</f>
        <v>0.15</v>
      </c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</row>
    <row r="29" spans="1:29" ht="15.5" x14ac:dyDescent="0.35">
      <c r="A29" s="1"/>
      <c r="B29" s="11" t="s">
        <v>27</v>
      </c>
      <c r="C29" s="11"/>
      <c r="D29" s="12">
        <v>1</v>
      </c>
      <c r="E29" s="24">
        <v>0.04</v>
      </c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</row>
    <row r="30" spans="1:29" ht="15.5" x14ac:dyDescent="0.35">
      <c r="A30" s="1"/>
      <c r="B30" s="11" t="s">
        <v>28</v>
      </c>
      <c r="C30" s="11"/>
      <c r="D30" s="12">
        <v>1</v>
      </c>
      <c r="E30" s="24">
        <v>0.03</v>
      </c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</row>
    <row r="31" spans="1:29" ht="16" thickBot="1" x14ac:dyDescent="0.4">
      <c r="A31" s="1"/>
      <c r="B31" s="11" t="s">
        <v>29</v>
      </c>
      <c r="C31" s="11"/>
      <c r="D31" s="25">
        <v>1300</v>
      </c>
      <c r="E31" s="26">
        <f>IF(D31&lt;400,"Error",IF(AND(D31&gt;=400,D31&lt;800),0.01,IF(AND(D31&gt;=800,D31&lt;1200),0.03,0.05)))</f>
        <v>0.05</v>
      </c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</row>
    <row r="32" spans="1:29" ht="13.5" thickBot="1" x14ac:dyDescent="0.35">
      <c r="A32" s="1"/>
      <c r="B32" s="1"/>
      <c r="C32" s="1"/>
      <c r="D32" s="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</row>
    <row r="33" spans="1:29" ht="26.5" thickBot="1" x14ac:dyDescent="0.65">
      <c r="A33" s="1"/>
      <c r="B33" s="27" t="s">
        <v>30</v>
      </c>
      <c r="C33" s="28"/>
      <c r="D33" s="2"/>
      <c r="E33" s="29">
        <f>E20+E21+E22+E23+E24+E25+E26+E27+E28+E29+E30+E31</f>
        <v>1</v>
      </c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</row>
    <row r="34" spans="1:29" ht="19.5" x14ac:dyDescent="0.45">
      <c r="A34" s="1"/>
      <c r="B34" s="1"/>
      <c r="C34" s="1"/>
      <c r="D34" s="30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</row>
    <row r="35" spans="1:29" x14ac:dyDescent="0.3">
      <c r="A35" s="1"/>
      <c r="B35" s="1"/>
      <c r="C35" s="1"/>
      <c r="D35" s="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</row>
    <row r="36" spans="1:29" x14ac:dyDescent="0.3">
      <c r="A36" s="1"/>
      <c r="B36" s="1"/>
      <c r="C36" s="1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</row>
    <row r="37" spans="1:29" x14ac:dyDescent="0.3">
      <c r="A37" s="1"/>
      <c r="B37" s="1"/>
      <c r="C37" s="1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</row>
    <row r="38" spans="1:29" ht="14.5" x14ac:dyDescent="0.35">
      <c r="A38" s="1"/>
      <c r="B38" s="1"/>
      <c r="C38" s="1"/>
      <c r="D38" s="31"/>
      <c r="E38" s="3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</row>
    <row r="39" spans="1:29" ht="14.5" x14ac:dyDescent="0.35">
      <c r="A39" s="1"/>
      <c r="B39" s="1"/>
      <c r="C39" s="1"/>
      <c r="D39" s="32"/>
      <c r="E39" s="3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</row>
    <row r="40" spans="1:29" ht="14.5" x14ac:dyDescent="0.35">
      <c r="A40" s="1"/>
      <c r="B40" s="1"/>
      <c r="C40" s="1"/>
      <c r="D40" s="32"/>
      <c r="E40" s="32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</row>
    <row r="41" spans="1:29" ht="14.5" x14ac:dyDescent="0.35">
      <c r="A41" s="1"/>
      <c r="B41" s="1"/>
      <c r="C41" s="1"/>
      <c r="D41" s="32"/>
      <c r="E41" s="32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</row>
    <row r="42" spans="1:29" x14ac:dyDescent="0.3">
      <c r="A42" s="1"/>
      <c r="B42" s="1"/>
      <c r="C42" s="1"/>
      <c r="D42" s="2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</row>
    <row r="43" spans="1:29" x14ac:dyDescent="0.3">
      <c r="A43" s="1"/>
      <c r="B43" s="1"/>
      <c r="C43" s="1"/>
      <c r="D43" s="2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</row>
    <row r="44" spans="1:29" x14ac:dyDescent="0.3">
      <c r="A44" s="1"/>
      <c r="B44" s="1"/>
      <c r="C44" s="1"/>
      <c r="D44" s="2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</row>
    <row r="45" spans="1:29" x14ac:dyDescent="0.3">
      <c r="A45" s="1"/>
      <c r="B45" s="1"/>
      <c r="C45" s="1"/>
      <c r="D45" s="2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</row>
    <row r="46" spans="1:29" x14ac:dyDescent="0.3">
      <c r="A46" s="1"/>
      <c r="B46" s="1"/>
      <c r="C46" s="1"/>
      <c r="D46" s="2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</row>
    <row r="47" spans="1:29" x14ac:dyDescent="0.3">
      <c r="A47" s="1"/>
      <c r="B47" s="1"/>
      <c r="C47" s="1"/>
      <c r="D47" s="2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</row>
    <row r="48" spans="1:29" x14ac:dyDescent="0.3">
      <c r="A48" s="1"/>
      <c r="B48" s="1"/>
      <c r="C48" s="1"/>
      <c r="D48" s="2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</row>
    <row r="49" spans="1:29" x14ac:dyDescent="0.3">
      <c r="A49" s="1"/>
      <c r="B49" s="1"/>
      <c r="C49" s="1"/>
      <c r="D49" s="2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</row>
    <row r="50" spans="1:29" x14ac:dyDescent="0.3">
      <c r="A50" s="1"/>
      <c r="B50" s="1"/>
      <c r="C50" s="1"/>
      <c r="D50" s="2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</row>
    <row r="51" spans="1:29" x14ac:dyDescent="0.3">
      <c r="A51" s="1"/>
      <c r="B51" s="1"/>
      <c r="C51" s="1"/>
      <c r="D51" s="2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</row>
    <row r="52" spans="1:29" x14ac:dyDescent="0.3">
      <c r="A52" s="1"/>
      <c r="B52" s="1"/>
      <c r="C52" s="1"/>
      <c r="D52" s="2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</row>
    <row r="53" spans="1:29" x14ac:dyDescent="0.3">
      <c r="A53" s="1"/>
      <c r="B53" s="1"/>
      <c r="C53" s="1"/>
      <c r="D53" s="2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</row>
    <row r="54" spans="1:29" x14ac:dyDescent="0.3">
      <c r="A54" s="1"/>
      <c r="B54" s="1"/>
      <c r="C54" s="1"/>
      <c r="D54" s="2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</row>
    <row r="55" spans="1:29" x14ac:dyDescent="0.3">
      <c r="A55" s="1"/>
      <c r="B55" s="1"/>
      <c r="C55" s="1"/>
      <c r="D55" s="2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</row>
    <row r="56" spans="1:29" x14ac:dyDescent="0.3">
      <c r="A56" s="1"/>
      <c r="B56" s="1"/>
      <c r="C56" s="1"/>
      <c r="D56" s="2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</row>
    <row r="57" spans="1:29" x14ac:dyDescent="0.3">
      <c r="A57" s="1"/>
      <c r="B57" s="1"/>
      <c r="C57" s="1"/>
      <c r="D57" s="2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</row>
    <row r="58" spans="1:29" x14ac:dyDescent="0.3">
      <c r="A58" s="1"/>
      <c r="B58" s="1"/>
      <c r="C58" s="1"/>
      <c r="D58" s="2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</row>
    <row r="59" spans="1:29" x14ac:dyDescent="0.3">
      <c r="A59" s="1"/>
      <c r="B59" s="1"/>
      <c r="C59" s="1"/>
      <c r="D59" s="2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</row>
    <row r="60" spans="1:29" x14ac:dyDescent="0.3">
      <c r="A60" s="1"/>
      <c r="B60" s="1"/>
      <c r="C60" s="1"/>
      <c r="D60" s="2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</row>
    <row r="61" spans="1:29" x14ac:dyDescent="0.3">
      <c r="A61" s="1"/>
      <c r="B61" s="1"/>
      <c r="C61" s="1"/>
      <c r="D61" s="2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</row>
    <row r="62" spans="1:29" x14ac:dyDescent="0.3">
      <c r="A62" s="1"/>
      <c r="B62" s="1"/>
      <c r="C62" s="1"/>
      <c r="D62" s="2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</row>
    <row r="63" spans="1:29" x14ac:dyDescent="0.3">
      <c r="A63" s="1"/>
      <c r="B63" s="1"/>
      <c r="C63" s="1"/>
      <c r="D63" s="2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</row>
    <row r="64" spans="1:29" x14ac:dyDescent="0.3">
      <c r="A64" s="1"/>
      <c r="B64" s="1"/>
      <c r="C64" s="1"/>
      <c r="D64" s="2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</row>
    <row r="65" spans="1:29" x14ac:dyDescent="0.3">
      <c r="A65" s="1"/>
      <c r="B65" s="1"/>
      <c r="C65" s="1"/>
      <c r="D65" s="2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</row>
    <row r="66" spans="1:29" x14ac:dyDescent="0.3">
      <c r="A66" s="1"/>
      <c r="B66" s="1"/>
      <c r="C66" s="1"/>
      <c r="D66" s="2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</row>
    <row r="67" spans="1:29" x14ac:dyDescent="0.3">
      <c r="A67" s="1"/>
      <c r="B67" s="1"/>
      <c r="C67" s="1"/>
      <c r="D67" s="2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</row>
    <row r="68" spans="1:29" x14ac:dyDescent="0.3">
      <c r="A68" s="1"/>
      <c r="B68" s="1"/>
      <c r="C68" s="1"/>
      <c r="D68" s="2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</row>
    <row r="69" spans="1:29" x14ac:dyDescent="0.3">
      <c r="A69" s="1"/>
      <c r="B69" s="1"/>
      <c r="C69" s="1"/>
      <c r="D69" s="2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</row>
    <row r="70" spans="1:29" x14ac:dyDescent="0.3">
      <c r="A70" s="1"/>
      <c r="B70" s="1"/>
      <c r="C70" s="1"/>
      <c r="D70" s="2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</row>
    <row r="71" spans="1:29" x14ac:dyDescent="0.3">
      <c r="A71" s="1"/>
      <c r="B71" s="1"/>
      <c r="C71" s="1"/>
      <c r="D71" s="2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</row>
    <row r="72" spans="1:29" x14ac:dyDescent="0.3">
      <c r="A72" s="1"/>
      <c r="B72" s="1"/>
      <c r="C72" s="1"/>
      <c r="D72" s="2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</row>
    <row r="73" spans="1:29" x14ac:dyDescent="0.3">
      <c r="A73" s="1"/>
      <c r="B73" s="1"/>
      <c r="C73" s="1"/>
      <c r="D73" s="2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</row>
    <row r="74" spans="1:29" x14ac:dyDescent="0.3">
      <c r="A74" s="1"/>
      <c r="B74" s="1"/>
      <c r="C74" s="1"/>
      <c r="D74" s="2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</row>
    <row r="75" spans="1:29" x14ac:dyDescent="0.3">
      <c r="A75" s="1"/>
      <c r="B75" s="1"/>
      <c r="C75" s="1"/>
      <c r="D75" s="2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</row>
    <row r="76" spans="1:29" x14ac:dyDescent="0.3">
      <c r="A76" s="1"/>
      <c r="B76" s="1"/>
      <c r="C76" s="1"/>
      <c r="D76" s="2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</row>
    <row r="77" spans="1:29" x14ac:dyDescent="0.3">
      <c r="A77" s="1"/>
      <c r="B77" s="1"/>
      <c r="C77" s="1"/>
      <c r="D77" s="2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</row>
    <row r="78" spans="1:29" x14ac:dyDescent="0.3">
      <c r="A78" s="1"/>
      <c r="B78" s="1"/>
      <c r="C78" s="1"/>
      <c r="D78" s="2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</row>
    <row r="79" spans="1:29" x14ac:dyDescent="0.3">
      <c r="A79" s="1"/>
      <c r="B79" s="1"/>
      <c r="C79" s="1"/>
      <c r="D79" s="2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</row>
    <row r="80" spans="1:29" x14ac:dyDescent="0.3">
      <c r="A80" s="1"/>
      <c r="B80" s="1"/>
      <c r="C80" s="1"/>
      <c r="D80" s="2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x14ac:dyDescent="0.3">
      <c r="A81" s="1"/>
      <c r="B81" s="1"/>
      <c r="C81" s="1"/>
      <c r="D81" s="2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  <row r="82" spans="1:29" x14ac:dyDescent="0.3">
      <c r="A82" s="1"/>
      <c r="B82" s="1"/>
      <c r="C82" s="1"/>
      <c r="D82" s="2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</row>
    <row r="83" spans="1:29" x14ac:dyDescent="0.3">
      <c r="A83" s="1"/>
      <c r="B83" s="1"/>
      <c r="C83" s="1"/>
      <c r="D83" s="2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</row>
    <row r="84" spans="1:29" x14ac:dyDescent="0.3">
      <c r="A84" s="1"/>
      <c r="B84" s="1"/>
      <c r="C84" s="1"/>
      <c r="D84" s="2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</row>
    <row r="85" spans="1:29" x14ac:dyDescent="0.3">
      <c r="A85" s="1"/>
      <c r="B85" s="1"/>
      <c r="C85" s="1"/>
      <c r="D85" s="2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</row>
    <row r="86" spans="1:29" x14ac:dyDescent="0.3">
      <c r="A86" s="1"/>
      <c r="B86" s="1"/>
      <c r="C86" s="1"/>
      <c r="D86" s="2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</row>
    <row r="87" spans="1:29" x14ac:dyDescent="0.3">
      <c r="A87" s="1"/>
      <c r="B87" s="1"/>
      <c r="C87" s="1"/>
      <c r="D87" s="2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</row>
    <row r="88" spans="1:29" x14ac:dyDescent="0.3">
      <c r="A88" s="1"/>
      <c r="B88" s="1"/>
      <c r="C88" s="1"/>
      <c r="D88" s="2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</row>
    <row r="89" spans="1:29" x14ac:dyDescent="0.3">
      <c r="A89" s="1"/>
      <c r="B89" s="1"/>
      <c r="C89" s="1"/>
      <c r="D89" s="2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</row>
    <row r="90" spans="1:29" x14ac:dyDescent="0.3">
      <c r="A90" s="1"/>
      <c r="B90" s="1"/>
      <c r="C90" s="1"/>
      <c r="D90" s="2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  <row r="91" spans="1:29" x14ac:dyDescent="0.3">
      <c r="A91" s="1"/>
      <c r="B91" s="1"/>
      <c r="C91" s="1"/>
      <c r="D91" s="2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</row>
    <row r="92" spans="1:29" x14ac:dyDescent="0.3">
      <c r="A92" s="1"/>
      <c r="B92" s="1"/>
      <c r="C92" s="1"/>
      <c r="D92" s="2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</row>
    <row r="93" spans="1:29" x14ac:dyDescent="0.3">
      <c r="A93" s="1"/>
      <c r="B93" s="1"/>
      <c r="C93" s="1"/>
      <c r="D93" s="2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</row>
    <row r="94" spans="1:29" x14ac:dyDescent="0.3">
      <c r="A94" s="1"/>
      <c r="B94" s="1"/>
      <c r="C94" s="1"/>
      <c r="D94" s="2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</row>
    <row r="95" spans="1:29" x14ac:dyDescent="0.3">
      <c r="A95" s="1"/>
      <c r="B95" s="1"/>
      <c r="C95" s="1"/>
      <c r="D95" s="2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</row>
    <row r="96" spans="1:29" x14ac:dyDescent="0.3">
      <c r="A96" s="1"/>
      <c r="B96" s="1"/>
      <c r="C96" s="1"/>
      <c r="D96" s="2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</row>
    <row r="97" spans="1:29" x14ac:dyDescent="0.3">
      <c r="A97" s="1"/>
      <c r="B97" s="1"/>
      <c r="C97" s="1"/>
      <c r="D97" s="2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</row>
    <row r="98" spans="1:29" x14ac:dyDescent="0.3">
      <c r="A98" s="1"/>
      <c r="B98" s="1"/>
      <c r="C98" s="1"/>
      <c r="D98" s="2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</row>
    <row r="99" spans="1:29" x14ac:dyDescent="0.3">
      <c r="A99" s="1"/>
      <c r="B99" s="1"/>
      <c r="C99" s="1"/>
      <c r="D99" s="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  <row r="100" spans="1:29" x14ac:dyDescent="0.3">
      <c r="A100" s="1"/>
      <c r="B100" s="1"/>
      <c r="C100" s="1"/>
      <c r="D100" s="2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</row>
    <row r="101" spans="1:29" x14ac:dyDescent="0.3">
      <c r="A101" s="1"/>
      <c r="B101" s="1"/>
      <c r="C101" s="1"/>
      <c r="D101" s="2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  <row r="102" spans="1:29" x14ac:dyDescent="0.3">
      <c r="A102" s="1"/>
      <c r="B102" s="1"/>
      <c r="C102" s="1"/>
      <c r="D102" s="2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</row>
    <row r="103" spans="1:29" x14ac:dyDescent="0.3">
      <c r="A103" s="1"/>
      <c r="B103" s="1"/>
      <c r="C103" s="1"/>
      <c r="D103" s="2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  <row r="104" spans="1:29" x14ac:dyDescent="0.3">
      <c r="A104" s="1"/>
      <c r="B104" s="1"/>
      <c r="C104" s="1"/>
      <c r="D104" s="2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</row>
    <row r="105" spans="1:29" x14ac:dyDescent="0.3">
      <c r="A105" s="1"/>
      <c r="B105" s="1"/>
      <c r="C105" s="1"/>
      <c r="D105" s="2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</row>
    <row r="106" spans="1:29" x14ac:dyDescent="0.3">
      <c r="A106" s="1"/>
      <c r="B106" s="1"/>
      <c r="C106" s="1"/>
      <c r="D106" s="2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</row>
    <row r="107" spans="1:29" x14ac:dyDescent="0.3">
      <c r="A107" s="1"/>
      <c r="B107" s="1"/>
      <c r="C107" s="1"/>
      <c r="D107" s="2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x14ac:dyDescent="0.3">
      <c r="A108" s="1"/>
      <c r="B108" s="1"/>
      <c r="C108" s="1"/>
      <c r="D108" s="2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x14ac:dyDescent="0.3">
      <c r="A109" s="1"/>
      <c r="B109" s="1"/>
      <c r="C109" s="1"/>
      <c r="D109" s="2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x14ac:dyDescent="0.3">
      <c r="A110" s="1"/>
      <c r="B110" s="1"/>
      <c r="C110" s="1"/>
      <c r="D110" s="2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x14ac:dyDescent="0.3">
      <c r="A111" s="1"/>
      <c r="B111" s="1"/>
      <c r="C111" s="1"/>
      <c r="D111" s="2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x14ac:dyDescent="0.3">
      <c r="A112" s="1"/>
      <c r="B112" s="1"/>
      <c r="C112" s="1"/>
      <c r="D112" s="2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x14ac:dyDescent="0.3">
      <c r="A113" s="1"/>
      <c r="B113" s="1"/>
      <c r="C113" s="1"/>
      <c r="D113" s="2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x14ac:dyDescent="0.3">
      <c r="A114" s="1"/>
      <c r="B114" s="1"/>
      <c r="C114" s="1"/>
      <c r="D114" s="2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x14ac:dyDescent="0.3">
      <c r="A115" s="1"/>
      <c r="B115" s="1"/>
      <c r="C115" s="1"/>
      <c r="D115" s="2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x14ac:dyDescent="0.3">
      <c r="A116" s="1"/>
      <c r="B116" s="1"/>
      <c r="C116" s="1"/>
      <c r="D116" s="2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x14ac:dyDescent="0.3">
      <c r="A117" s="1"/>
      <c r="B117" s="1"/>
      <c r="C117" s="1"/>
      <c r="D117" s="2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x14ac:dyDescent="0.3">
      <c r="A118" s="1"/>
      <c r="B118" s="1"/>
      <c r="C118" s="1"/>
      <c r="D118" s="2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x14ac:dyDescent="0.3">
      <c r="A119" s="1"/>
      <c r="B119" s="1"/>
      <c r="C119" s="1"/>
      <c r="D119" s="2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x14ac:dyDescent="0.3">
      <c r="A120" s="1"/>
      <c r="B120" s="1"/>
      <c r="C120" s="1"/>
      <c r="D120" s="2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x14ac:dyDescent="0.3">
      <c r="A121" s="1"/>
      <c r="B121" s="1"/>
      <c r="C121" s="1"/>
      <c r="D121" s="2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x14ac:dyDescent="0.3">
      <c r="A122" s="1"/>
      <c r="B122" s="1"/>
      <c r="C122" s="1"/>
      <c r="D122" s="2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</sheetData>
  <mergeCells count="5">
    <mergeCell ref="D4:E4"/>
    <mergeCell ref="D5:E5"/>
    <mergeCell ref="E7:E12"/>
    <mergeCell ref="H7:I7"/>
    <mergeCell ref="A2:I2"/>
  </mergeCell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5D76BF081AE64D895FBA4BABC130DE" ma:contentTypeVersion="17" ma:contentTypeDescription="Create a new document." ma:contentTypeScope="" ma:versionID="94346c31b8fbb2d650e2c441a8de7f4a">
  <xsd:schema xmlns:xsd="http://www.w3.org/2001/XMLSchema" xmlns:xs="http://www.w3.org/2001/XMLSchema" xmlns:p="http://schemas.microsoft.com/office/2006/metadata/properties" xmlns:ns2="5e6d1d2b-0e51-49a2-a36a-8f6ba12fb7d9" xmlns:ns3="ba6a44e6-f395-42f2-a6c6-7195147bc04a" xmlns:ns4="cadce026-d35b-4a62-a2ee-1436bb44fb55" targetNamespace="http://schemas.microsoft.com/office/2006/metadata/properties" ma:root="true" ma:fieldsID="e616b61d5d5a42f44711da7f50cb13ad" ns2:_="" ns3:_="" ns4:_="">
    <xsd:import namespace="5e6d1d2b-0e51-49a2-a36a-8f6ba12fb7d9"/>
    <xsd:import namespace="ba6a44e6-f395-42f2-a6c6-7195147bc04a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6d1d2b-0e51-49a2-a36a-8f6ba12fb7d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a44e6-f395-42f2-a6c6-7195147bc04a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da6607d-cff8-4992-9213-ef70e08cf232}" ma:internalName="TaxCatchAll" ma:showField="CatchAllData" ma:web="ba6a44e6-f395-42f2-a6c6-7195147bc0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26D940-91A9-45B2-929F-16A3CD769A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F67A8F-312B-4CE9-9CE7-1BEE16D2CBB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6d1d2b-0e51-49a2-a36a-8f6ba12fb7d9"/>
    <ds:schemaRef ds:uri="ba6a44e6-f395-42f2-a6c6-7195147bc04a"/>
    <ds:schemaRef ds:uri="cadce026-d35b-4a62-a2ee-1436bb44fb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Soares (ESO), Vitor</dc:creator>
  <cp:lastModifiedBy>Alex Unitt (ESO)</cp:lastModifiedBy>
  <dcterms:created xsi:type="dcterms:W3CDTF">2023-09-12T13:59:19Z</dcterms:created>
  <dcterms:modified xsi:type="dcterms:W3CDTF">2023-11-14T11:12:36Z</dcterms:modified>
</cp:coreProperties>
</file>