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fj\Desktop\ETYS\Appendicies\"/>
    </mc:Choice>
  </mc:AlternateContent>
  <xr:revisionPtr revIDLastSave="0" documentId="13_ncr:1_{EE9BD255-49B0-42A1-BEE9-61B358105F61}" xr6:coauthVersionLast="45" xr6:coauthVersionMax="45" xr10:uidLastSave="{00000000-0000-0000-0000-000000000000}"/>
  <bookViews>
    <workbookView xWindow="-110" yWindow="-110" windowWidth="19420" windowHeight="12420" tabRatio="853" xr2:uid="{00000000-000D-0000-FFFF-FFFF00000000}"/>
  </bookViews>
  <sheets>
    <sheet name="cAnnual" sheetId="25" r:id="rId1"/>
    <sheet name="cSummerAM01400" sheetId="27" r:id="rId2"/>
    <sheet name="cSummerAM0600" sheetId="26" r:id="rId3"/>
    <sheet name="cUnresrictedPeak" sheetId="10" r:id="rId4"/>
    <sheet name="cInterconnectorsStorage" sheetId="29" r:id="rId5"/>
    <sheet name="PeakMin_Data" sheetId="8" r:id="rId6"/>
    <sheet name="Annual_Data" sheetId="7" r:id="rId7"/>
  </sheets>
  <externalReferences>
    <externalReference r:id="rId8"/>
    <externalReference r:id="rId9"/>
    <externalReference r:id="rId10"/>
    <externalReference r:id="rId11"/>
  </externalReferences>
  <definedNames>
    <definedName name="_1" comment="Advanced Comment Name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SS_AC_1102100054" comment="Advanced Comment Name" hidden="1">#REF!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eader1" localSheetId="5" hidden="1">IF(COUNTA(#REF!)=0,0,INDEX(#REF!,MATCH(ROW(#REF!),#REF!,TRUE)))+1</definedName>
    <definedName name="Header1" hidden="1">IF(COUNTA(#REF!)=0,0,INDEX(#REF!,MATCH(ROW(#REF!),#REF!,TRUE)))+1</definedName>
    <definedName name="Header2" localSheetId="5" hidden="1">[1]!Header1-1 &amp; "." &amp; MAX(1,COUNTA(INDEX(#REF!,MATCH([1]!Header1-1,#REF!,FALSE)):#REF!))</definedName>
    <definedName name="Header2" hidden="1">[2]!Header1-1 &amp; "." &amp; MAX(1,COUNTA(INDEX(#REF!,MATCH([2]!Header1-1,#REF!,FALSE)):#REF!))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il" localSheetId="5" hidden="1">[1]!Header1-1 &amp; "." &amp; MAX(1,COUNTA(INDEX(#REF!,MATCH([1]!Header1-1,#REF!,FALSE)):#REF!))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cked1" localSheetId="5" hidden="1">IF(COUNTA(#REF!)=0,0,INDEX(#REF!,MATCH(ROW(#REF!),#REF!,TRUE)))+1</definedName>
    <definedName name="Stacked2" localSheetId="5" hidden="1">[1]!Header1-1 &amp; "." &amp; MAX(1,COUNTA(INDEX(#REF!,MATCH([1]!Header1-1,#REF!,FALSE)):#REF!))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7" l="1"/>
  <c r="V16" i="7"/>
  <c r="U16" i="7"/>
  <c r="T16" i="7"/>
  <c r="S16" i="7"/>
  <c r="R16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6" i="7"/>
  <c r="Q15" i="7"/>
  <c r="Q14" i="7"/>
  <c r="Q13" i="7"/>
  <c r="Q12" i="7"/>
  <c r="B16" i="7"/>
  <c r="B15" i="7"/>
  <c r="B14" i="7"/>
  <c r="B13" i="7"/>
  <c r="B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X68" i="8"/>
  <c r="W68" i="8"/>
  <c r="V68" i="8"/>
  <c r="U68" i="8"/>
  <c r="T68" i="8"/>
  <c r="S68" i="8"/>
  <c r="AW67" i="8"/>
  <c r="AV67" i="8"/>
  <c r="AU67" i="8"/>
  <c r="AT67" i="8"/>
  <c r="AS67" i="8"/>
  <c r="AR67" i="8"/>
  <c r="AQ67" i="8"/>
  <c r="AP67" i="8"/>
  <c r="AO67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AW66" i="8"/>
  <c r="AV66" i="8"/>
  <c r="AU66" i="8"/>
  <c r="AT66" i="8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AW65" i="8"/>
  <c r="AV65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AW64" i="8"/>
  <c r="AV64" i="8"/>
  <c r="AU64" i="8"/>
  <c r="AT64" i="8"/>
  <c r="AS64" i="8"/>
  <c r="AR64" i="8"/>
  <c r="AQ64" i="8"/>
  <c r="AP64" i="8"/>
  <c r="AO64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8" i="8"/>
  <c r="R67" i="8"/>
  <c r="R66" i="8"/>
  <c r="R65" i="8"/>
  <c r="R64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X52" i="8"/>
  <c r="W52" i="8"/>
  <c r="V52" i="8"/>
  <c r="U52" i="8"/>
  <c r="T52" i="8"/>
  <c r="S52" i="8"/>
  <c r="R52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50" i="8"/>
  <c r="R49" i="8"/>
  <c r="R48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X21" i="8"/>
  <c r="X37" i="8"/>
  <c r="W37" i="8"/>
  <c r="V37" i="8"/>
  <c r="U37" i="8"/>
  <c r="T37" i="8"/>
  <c r="S37" i="8"/>
  <c r="R37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4" i="8"/>
  <c r="R33" i="8"/>
  <c r="R35" i="8"/>
  <c r="R36" i="8"/>
  <c r="C37" i="8"/>
  <c r="C52" i="8" s="1"/>
  <c r="C68" i="8" s="1"/>
  <c r="C36" i="8"/>
  <c r="C51" i="8" s="1"/>
  <c r="C67" i="8" s="1"/>
  <c r="C35" i="8"/>
  <c r="C50" i="8" s="1"/>
  <c r="C66" i="8" s="1"/>
  <c r="C34" i="8"/>
  <c r="C49" i="8" s="1"/>
  <c r="C65" i="8" s="1"/>
  <c r="C33" i="8"/>
  <c r="C48" i="8" s="1"/>
  <c r="C64" i="8" s="1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W21" i="8"/>
  <c r="V21" i="8"/>
  <c r="U21" i="8"/>
  <c r="T21" i="8"/>
  <c r="S21" i="8"/>
  <c r="R21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20" i="8"/>
  <c r="R19" i="8"/>
  <c r="R18" i="8"/>
  <c r="R17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</calcChain>
</file>

<file path=xl/sharedStrings.xml><?xml version="1.0" encoding="utf-8"?>
<sst xmlns="http://schemas.openxmlformats.org/spreadsheetml/2006/main" count="156" uniqueCount="109">
  <si>
    <t>Electricity: Annual Demand Breakdown (non-transmission generation not deducted)</t>
  </si>
  <si>
    <t>Electricity Year Beginning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</si>
  <si>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</si>
  <si>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</si>
  <si>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</si>
  <si>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</si>
  <si>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</si>
  <si>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</si>
  <si>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</si>
  <si>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</si>
  <si>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</si>
  <si>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</si>
  <si>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</si>
  <si>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</si>
  <si>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</si>
  <si>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</si>
  <si>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</si>
  <si>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</si>
  <si>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</si>
  <si>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</si>
  <si>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</si>
  <si>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</si>
  <si>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</si>
  <si>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</si>
  <si>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</si>
  <si>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</si>
  <si>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</si>
  <si>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</si>
  <si>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</si>
  <si>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</si>
  <si>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</si>
  <si>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</si>
  <si>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</si>
  <si>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</si>
  <si>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</si>
  <si>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</si>
  <si>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</si>
  <si>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</si>
  <si>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</si>
  <si>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</si>
  <si>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</si>
  <si>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</si>
  <si>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</si>
  <si>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</si>
  <si>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</si>
  <si>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</si>
  <si>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</si>
  <si>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2050/51</t>
  </si>
  <si>
    <t>History</t>
  </si>
  <si>
    <t>Steady Progression</t>
  </si>
  <si>
    <t>Data in Electricity years - 2005 in the chart equates to 2005/06</t>
  </si>
  <si>
    <t>Demand from generators (station demand), pumping demand (pumped hydro storage sites) and electricity storage (mostly batteries) is not included in the numbers above</t>
  </si>
  <si>
    <t>Residential demand includes appliances, light, resistive heat, hot water, heat pumps, EV, Smart meter reduction, air conditioners, district heat</t>
  </si>
  <si>
    <t>Industrial demand includes sites directly connected to the transmission system ~5TWh/year. Also includes industrial district heat and hydrogen production</t>
  </si>
  <si>
    <t>Generation output and storage is not deducted from these figures - this is a view of underlying demand</t>
  </si>
  <si>
    <t>Numbers may not match other publications due to data source differences and generation output assumptions</t>
  </si>
  <si>
    <t>Electricity: Net Annual National Demand (TWh, Weather Corrected)</t>
  </si>
  <si>
    <t>Net demand on the transmission system - Does not add demand from interconnectors, pumping, storage or power stations</t>
  </si>
  <si>
    <t>Note this is not a good measure of system utilisation and energy flows around GB</t>
  </si>
  <si>
    <t>National Demand is defined in the Grid code as: demand on the transmission system but does not add station demand, pumping demand, storage demand, interconnector exports</t>
  </si>
  <si>
    <t>Electricity: Peak inc Losses (non-transmission generation not deducted)</t>
  </si>
  <si>
    <t>Electricity: Summer AM 0600 (non-transmission generation not deducted)</t>
  </si>
  <si>
    <t>Electricity: Summer AM 1400 (non-transmission generation not deducted)</t>
  </si>
  <si>
    <t>Residential demand includes appliances, light, resistive heat, hot water, heat pumps, EV, Smart meter reduction, district heat. Air conditioners assumed to be off at winter peak</t>
  </si>
  <si>
    <t>Industrial and Commercial Demand side response has not been deducted</t>
  </si>
  <si>
    <t>Residential demand side response has been deducted</t>
  </si>
  <si>
    <t>Electricity: Summer Minimum 1400 National Demand (GW, Normal Conditions)</t>
  </si>
  <si>
    <t>Net ACS Peak demand on the transmission system - Does not add demand from interconnectors, pumping, storage or power stations</t>
  </si>
  <si>
    <r>
      <t xml:space="preserve">Electricity: ACS Peak </t>
    </r>
    <r>
      <rPr>
        <b/>
        <u/>
        <sz val="12"/>
        <color rgb="FFFF0000"/>
        <rFont val="Calibri"/>
        <family val="2"/>
        <scheme val="minor"/>
      </rPr>
      <t xml:space="preserve">Unrestricted </t>
    </r>
    <r>
      <rPr>
        <b/>
        <u/>
        <sz val="12"/>
        <rFont val="Calibri"/>
        <family val="2"/>
        <scheme val="minor"/>
      </rPr>
      <t>National Demand (GW)</t>
    </r>
  </si>
  <si>
    <r>
      <t xml:space="preserve">Electricity: ACS Peak </t>
    </r>
    <r>
      <rPr>
        <b/>
        <u/>
        <sz val="12"/>
        <color rgb="FFFF0000"/>
        <rFont val="Calibri"/>
        <family val="2"/>
        <scheme val="minor"/>
      </rPr>
      <t>Restricted</t>
    </r>
    <r>
      <rPr>
        <b/>
        <u/>
        <sz val="12"/>
        <rFont val="Calibri"/>
        <family val="2"/>
        <scheme val="minor"/>
      </rPr>
      <t xml:space="preserve"> National Demand (GW)</t>
    </r>
  </si>
  <si>
    <t>Electricity: Summer Minimum 0600 Unrestricted National Demand (GW, Normal Conditions)</t>
  </si>
  <si>
    <t>No DSR or TRIAD assumed in hour ending 0600</t>
  </si>
  <si>
    <t>No DSR or TRIAD assumed in hour ending 1400</t>
  </si>
  <si>
    <t>Electricity: Annual Demand Breakdown (non-transmission generation deducted)</t>
  </si>
  <si>
    <t>Electricity: Peak inc Losses (non-transmission generation deducted)</t>
  </si>
  <si>
    <t>Demand from generators (station demand), pumping demand (pumped hydro storage sites) and electricity storage (mostly batteries) is not included in the numbers below</t>
  </si>
  <si>
    <t>Annual chart data</t>
  </si>
  <si>
    <t>Peak CHART</t>
  </si>
  <si>
    <r>
      <t xml:space="preserve">Triad response </t>
    </r>
    <r>
      <rPr>
        <u/>
        <sz val="10"/>
        <color rgb="FFFF0000"/>
        <rFont val="Calibri"/>
        <family val="2"/>
        <scheme val="minor"/>
      </rPr>
      <t>is not</t>
    </r>
    <r>
      <rPr>
        <sz val="10"/>
        <color indexed="8"/>
        <rFont val="Calibri"/>
        <family val="2"/>
        <scheme val="minor"/>
      </rPr>
      <t xml:space="preserve"> deducted from this total</t>
    </r>
  </si>
  <si>
    <r>
      <t xml:space="preserve">"National Demand" is National Grid ESO's view of underlying ACS Peak consumer demand, </t>
    </r>
    <r>
      <rPr>
        <b/>
        <sz val="10"/>
        <color indexed="8"/>
        <rFont val="Calibri"/>
        <family val="2"/>
        <scheme val="minor"/>
      </rPr>
      <t>after</t>
    </r>
    <r>
      <rPr>
        <sz val="10"/>
        <color indexed="8"/>
        <rFont val="Calibri"/>
        <family val="2"/>
        <scheme val="minor"/>
      </rPr>
      <t xml:space="preserve"> reduction by on-site and behind the meter generation</t>
    </r>
  </si>
  <si>
    <r>
      <t xml:space="preserve">Triad response </t>
    </r>
    <r>
      <rPr>
        <u/>
        <sz val="10"/>
        <color rgb="FFFF0000"/>
        <rFont val="Calibri"/>
        <family val="2"/>
        <scheme val="minor"/>
      </rPr>
      <t xml:space="preserve">is </t>
    </r>
    <r>
      <rPr>
        <sz val="10"/>
        <color indexed="8"/>
        <rFont val="Calibri"/>
        <family val="2"/>
        <scheme val="minor"/>
      </rPr>
      <t>deducted from this total</t>
    </r>
  </si>
  <si>
    <r>
      <t xml:space="preserve">National Grid ESO's view of underlying ACS Peak consumer demand, </t>
    </r>
    <r>
      <rPr>
        <b/>
        <sz val="10"/>
        <color indexed="8"/>
        <rFont val="Calibri"/>
        <family val="2"/>
        <scheme val="minor"/>
      </rPr>
      <t>before</t>
    </r>
    <r>
      <rPr>
        <sz val="10"/>
        <color indexed="8"/>
        <rFont val="Calibri"/>
        <family val="2"/>
        <scheme val="minor"/>
      </rPr>
      <t xml:space="preserve"> reduction by on-site and behind the meter generation</t>
    </r>
  </si>
  <si>
    <t>Large sites directly connected to the transmission system was ~1GW at peak - now ~800MW</t>
  </si>
  <si>
    <t>New: Direct Connects are large Industrial and Commercial demands directly connected to the transmission system (and direct connect rail sites)</t>
  </si>
  <si>
    <t>Industrial and Commercial peak demand includes commercial EVs, industrial district heat, and indirect rail. Electrolysis for hydrogen assumed to be zero at peak.</t>
  </si>
  <si>
    <t>Residential air conditioning included in the summer data - awaiting academic confirmation of climate modelling</t>
  </si>
  <si>
    <t>This data now published in the FES Data workbook, table ED1</t>
  </si>
  <si>
    <t>Tab = Component</t>
  </si>
  <si>
    <t>Peak/Annual/Minimum = Peak or Summer AM 0600hrs or Summer PM 1400hrs</t>
  </si>
  <si>
    <t>Data in Electricity years - 2005 in the table equates to 2005/06</t>
  </si>
  <si>
    <t>Peak/Annual/Minimum = Annual</t>
  </si>
  <si>
    <t>Filter:</t>
  </si>
  <si>
    <t>Shown in the table is National Grid ESO's view of underlying weather corrected consumer demand, before reduction by on-site and behind the meter generation</t>
  </si>
  <si>
    <t>Commercial demand includes commercial Evs, commercial district heat and rail transport</t>
  </si>
  <si>
    <t>Negative demands indicate the need for system balancing options such as market rules, interconnection, storage, demand turn-up or generation turn-down</t>
  </si>
  <si>
    <t>Key non-transmission Generation Assumptions: Solar 2.3%, Onshore Wind ~18%, Offshore Wind ~29%</t>
  </si>
  <si>
    <t>Key non-transmission Generation Assumptions: Solar 0%, wind ~23%, storage ~87%</t>
  </si>
  <si>
    <t>Key non-transmission Generation Assumptions: Solar 12.4%, onshore wind ~27%, offshore wind ~31%</t>
  </si>
  <si>
    <t>National Storage Profile</t>
  </si>
  <si>
    <t>Scotland, the North and West Interconnector Profile</t>
  </si>
  <si>
    <t>The South and East of England Interconnector Profile</t>
  </si>
  <si>
    <t>System Transformation</t>
  </si>
  <si>
    <t>Consumer Transformation</t>
  </si>
  <si>
    <t>Leading the Way</t>
  </si>
  <si>
    <t>5 Year View</t>
  </si>
  <si>
    <t>No electrolysis running at 0600 (low solar)</t>
  </si>
  <si>
    <t>No electrolysis assumed to be running at ACS Peak</t>
  </si>
  <si>
    <t>Electrolysis assumed to be running a time of maximum solar generation</t>
  </si>
  <si>
    <t>Key non-transmission Generation Assumptions: Solar 55%, Onshore Wind ~21%, Offshore Wind ~30%. Solar upto 72% modelled in ETYS.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</si>
</sst>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"/>
    <numFmt numFmtId="165" formatCode="#,##0.0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u/>
      <sz val="12"/>
      <color theme="5" tint="-0.249977111117893"/>
      <name val="Calibri Light"/>
      <family val="2"/>
      <scheme val="major"/>
    </font>
    <font>
      <b/>
      <u/>
      <sz val="12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5" fillId="0" borderId="0"/>
    <xf numFmtId="0" fontId="16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Font="1" applyFill="1"/>
    <xf numFmtId="0" fontId="5" fillId="0" borderId="0" xfId="3" applyFont="1" applyAlignment="1">
      <alignment horizontal="center"/>
    </xf>
    <xf numFmtId="0" fontId="6" fillId="0" borderId="0" xfId="1" applyFont="1" applyFill="1" applyBorder="1"/>
    <xf numFmtId="0" fontId="7" fillId="0" borderId="0" xfId="2" applyFont="1" applyFill="1"/>
    <xf numFmtId="0" fontId="8" fillId="0" borderId="0" xfId="2" applyFont="1" applyFill="1"/>
    <xf numFmtId="0" fontId="9" fillId="0" borderId="0" xfId="3" applyFont="1" applyFill="1" applyBorder="1"/>
    <xf numFmtId="0" fontId="8" fillId="0" borderId="1" xfId="2" applyFont="1" applyFill="1" applyBorder="1"/>
    <xf numFmtId="165" fontId="9" fillId="0" borderId="1" xfId="3" applyNumberFormat="1" applyFont="1" applyFill="1" applyBorder="1" applyAlignment="1">
      <alignment horizontal="left"/>
    </xf>
    <xf numFmtId="0" fontId="3" fillId="0" borderId="0" xfId="4" applyFont="1" applyFill="1"/>
    <xf numFmtId="0" fontId="5" fillId="0" borderId="0" xfId="3" applyFont="1" applyAlignment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right"/>
    </xf>
    <xf numFmtId="164" fontId="9" fillId="0" borderId="1" xfId="3" applyNumberFormat="1" applyFont="1" applyBorder="1" applyAlignment="1">
      <alignment horizontal="right"/>
    </xf>
    <xf numFmtId="165" fontId="5" fillId="0" borderId="1" xfId="3" applyNumberFormat="1" applyFont="1" applyFill="1" applyBorder="1" applyAlignment="1">
      <alignment horizontal="right"/>
    </xf>
    <xf numFmtId="3" fontId="5" fillId="0" borderId="1" xfId="3" applyNumberFormat="1" applyFont="1" applyFill="1" applyBorder="1" applyAlignment="1">
      <alignment horizontal="right"/>
    </xf>
    <xf numFmtId="0" fontId="11" fillId="0" borderId="0" xfId="2" applyFont="1" applyFill="1"/>
    <xf numFmtId="0" fontId="14" fillId="0" borderId="0" xfId="2" applyFont="1" applyFill="1"/>
    <xf numFmtId="165" fontId="3" fillId="0" borderId="0" xfId="2" applyNumberFormat="1" applyFont="1" applyFill="1" applyAlignment="1">
      <alignment horizontal="right"/>
    </xf>
    <xf numFmtId="0" fontId="8" fillId="2" borderId="0" xfId="2" applyFont="1" applyFill="1"/>
    <xf numFmtId="0" fontId="8" fillId="2" borderId="0" xfId="2" applyFont="1" applyFill="1" applyAlignment="1">
      <alignment horizontal="right"/>
    </xf>
    <xf numFmtId="0" fontId="3" fillId="2" borderId="0" xfId="2" applyFont="1" applyFill="1" applyAlignment="1">
      <alignment horizontal="right"/>
    </xf>
    <xf numFmtId="0" fontId="3" fillId="2" borderId="0" xfId="2" applyFont="1" applyFill="1"/>
    <xf numFmtId="0" fontId="6" fillId="2" borderId="0" xfId="1" applyFont="1" applyFill="1" applyBorder="1"/>
    <xf numFmtId="0" fontId="14" fillId="2" borderId="0" xfId="2" applyFont="1" applyFill="1"/>
    <xf numFmtId="0" fontId="11" fillId="2" borderId="0" xfId="2" applyFont="1" applyFill="1"/>
    <xf numFmtId="164" fontId="9" fillId="2" borderId="1" xfId="3" applyNumberFormat="1" applyFont="1" applyFill="1" applyBorder="1" applyAlignment="1">
      <alignment horizontal="right"/>
    </xf>
    <xf numFmtId="165" fontId="7" fillId="2" borderId="1" xfId="3" applyNumberFormat="1" applyFont="1" applyFill="1" applyBorder="1" applyAlignment="1">
      <alignment horizontal="right"/>
    </xf>
    <xf numFmtId="3" fontId="5" fillId="2" borderId="1" xfId="3" applyNumberFormat="1" applyFont="1" applyFill="1" applyBorder="1" applyAlignment="1">
      <alignment horizontal="right"/>
    </xf>
    <xf numFmtId="165" fontId="5" fillId="2" borderId="1" xfId="3" applyNumberFormat="1" applyFont="1" applyFill="1" applyBorder="1" applyAlignment="1">
      <alignment horizontal="right"/>
    </xf>
    <xf numFmtId="164" fontId="9" fillId="2" borderId="1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right"/>
    </xf>
    <xf numFmtId="0" fontId="11" fillId="3" borderId="0" xfId="2" applyFont="1" applyFill="1"/>
    <xf numFmtId="0" fontId="9" fillId="2" borderId="1" xfId="3" applyFont="1" applyFill="1" applyBorder="1"/>
    <xf numFmtId="0" fontId="8" fillId="2" borderId="1" xfId="2" applyFont="1" applyFill="1" applyBorder="1"/>
    <xf numFmtId="165" fontId="9" fillId="2" borderId="1" xfId="3" applyNumberFormat="1" applyFont="1" applyFill="1" applyBorder="1" applyAlignment="1">
      <alignment horizontal="left"/>
    </xf>
    <xf numFmtId="3" fontId="10" fillId="2" borderId="1" xfId="3" applyNumberFormat="1" applyFont="1" applyFill="1" applyBorder="1" applyAlignment="1">
      <alignment horizontal="right"/>
    </xf>
    <xf numFmtId="3" fontId="10" fillId="0" borderId="1" xfId="3" applyNumberFormat="1" applyFont="1" applyFill="1" applyBorder="1" applyAlignment="1">
      <alignment horizontal="right"/>
    </xf>
    <xf numFmtId="3" fontId="10" fillId="2" borderId="1" xfId="3" applyNumberFormat="1" applyFont="1" applyFill="1" applyBorder="1" applyAlignment="1">
      <alignment horizontal="center"/>
    </xf>
    <xf numFmtId="0" fontId="18" fillId="0" borderId="0" xfId="2" applyFont="1" applyFill="1"/>
    <xf numFmtId="0" fontId="19" fillId="0" borderId="0" xfId="1" applyFont="1" applyFill="1" applyBorder="1"/>
    <xf numFmtId="0" fontId="20" fillId="0" borderId="0" xfId="1" applyFont="1" applyFill="1" applyBorder="1"/>
    <xf numFmtId="0" fontId="21" fillId="0" borderId="0" xfId="3" applyFont="1" applyFill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17" fillId="0" borderId="1" xfId="0" applyFont="1" applyFill="1" applyBorder="1" applyAlignment="1">
      <alignment wrapText="1"/>
    </xf>
    <xf numFmtId="165" fontId="7" fillId="0" borderId="1" xfId="3" applyNumberFormat="1" applyFont="1" applyFill="1" applyBorder="1" applyAlignment="1">
      <alignment horizontal="right"/>
    </xf>
    <xf numFmtId="0" fontId="0" fillId="0" borderId="1" xfId="0" quotePrefix="1" applyBorder="1"/>
    <xf numFmtId="166" fontId="17" fillId="0" borderId="1" xfId="10" applyNumberFormat="1" applyFont="1" applyBorder="1"/>
    <xf numFmtId="0" fontId="0" fillId="0" borderId="1" xfId="0" applyBorder="1" applyAlignment="1">
      <alignment horizontal="center" vertical="center"/>
    </xf>
  </cellXfs>
  <cellStyles count="11">
    <cellStyle name="Comma" xfId="10" builtinId="3"/>
    <cellStyle name="Comma 2" xfId="8" xr:uid="{00000000-0005-0000-0000-000001000000}"/>
    <cellStyle name="Normal" xfId="0" builtinId="0"/>
    <cellStyle name="Normal 121" xfId="9" xr:uid="{00000000-0005-0000-0000-000003000000}"/>
    <cellStyle name="Normal 2" xfId="3" xr:uid="{00000000-0005-0000-0000-000004000000}"/>
    <cellStyle name="Normal 2 10" xfId="4" xr:uid="{00000000-0005-0000-0000-000005000000}"/>
    <cellStyle name="Normal 3" xfId="6" xr:uid="{00000000-0005-0000-0000-000006000000}"/>
    <cellStyle name="Normal 56" xfId="1" xr:uid="{00000000-0005-0000-0000-000007000000}"/>
    <cellStyle name="Normal 7" xfId="5" xr:uid="{00000000-0005-0000-0000-000008000000}"/>
    <cellStyle name="Normal_Economy charts (from Steve)" xfId="2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colors>
    <mruColors>
      <color rgb="FFC2CD23"/>
      <color rgb="FFFFBF22"/>
      <color rgb="FF827B7A"/>
      <color rgb="FF5BCBF5"/>
      <color rgb="FF1D1160"/>
      <color rgb="FF78A22F"/>
      <color rgb="FFFFC222"/>
      <color rgb="FFE63C97"/>
      <color rgb="FFE64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chartsheet" Target="chart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Transmission Demand TWh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Annual_Data!$B$11</c:f>
              <c:strCache>
                <c:ptCount val="1"/>
                <c:pt idx="0">
                  <c:v>History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Annual_Data!$C$11:$AV$11</c:f>
              <c:numCache>
                <c:formatCode>#,##0</c:formatCode>
                <c:ptCount val="46"/>
                <c:pt idx="0">
                  <c:v>343</c:v>
                </c:pt>
                <c:pt idx="1">
                  <c:v>338</c:v>
                </c:pt>
                <c:pt idx="2">
                  <c:v>337</c:v>
                </c:pt>
                <c:pt idx="3">
                  <c:v>324</c:v>
                </c:pt>
                <c:pt idx="4">
                  <c:v>313</c:v>
                </c:pt>
                <c:pt idx="5">
                  <c:v>310</c:v>
                </c:pt>
                <c:pt idx="6">
                  <c:v>308</c:v>
                </c:pt>
                <c:pt idx="7">
                  <c:v>304</c:v>
                </c:pt>
                <c:pt idx="8">
                  <c:v>298</c:v>
                </c:pt>
                <c:pt idx="9">
                  <c:v>289</c:v>
                </c:pt>
                <c:pt idx="10">
                  <c:v>283</c:v>
                </c:pt>
                <c:pt idx="11">
                  <c:v>271</c:v>
                </c:pt>
                <c:pt idx="12">
                  <c:v>263</c:v>
                </c:pt>
                <c:pt idx="13">
                  <c:v>259</c:v>
                </c:pt>
                <c:pt idx="1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E-4DC3-A11B-E5A651D5AE42}"/>
            </c:ext>
          </c:extLst>
        </c:ser>
        <c:ser>
          <c:idx val="1"/>
          <c:order val="1"/>
          <c:tx>
            <c:strRef>
              <c:f>Annual_Data!$B$12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381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Annual_Data!$C$12:$AV$12</c:f>
              <c:numCache>
                <c:formatCode>#,##0</c:formatCode>
                <c:ptCount val="46"/>
                <c:pt idx="14">
                  <c:v>254.3</c:v>
                </c:pt>
                <c:pt idx="15">
                  <c:v>249.1</c:v>
                </c:pt>
                <c:pt idx="16">
                  <c:v>250.3</c:v>
                </c:pt>
                <c:pt idx="17">
                  <c:v>250.2</c:v>
                </c:pt>
                <c:pt idx="18">
                  <c:v>250.9</c:v>
                </c:pt>
                <c:pt idx="19">
                  <c:v>251.6</c:v>
                </c:pt>
                <c:pt idx="20">
                  <c:v>252</c:v>
                </c:pt>
                <c:pt idx="21">
                  <c:v>251</c:v>
                </c:pt>
                <c:pt idx="22">
                  <c:v>250.7</c:v>
                </c:pt>
                <c:pt idx="23">
                  <c:v>250.9</c:v>
                </c:pt>
                <c:pt idx="24">
                  <c:v>251.5</c:v>
                </c:pt>
                <c:pt idx="25">
                  <c:v>252.6</c:v>
                </c:pt>
                <c:pt idx="26">
                  <c:v>254.6</c:v>
                </c:pt>
                <c:pt idx="27">
                  <c:v>256.89999999999998</c:v>
                </c:pt>
                <c:pt idx="28">
                  <c:v>259.8</c:v>
                </c:pt>
                <c:pt idx="29">
                  <c:v>262.8</c:v>
                </c:pt>
                <c:pt idx="30">
                  <c:v>266.89999999999998</c:v>
                </c:pt>
                <c:pt idx="31">
                  <c:v>272.89999999999998</c:v>
                </c:pt>
                <c:pt idx="32">
                  <c:v>279.3</c:v>
                </c:pt>
                <c:pt idx="33">
                  <c:v>286</c:v>
                </c:pt>
                <c:pt idx="34">
                  <c:v>293</c:v>
                </c:pt>
                <c:pt idx="35">
                  <c:v>299.5</c:v>
                </c:pt>
                <c:pt idx="36">
                  <c:v>306.2</c:v>
                </c:pt>
                <c:pt idx="37">
                  <c:v>313</c:v>
                </c:pt>
                <c:pt idx="38">
                  <c:v>319.39999999999998</c:v>
                </c:pt>
                <c:pt idx="39">
                  <c:v>325.3</c:v>
                </c:pt>
                <c:pt idx="40">
                  <c:v>330.3</c:v>
                </c:pt>
                <c:pt idx="41">
                  <c:v>333.8</c:v>
                </c:pt>
                <c:pt idx="42">
                  <c:v>337.5</c:v>
                </c:pt>
                <c:pt idx="43">
                  <c:v>342.1</c:v>
                </c:pt>
                <c:pt idx="44">
                  <c:v>346.7</c:v>
                </c:pt>
                <c:pt idx="45">
                  <c:v>352.1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E-4DC3-A11B-E5A651D5AE42}"/>
            </c:ext>
          </c:extLst>
        </c:ser>
        <c:ser>
          <c:idx val="2"/>
          <c:order val="2"/>
          <c:tx>
            <c:strRef>
              <c:f>Annual_Data!$B$13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381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Annual_Data!$C$13:$AV$13</c:f>
              <c:numCache>
                <c:formatCode>#,##0</c:formatCode>
                <c:ptCount val="46"/>
                <c:pt idx="14">
                  <c:v>254.3</c:v>
                </c:pt>
                <c:pt idx="15">
                  <c:v>245.3</c:v>
                </c:pt>
                <c:pt idx="16">
                  <c:v>240</c:v>
                </c:pt>
                <c:pt idx="17">
                  <c:v>234.8</c:v>
                </c:pt>
                <c:pt idx="18">
                  <c:v>231.4</c:v>
                </c:pt>
                <c:pt idx="19">
                  <c:v>228.5</c:v>
                </c:pt>
                <c:pt idx="20">
                  <c:v>226.3</c:v>
                </c:pt>
                <c:pt idx="21">
                  <c:v>224.9</c:v>
                </c:pt>
                <c:pt idx="22">
                  <c:v>223.8</c:v>
                </c:pt>
                <c:pt idx="23">
                  <c:v>223.3</c:v>
                </c:pt>
                <c:pt idx="24">
                  <c:v>222.9</c:v>
                </c:pt>
                <c:pt idx="25">
                  <c:v>223.3</c:v>
                </c:pt>
                <c:pt idx="26">
                  <c:v>225</c:v>
                </c:pt>
                <c:pt idx="27">
                  <c:v>228.3</c:v>
                </c:pt>
                <c:pt idx="28">
                  <c:v>232.9</c:v>
                </c:pt>
                <c:pt idx="29">
                  <c:v>237.6</c:v>
                </c:pt>
                <c:pt idx="30">
                  <c:v>244.2</c:v>
                </c:pt>
                <c:pt idx="31">
                  <c:v>251.4</c:v>
                </c:pt>
                <c:pt idx="32">
                  <c:v>259.3</c:v>
                </c:pt>
                <c:pt idx="33">
                  <c:v>265.7</c:v>
                </c:pt>
                <c:pt idx="34">
                  <c:v>271.3</c:v>
                </c:pt>
                <c:pt idx="35">
                  <c:v>275.8</c:v>
                </c:pt>
                <c:pt idx="36">
                  <c:v>282.3</c:v>
                </c:pt>
                <c:pt idx="37">
                  <c:v>289.7</c:v>
                </c:pt>
                <c:pt idx="38">
                  <c:v>294.2</c:v>
                </c:pt>
                <c:pt idx="39">
                  <c:v>295.3</c:v>
                </c:pt>
                <c:pt idx="40">
                  <c:v>297</c:v>
                </c:pt>
                <c:pt idx="41">
                  <c:v>300.10000000000002</c:v>
                </c:pt>
                <c:pt idx="42">
                  <c:v>302.89999999999998</c:v>
                </c:pt>
                <c:pt idx="43">
                  <c:v>304.2</c:v>
                </c:pt>
                <c:pt idx="44">
                  <c:v>303.7</c:v>
                </c:pt>
                <c:pt idx="45">
                  <c:v>303.8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E-4DC3-A11B-E5A651D5AE42}"/>
            </c:ext>
          </c:extLst>
        </c:ser>
        <c:ser>
          <c:idx val="3"/>
          <c:order val="3"/>
          <c:tx>
            <c:strRef>
              <c:f>Annual_Data!$B$14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381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Annual_Data!$C$14:$AV$14</c:f>
              <c:numCache>
                <c:formatCode>#,##0</c:formatCode>
                <c:ptCount val="46"/>
                <c:pt idx="14">
                  <c:v>254.3</c:v>
                </c:pt>
                <c:pt idx="15">
                  <c:v>244.8</c:v>
                </c:pt>
                <c:pt idx="16">
                  <c:v>236.5</c:v>
                </c:pt>
                <c:pt idx="17">
                  <c:v>230.6</c:v>
                </c:pt>
                <c:pt idx="18">
                  <c:v>228.7</c:v>
                </c:pt>
                <c:pt idx="19">
                  <c:v>228.3</c:v>
                </c:pt>
                <c:pt idx="20">
                  <c:v>227.7</c:v>
                </c:pt>
                <c:pt idx="21">
                  <c:v>226.9</c:v>
                </c:pt>
                <c:pt idx="22">
                  <c:v>227.5</c:v>
                </c:pt>
                <c:pt idx="23">
                  <c:v>228.6</c:v>
                </c:pt>
                <c:pt idx="24">
                  <c:v>229.4</c:v>
                </c:pt>
                <c:pt idx="25">
                  <c:v>230.9</c:v>
                </c:pt>
                <c:pt idx="26">
                  <c:v>235.6</c:v>
                </c:pt>
                <c:pt idx="27">
                  <c:v>240.8</c:v>
                </c:pt>
                <c:pt idx="28">
                  <c:v>248.8</c:v>
                </c:pt>
                <c:pt idx="29">
                  <c:v>255.7</c:v>
                </c:pt>
                <c:pt idx="30">
                  <c:v>263</c:v>
                </c:pt>
                <c:pt idx="31">
                  <c:v>269.7</c:v>
                </c:pt>
                <c:pt idx="32">
                  <c:v>275.8</c:v>
                </c:pt>
                <c:pt idx="33">
                  <c:v>279.89999999999998</c:v>
                </c:pt>
                <c:pt idx="34">
                  <c:v>285.2</c:v>
                </c:pt>
                <c:pt idx="35">
                  <c:v>288</c:v>
                </c:pt>
                <c:pt idx="36">
                  <c:v>290.8</c:v>
                </c:pt>
                <c:pt idx="37">
                  <c:v>292.89999999999998</c:v>
                </c:pt>
                <c:pt idx="38">
                  <c:v>294.89999999999998</c:v>
                </c:pt>
                <c:pt idx="39">
                  <c:v>296.8</c:v>
                </c:pt>
                <c:pt idx="40">
                  <c:v>301.7</c:v>
                </c:pt>
                <c:pt idx="41">
                  <c:v>304.5</c:v>
                </c:pt>
                <c:pt idx="42">
                  <c:v>306.7</c:v>
                </c:pt>
                <c:pt idx="43">
                  <c:v>309.3</c:v>
                </c:pt>
                <c:pt idx="44">
                  <c:v>313.5</c:v>
                </c:pt>
                <c:pt idx="4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AE-4DC3-A11B-E5A651D5AE42}"/>
            </c:ext>
          </c:extLst>
        </c:ser>
        <c:ser>
          <c:idx val="4"/>
          <c:order val="4"/>
          <c:tx>
            <c:strRef>
              <c:f>Annual_Data!$B$15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381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Annual_Data!$C$15:$AV$15</c:f>
              <c:numCache>
                <c:formatCode>#,##0</c:formatCode>
                <c:ptCount val="46"/>
                <c:pt idx="14">
                  <c:v>254.3</c:v>
                </c:pt>
                <c:pt idx="15">
                  <c:v>236</c:v>
                </c:pt>
                <c:pt idx="16">
                  <c:v>225.4</c:v>
                </c:pt>
                <c:pt idx="17">
                  <c:v>218.3</c:v>
                </c:pt>
                <c:pt idx="18">
                  <c:v>212.8</c:v>
                </c:pt>
                <c:pt idx="19">
                  <c:v>209.6</c:v>
                </c:pt>
                <c:pt idx="20">
                  <c:v>207.2</c:v>
                </c:pt>
                <c:pt idx="21">
                  <c:v>205.1</c:v>
                </c:pt>
                <c:pt idx="22">
                  <c:v>205.2</c:v>
                </c:pt>
                <c:pt idx="23">
                  <c:v>206.2</c:v>
                </c:pt>
                <c:pt idx="24">
                  <c:v>207</c:v>
                </c:pt>
                <c:pt idx="25">
                  <c:v>209.9</c:v>
                </c:pt>
                <c:pt idx="26">
                  <c:v>215.3</c:v>
                </c:pt>
                <c:pt idx="27">
                  <c:v>221.1</c:v>
                </c:pt>
                <c:pt idx="28">
                  <c:v>227.6</c:v>
                </c:pt>
                <c:pt idx="29">
                  <c:v>233.3</c:v>
                </c:pt>
                <c:pt idx="30">
                  <c:v>238.8</c:v>
                </c:pt>
                <c:pt idx="31">
                  <c:v>243.7</c:v>
                </c:pt>
                <c:pt idx="32">
                  <c:v>247.9</c:v>
                </c:pt>
                <c:pt idx="33">
                  <c:v>249.9</c:v>
                </c:pt>
                <c:pt idx="34">
                  <c:v>254.6</c:v>
                </c:pt>
                <c:pt idx="35">
                  <c:v>257.5</c:v>
                </c:pt>
                <c:pt idx="36">
                  <c:v>260</c:v>
                </c:pt>
                <c:pt idx="37">
                  <c:v>261.7</c:v>
                </c:pt>
                <c:pt idx="38">
                  <c:v>265.10000000000002</c:v>
                </c:pt>
                <c:pt idx="39">
                  <c:v>266.39999999999998</c:v>
                </c:pt>
                <c:pt idx="40">
                  <c:v>268.8</c:v>
                </c:pt>
                <c:pt idx="41">
                  <c:v>268.2</c:v>
                </c:pt>
                <c:pt idx="42">
                  <c:v>267</c:v>
                </c:pt>
                <c:pt idx="43">
                  <c:v>265.7</c:v>
                </c:pt>
                <c:pt idx="44">
                  <c:v>263</c:v>
                </c:pt>
                <c:pt idx="45">
                  <c:v>259.8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AE-4DC3-A11B-E5A651D5A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3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National Demand: Summer Ending 1400hrs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PeakMin_Data!$C$63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PeakMin_Data!$D$63:$AW$63</c:f>
              <c:numCache>
                <c:formatCode>#,##0.0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20.8</c:v>
                </c:pt>
                <c:pt idx="13">
                  <c:v>19.100000000000001</c:v>
                </c:pt>
                <c:pt idx="14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D6-4B03-8B6F-EA28A1F98AE0}"/>
            </c:ext>
          </c:extLst>
        </c:ser>
        <c:ser>
          <c:idx val="1"/>
          <c:order val="1"/>
          <c:tx>
            <c:strRef>
              <c:f>PeakMin_Data!$C$64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PeakMin_Data!$D$64:$AW$64</c:f>
              <c:numCache>
                <c:formatCode>#,##0</c:formatCode>
                <c:ptCount val="46"/>
                <c:pt idx="14" formatCode="#,##0.0">
                  <c:v>18.8</c:v>
                </c:pt>
                <c:pt idx="15" formatCode="#,##0.0">
                  <c:v>17.100000000000001</c:v>
                </c:pt>
                <c:pt idx="16" formatCode="#,##0.0">
                  <c:v>17.2</c:v>
                </c:pt>
                <c:pt idx="17" formatCode="#,##0.0">
                  <c:v>17.100000000000001</c:v>
                </c:pt>
                <c:pt idx="18" formatCode="#,##0.0">
                  <c:v>17.100000000000001</c:v>
                </c:pt>
                <c:pt idx="19" formatCode="#,##0.0">
                  <c:v>17.100000000000001</c:v>
                </c:pt>
                <c:pt idx="20" formatCode="#,##0.0">
                  <c:v>17.100000000000001</c:v>
                </c:pt>
                <c:pt idx="21" formatCode="#,##0.0">
                  <c:v>17</c:v>
                </c:pt>
                <c:pt idx="22" formatCode="#,##0.0">
                  <c:v>16.899999999999999</c:v>
                </c:pt>
                <c:pt idx="23" formatCode="#,##0.0">
                  <c:v>17.600000000000001</c:v>
                </c:pt>
                <c:pt idx="24" formatCode="#,##0.0">
                  <c:v>18.3</c:v>
                </c:pt>
                <c:pt idx="25" formatCode="#,##0.0">
                  <c:v>19</c:v>
                </c:pt>
                <c:pt idx="26" formatCode="#,##0.0">
                  <c:v>19.7</c:v>
                </c:pt>
                <c:pt idx="27" formatCode="#,##0.0">
                  <c:v>20.3</c:v>
                </c:pt>
                <c:pt idx="28" formatCode="#,##0.0">
                  <c:v>21</c:v>
                </c:pt>
                <c:pt idx="29" formatCode="#,##0.0">
                  <c:v>21.5</c:v>
                </c:pt>
                <c:pt idx="30" formatCode="#,##0.0">
                  <c:v>22.3</c:v>
                </c:pt>
                <c:pt idx="31" formatCode="#,##0.0">
                  <c:v>23.6</c:v>
                </c:pt>
                <c:pt idx="32" formatCode="#,##0.0">
                  <c:v>24.8</c:v>
                </c:pt>
                <c:pt idx="33" formatCode="#,##0.0">
                  <c:v>26.2</c:v>
                </c:pt>
                <c:pt idx="34" formatCode="#,##0.0">
                  <c:v>27.5</c:v>
                </c:pt>
                <c:pt idx="35" formatCode="#,##0.0">
                  <c:v>28.7</c:v>
                </c:pt>
                <c:pt idx="36" formatCode="#,##0.0">
                  <c:v>29.9</c:v>
                </c:pt>
                <c:pt idx="37" formatCode="#,##0.0">
                  <c:v>31.1</c:v>
                </c:pt>
                <c:pt idx="38" formatCode="#,##0.0">
                  <c:v>32.299999999999997</c:v>
                </c:pt>
                <c:pt idx="39" formatCode="#,##0.0">
                  <c:v>33.4</c:v>
                </c:pt>
                <c:pt idx="40" formatCode="#,##0.0">
                  <c:v>34.4</c:v>
                </c:pt>
                <c:pt idx="41" formatCode="#,##0.0">
                  <c:v>35.200000000000003</c:v>
                </c:pt>
                <c:pt idx="42" formatCode="#,##0.0">
                  <c:v>36</c:v>
                </c:pt>
                <c:pt idx="43" formatCode="#,##0.0">
                  <c:v>36.799999999999997</c:v>
                </c:pt>
                <c:pt idx="44" formatCode="#,##0.0">
                  <c:v>37.6</c:v>
                </c:pt>
                <c:pt idx="45" formatCode="#,##0.0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6-4B03-8B6F-EA28A1F98AE0}"/>
            </c:ext>
          </c:extLst>
        </c:ser>
        <c:ser>
          <c:idx val="2"/>
          <c:order val="2"/>
          <c:tx>
            <c:strRef>
              <c:f>PeakMin_Data!$C$65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508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PeakMin_Data!$D$65:$AW$65</c:f>
              <c:numCache>
                <c:formatCode>#,##0</c:formatCode>
                <c:ptCount val="46"/>
                <c:pt idx="14" formatCode="#,##0.0">
                  <c:v>18.8</c:v>
                </c:pt>
                <c:pt idx="15" formatCode="#,##0.0">
                  <c:v>17.2</c:v>
                </c:pt>
                <c:pt idx="16" formatCode="#,##0.0">
                  <c:v>16.600000000000001</c:v>
                </c:pt>
                <c:pt idx="17" formatCode="#,##0.0">
                  <c:v>15.9</c:v>
                </c:pt>
                <c:pt idx="18" formatCode="#,##0.0">
                  <c:v>15.4</c:v>
                </c:pt>
                <c:pt idx="19" formatCode="#,##0.0">
                  <c:v>14.9</c:v>
                </c:pt>
                <c:pt idx="20" formatCode="#,##0.0">
                  <c:v>14.4</c:v>
                </c:pt>
                <c:pt idx="21" formatCode="#,##0.0">
                  <c:v>14.1</c:v>
                </c:pt>
                <c:pt idx="22" formatCode="#,##0.0">
                  <c:v>13.8</c:v>
                </c:pt>
                <c:pt idx="23" formatCode="#,##0.0">
                  <c:v>13.6</c:v>
                </c:pt>
                <c:pt idx="24" formatCode="#,##0.0">
                  <c:v>13.4</c:v>
                </c:pt>
                <c:pt idx="25" formatCode="#,##0.0">
                  <c:v>14.2</c:v>
                </c:pt>
                <c:pt idx="26" formatCode="#,##0.0">
                  <c:v>14.4</c:v>
                </c:pt>
                <c:pt idx="27" formatCode="#,##0.0">
                  <c:v>13.9</c:v>
                </c:pt>
                <c:pt idx="28" formatCode="#,##0.0">
                  <c:v>13.5</c:v>
                </c:pt>
                <c:pt idx="29" formatCode="#,##0.0">
                  <c:v>13.1</c:v>
                </c:pt>
                <c:pt idx="30" formatCode="#,##0.0">
                  <c:v>13</c:v>
                </c:pt>
                <c:pt idx="31" formatCode="#,##0.0">
                  <c:v>15</c:v>
                </c:pt>
                <c:pt idx="32" formatCode="#,##0.0">
                  <c:v>18.8</c:v>
                </c:pt>
                <c:pt idx="33" formatCode="#,##0.0">
                  <c:v>23.5</c:v>
                </c:pt>
                <c:pt idx="34" formatCode="#,##0.0">
                  <c:v>28</c:v>
                </c:pt>
                <c:pt idx="35" formatCode="#,##0.0">
                  <c:v>32.4</c:v>
                </c:pt>
                <c:pt idx="36" formatCode="#,##0.0">
                  <c:v>36.6</c:v>
                </c:pt>
                <c:pt idx="37" formatCode="#,##0.0">
                  <c:v>41.2</c:v>
                </c:pt>
                <c:pt idx="38" formatCode="#,##0.0">
                  <c:v>45.5</c:v>
                </c:pt>
                <c:pt idx="39" formatCode="#,##0.0">
                  <c:v>49.5</c:v>
                </c:pt>
                <c:pt idx="40" formatCode="#,##0.0">
                  <c:v>53.5</c:v>
                </c:pt>
                <c:pt idx="41" formatCode="#,##0.0">
                  <c:v>57.6</c:v>
                </c:pt>
                <c:pt idx="42" formatCode="#,##0.0">
                  <c:v>57.2</c:v>
                </c:pt>
                <c:pt idx="43" formatCode="#,##0.0">
                  <c:v>56.8</c:v>
                </c:pt>
                <c:pt idx="44" formatCode="#,##0.0">
                  <c:v>59.6</c:v>
                </c:pt>
                <c:pt idx="45" formatCode="#,##0.0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D6-4B03-8B6F-EA28A1F98AE0}"/>
            </c:ext>
          </c:extLst>
        </c:ser>
        <c:ser>
          <c:idx val="3"/>
          <c:order val="3"/>
          <c:tx>
            <c:strRef>
              <c:f>PeakMin_Data!$C$66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508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PeakMin_Data!$D$66:$AW$66</c:f>
              <c:numCache>
                <c:formatCode>#,##0</c:formatCode>
                <c:ptCount val="46"/>
                <c:pt idx="14" formatCode="#,##0.0">
                  <c:v>18.8</c:v>
                </c:pt>
                <c:pt idx="15" formatCode="#,##0.0">
                  <c:v>17.2</c:v>
                </c:pt>
                <c:pt idx="16" formatCode="#,##0.0">
                  <c:v>16.2</c:v>
                </c:pt>
                <c:pt idx="17" formatCode="#,##0.0">
                  <c:v>15.5</c:v>
                </c:pt>
                <c:pt idx="18" formatCode="#,##0.0">
                  <c:v>14.8</c:v>
                </c:pt>
                <c:pt idx="19" formatCode="#,##0.0">
                  <c:v>14.5</c:v>
                </c:pt>
                <c:pt idx="20" formatCode="#,##0.0">
                  <c:v>14.2</c:v>
                </c:pt>
                <c:pt idx="21" formatCode="#,##0.0">
                  <c:v>14</c:v>
                </c:pt>
                <c:pt idx="22" formatCode="#,##0.0">
                  <c:v>14.3</c:v>
                </c:pt>
                <c:pt idx="23" formatCode="#,##0.0">
                  <c:v>14.6</c:v>
                </c:pt>
                <c:pt idx="24" formatCode="#,##0.0">
                  <c:v>14.2</c:v>
                </c:pt>
                <c:pt idx="25" formatCode="#,##0.0">
                  <c:v>13.8</c:v>
                </c:pt>
                <c:pt idx="26" formatCode="#,##0.0">
                  <c:v>15.3</c:v>
                </c:pt>
                <c:pt idx="27" formatCode="#,##0.0">
                  <c:v>19.5</c:v>
                </c:pt>
                <c:pt idx="28" formatCode="#,##0.0">
                  <c:v>24.2</c:v>
                </c:pt>
                <c:pt idx="29" formatCode="#,##0.0">
                  <c:v>28.5</c:v>
                </c:pt>
                <c:pt idx="30" formatCode="#,##0.0">
                  <c:v>32.700000000000003</c:v>
                </c:pt>
                <c:pt idx="31" formatCode="#,##0.0">
                  <c:v>37.1</c:v>
                </c:pt>
                <c:pt idx="32" formatCode="#,##0.0">
                  <c:v>40.1</c:v>
                </c:pt>
                <c:pt idx="33" formatCode="#,##0.0">
                  <c:v>44.5</c:v>
                </c:pt>
                <c:pt idx="34" formatCode="#,##0.0">
                  <c:v>45.9</c:v>
                </c:pt>
                <c:pt idx="35" formatCode="#,##0.0">
                  <c:v>48.4</c:v>
                </c:pt>
                <c:pt idx="36" formatCode="#,##0.0">
                  <c:v>53</c:v>
                </c:pt>
                <c:pt idx="37" formatCode="#,##0.0">
                  <c:v>55.9</c:v>
                </c:pt>
                <c:pt idx="38" formatCode="#,##0.0">
                  <c:v>60</c:v>
                </c:pt>
                <c:pt idx="39" formatCode="#,##0.0">
                  <c:v>62.3</c:v>
                </c:pt>
                <c:pt idx="40" formatCode="#,##0.0">
                  <c:v>66</c:v>
                </c:pt>
                <c:pt idx="41" formatCode="#,##0.0">
                  <c:v>71</c:v>
                </c:pt>
                <c:pt idx="42" formatCode="#,##0.0">
                  <c:v>76.2</c:v>
                </c:pt>
                <c:pt idx="43" formatCode="#,##0.0">
                  <c:v>80.8</c:v>
                </c:pt>
                <c:pt idx="44" formatCode="#,##0.0">
                  <c:v>81.099999999999994</c:v>
                </c:pt>
                <c:pt idx="45" formatCode="#,##0.0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D6-4B03-8B6F-EA28A1F98AE0}"/>
            </c:ext>
          </c:extLst>
        </c:ser>
        <c:ser>
          <c:idx val="4"/>
          <c:order val="4"/>
          <c:tx>
            <c:strRef>
              <c:f>PeakMin_Data!$C$67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508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PeakMin_Data!$D$67:$AW$67</c:f>
              <c:numCache>
                <c:formatCode>#,##0</c:formatCode>
                <c:ptCount val="46"/>
                <c:pt idx="14" formatCode="#,##0.0">
                  <c:v>18.8</c:v>
                </c:pt>
                <c:pt idx="15" formatCode="#,##0.0">
                  <c:v>17.2</c:v>
                </c:pt>
                <c:pt idx="16" formatCode="#,##0.0">
                  <c:v>16</c:v>
                </c:pt>
                <c:pt idx="17" formatCode="#,##0.0">
                  <c:v>14.8</c:v>
                </c:pt>
                <c:pt idx="18" formatCode="#,##0.0">
                  <c:v>14.1</c:v>
                </c:pt>
                <c:pt idx="19" formatCode="#,##0.0">
                  <c:v>13.6</c:v>
                </c:pt>
                <c:pt idx="20" formatCode="#,##0.0">
                  <c:v>13.2</c:v>
                </c:pt>
                <c:pt idx="21" formatCode="#,##0.0">
                  <c:v>13.1</c:v>
                </c:pt>
                <c:pt idx="22" formatCode="#,##0.0">
                  <c:v>13.4</c:v>
                </c:pt>
                <c:pt idx="23" formatCode="#,##0.0">
                  <c:v>14.1</c:v>
                </c:pt>
                <c:pt idx="24" formatCode="#,##0.0">
                  <c:v>13.3</c:v>
                </c:pt>
                <c:pt idx="25" formatCode="#,##0.0">
                  <c:v>17</c:v>
                </c:pt>
                <c:pt idx="26" formatCode="#,##0.0">
                  <c:v>20.6</c:v>
                </c:pt>
                <c:pt idx="27" formatCode="#,##0.0">
                  <c:v>24</c:v>
                </c:pt>
                <c:pt idx="28" formatCode="#,##0.0">
                  <c:v>28.2</c:v>
                </c:pt>
                <c:pt idx="29" formatCode="#,##0.0">
                  <c:v>32.5</c:v>
                </c:pt>
                <c:pt idx="30" formatCode="#,##0.0">
                  <c:v>36.799999999999997</c:v>
                </c:pt>
                <c:pt idx="31" formatCode="#,##0.0">
                  <c:v>41.8</c:v>
                </c:pt>
                <c:pt idx="32" formatCode="#,##0.0">
                  <c:v>46.1</c:v>
                </c:pt>
                <c:pt idx="33" formatCode="#,##0.0">
                  <c:v>48.9</c:v>
                </c:pt>
                <c:pt idx="34" formatCode="#,##0.0">
                  <c:v>52.8</c:v>
                </c:pt>
                <c:pt idx="35" formatCode="#,##0.0">
                  <c:v>54.4</c:v>
                </c:pt>
                <c:pt idx="36" formatCode="#,##0.0">
                  <c:v>58.5</c:v>
                </c:pt>
                <c:pt idx="37" formatCode="#,##0.0">
                  <c:v>63.3</c:v>
                </c:pt>
                <c:pt idx="38" formatCode="#,##0.0">
                  <c:v>67.2</c:v>
                </c:pt>
                <c:pt idx="39" formatCode="#,##0.0">
                  <c:v>69.2</c:v>
                </c:pt>
                <c:pt idx="40" formatCode="#,##0.0">
                  <c:v>72.8</c:v>
                </c:pt>
                <c:pt idx="41" formatCode="#,##0.0">
                  <c:v>75.2</c:v>
                </c:pt>
                <c:pt idx="42" formatCode="#,##0.0">
                  <c:v>77.3</c:v>
                </c:pt>
                <c:pt idx="43" formatCode="#,##0.0">
                  <c:v>80.2</c:v>
                </c:pt>
                <c:pt idx="44" formatCode="#,##0.0">
                  <c:v>79.5</c:v>
                </c:pt>
                <c:pt idx="45" formatCode="#,##0.0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D6-4B03-8B6F-EA28A1F9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National Demand: Summer Ending 0600hrs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PeakMin_Data!$C$47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PeakMin_Data!$D$47:$AW$47</c:f>
              <c:numCache>
                <c:formatCode>#,##0.0</c:formatCode>
                <c:ptCount val="46"/>
                <c:pt idx="0">
                  <c:v>21.7</c:v>
                </c:pt>
                <c:pt idx="1">
                  <c:v>22.1</c:v>
                </c:pt>
                <c:pt idx="2">
                  <c:v>21.9</c:v>
                </c:pt>
                <c:pt idx="3">
                  <c:v>21.4</c:v>
                </c:pt>
                <c:pt idx="4">
                  <c:v>20</c:v>
                </c:pt>
                <c:pt idx="5">
                  <c:v>19.600000000000001</c:v>
                </c:pt>
                <c:pt idx="6">
                  <c:v>19.2</c:v>
                </c:pt>
                <c:pt idx="7">
                  <c:v>19.2</c:v>
                </c:pt>
                <c:pt idx="8">
                  <c:v>18.600000000000001</c:v>
                </c:pt>
                <c:pt idx="9">
                  <c:v>18.100000000000001</c:v>
                </c:pt>
                <c:pt idx="10">
                  <c:v>17.899999999999999</c:v>
                </c:pt>
                <c:pt idx="11">
                  <c:v>16.899999999999999</c:v>
                </c:pt>
                <c:pt idx="12">
                  <c:v>16.5</c:v>
                </c:pt>
                <c:pt idx="13">
                  <c:v>15.8</c:v>
                </c:pt>
                <c:pt idx="14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71D-A534-1C8249A4FD44}"/>
            </c:ext>
          </c:extLst>
        </c:ser>
        <c:ser>
          <c:idx val="1"/>
          <c:order val="1"/>
          <c:tx>
            <c:strRef>
              <c:f>PeakMin_Data!$C$48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PeakMin_Data!$D$48:$AW$48</c:f>
              <c:numCache>
                <c:formatCode>#,##0</c:formatCode>
                <c:ptCount val="46"/>
                <c:pt idx="14" formatCode="#,##0.0">
                  <c:v>15.8</c:v>
                </c:pt>
                <c:pt idx="15" formatCode="#,##0.0">
                  <c:v>15</c:v>
                </c:pt>
                <c:pt idx="16" formatCode="#,##0.0">
                  <c:v>15.2</c:v>
                </c:pt>
                <c:pt idx="17" formatCode="#,##0.0">
                  <c:v>15.2</c:v>
                </c:pt>
                <c:pt idx="18" formatCode="#,##0.0">
                  <c:v>15.2</c:v>
                </c:pt>
                <c:pt idx="19" formatCode="#,##0.0">
                  <c:v>15.3</c:v>
                </c:pt>
                <c:pt idx="20" formatCode="#,##0.0">
                  <c:v>15.3</c:v>
                </c:pt>
                <c:pt idx="21" formatCode="#,##0.0">
                  <c:v>15.3</c:v>
                </c:pt>
                <c:pt idx="22" formatCode="#,##0.0">
                  <c:v>15.4</c:v>
                </c:pt>
                <c:pt idx="23" formatCode="#,##0.0">
                  <c:v>15.6</c:v>
                </c:pt>
                <c:pt idx="24" formatCode="#,##0.0">
                  <c:v>15.8</c:v>
                </c:pt>
                <c:pt idx="25" formatCode="#,##0.0">
                  <c:v>15.9</c:v>
                </c:pt>
                <c:pt idx="26" formatCode="#,##0.0">
                  <c:v>16.2</c:v>
                </c:pt>
                <c:pt idx="27" formatCode="#,##0.0">
                  <c:v>16.5</c:v>
                </c:pt>
                <c:pt idx="28" formatCode="#,##0.0">
                  <c:v>16.8</c:v>
                </c:pt>
                <c:pt idx="29" formatCode="#,##0.0">
                  <c:v>17.600000000000001</c:v>
                </c:pt>
                <c:pt idx="30" formatCode="#,##0.0">
                  <c:v>17.899999999999999</c:v>
                </c:pt>
                <c:pt idx="31" formatCode="#,##0.0">
                  <c:v>18.5</c:v>
                </c:pt>
                <c:pt idx="32" formatCode="#,##0.0">
                  <c:v>18.7</c:v>
                </c:pt>
                <c:pt idx="33" formatCode="#,##0.0">
                  <c:v>19.100000000000001</c:v>
                </c:pt>
                <c:pt idx="34" formatCode="#,##0.0">
                  <c:v>19.5</c:v>
                </c:pt>
                <c:pt idx="35" formatCode="#,##0.0">
                  <c:v>19.8</c:v>
                </c:pt>
                <c:pt idx="36" formatCode="#,##0.0">
                  <c:v>20.3</c:v>
                </c:pt>
                <c:pt idx="37" formatCode="#,##0.0">
                  <c:v>20.8</c:v>
                </c:pt>
                <c:pt idx="38" formatCode="#,##0.0">
                  <c:v>21.3</c:v>
                </c:pt>
                <c:pt idx="39" formatCode="#,##0.0">
                  <c:v>21.9</c:v>
                </c:pt>
                <c:pt idx="40" formatCode="#,##0.0">
                  <c:v>22.2</c:v>
                </c:pt>
                <c:pt idx="41" formatCode="#,##0.0">
                  <c:v>22.7</c:v>
                </c:pt>
                <c:pt idx="42" formatCode="#,##0.0">
                  <c:v>23</c:v>
                </c:pt>
                <c:pt idx="43" formatCode="#,##0.0">
                  <c:v>23.4</c:v>
                </c:pt>
                <c:pt idx="44" formatCode="#,##0.0">
                  <c:v>24</c:v>
                </c:pt>
                <c:pt idx="45" formatCode="#,##0.0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5-471D-A534-1C8249A4FD44}"/>
            </c:ext>
          </c:extLst>
        </c:ser>
        <c:ser>
          <c:idx val="2"/>
          <c:order val="2"/>
          <c:tx>
            <c:strRef>
              <c:f>PeakMin_Data!$C$49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508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PeakMin_Data!$D$49:$AW$49</c:f>
              <c:numCache>
                <c:formatCode>#,##0</c:formatCode>
                <c:ptCount val="46"/>
                <c:pt idx="14" formatCode="#,##0.0">
                  <c:v>15.8</c:v>
                </c:pt>
                <c:pt idx="15" formatCode="#,##0.0">
                  <c:v>15</c:v>
                </c:pt>
                <c:pt idx="16" formatCode="#,##0.0">
                  <c:v>14.8</c:v>
                </c:pt>
                <c:pt idx="17" formatCode="#,##0.0">
                  <c:v>14.6</c:v>
                </c:pt>
                <c:pt idx="18" formatCode="#,##0.0">
                  <c:v>14.4</c:v>
                </c:pt>
                <c:pt idx="19" formatCode="#,##0.0">
                  <c:v>14.3</c:v>
                </c:pt>
                <c:pt idx="20" formatCode="#,##0.0">
                  <c:v>14.2</c:v>
                </c:pt>
                <c:pt idx="21" formatCode="#,##0.0">
                  <c:v>14.2</c:v>
                </c:pt>
                <c:pt idx="22" formatCode="#,##0.0">
                  <c:v>13.9</c:v>
                </c:pt>
                <c:pt idx="23" formatCode="#,##0.0">
                  <c:v>13.9</c:v>
                </c:pt>
                <c:pt idx="24" formatCode="#,##0.0">
                  <c:v>13.8</c:v>
                </c:pt>
                <c:pt idx="25" formatCode="#,##0.0">
                  <c:v>13.5</c:v>
                </c:pt>
                <c:pt idx="26" formatCode="#,##0.0">
                  <c:v>13.5</c:v>
                </c:pt>
                <c:pt idx="27" formatCode="#,##0.0">
                  <c:v>13.7</c:v>
                </c:pt>
                <c:pt idx="28" formatCode="#,##0.0">
                  <c:v>14</c:v>
                </c:pt>
                <c:pt idx="29" formatCode="#,##0.0">
                  <c:v>14.1</c:v>
                </c:pt>
                <c:pt idx="30" formatCode="#,##0.0">
                  <c:v>14.5</c:v>
                </c:pt>
                <c:pt idx="31" formatCode="#,##0.0">
                  <c:v>14.6</c:v>
                </c:pt>
                <c:pt idx="32" formatCode="#,##0.0">
                  <c:v>16.100000000000001</c:v>
                </c:pt>
                <c:pt idx="33" formatCode="#,##0.0">
                  <c:v>16.2</c:v>
                </c:pt>
                <c:pt idx="34" formatCode="#,##0.0">
                  <c:v>16.600000000000001</c:v>
                </c:pt>
                <c:pt idx="35" formatCode="#,##0.0">
                  <c:v>16.7</c:v>
                </c:pt>
                <c:pt idx="36" formatCode="#,##0.0">
                  <c:v>17</c:v>
                </c:pt>
                <c:pt idx="37" formatCode="#,##0.0">
                  <c:v>17.399999999999999</c:v>
                </c:pt>
                <c:pt idx="38" formatCode="#,##0.0">
                  <c:v>17.899999999999999</c:v>
                </c:pt>
                <c:pt idx="39" formatCode="#,##0.0">
                  <c:v>18.5</c:v>
                </c:pt>
                <c:pt idx="40" formatCode="#,##0.0">
                  <c:v>18.8</c:v>
                </c:pt>
                <c:pt idx="41" formatCode="#,##0.0">
                  <c:v>20.2</c:v>
                </c:pt>
                <c:pt idx="42" formatCode="#,##0.0">
                  <c:v>20.5</c:v>
                </c:pt>
                <c:pt idx="43" formatCode="#,##0.0">
                  <c:v>21.3</c:v>
                </c:pt>
                <c:pt idx="44" formatCode="#,##0.0">
                  <c:v>21.4</c:v>
                </c:pt>
                <c:pt idx="45" formatCode="#,##0.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85-471D-A534-1C8249A4FD44}"/>
            </c:ext>
          </c:extLst>
        </c:ser>
        <c:ser>
          <c:idx val="3"/>
          <c:order val="3"/>
          <c:tx>
            <c:strRef>
              <c:f>PeakMin_Data!$C$50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508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PeakMin_Data!$D$50:$AW$50</c:f>
              <c:numCache>
                <c:formatCode>#,##0</c:formatCode>
                <c:ptCount val="46"/>
                <c:pt idx="14" formatCode="#,##0.0">
                  <c:v>15.8</c:v>
                </c:pt>
                <c:pt idx="15" formatCode="#,##0.0">
                  <c:v>15</c:v>
                </c:pt>
                <c:pt idx="16" formatCode="#,##0.0">
                  <c:v>14.7</c:v>
                </c:pt>
                <c:pt idx="17" formatCode="#,##0.0">
                  <c:v>14.4</c:v>
                </c:pt>
                <c:pt idx="18" formatCode="#,##0.0">
                  <c:v>14.5</c:v>
                </c:pt>
                <c:pt idx="19" formatCode="#,##0.0">
                  <c:v>14.3</c:v>
                </c:pt>
                <c:pt idx="20" formatCode="#,##0.0">
                  <c:v>14</c:v>
                </c:pt>
                <c:pt idx="21" formatCode="#,##0.0">
                  <c:v>13.6</c:v>
                </c:pt>
                <c:pt idx="22" formatCode="#,##0.0">
                  <c:v>13.1</c:v>
                </c:pt>
                <c:pt idx="23" formatCode="#,##0.0">
                  <c:v>12.5</c:v>
                </c:pt>
                <c:pt idx="24" formatCode="#,##0.0">
                  <c:v>12.3</c:v>
                </c:pt>
                <c:pt idx="25" formatCode="#,##0.0">
                  <c:v>12.2</c:v>
                </c:pt>
                <c:pt idx="26" formatCode="#,##0.0">
                  <c:v>15.8</c:v>
                </c:pt>
                <c:pt idx="27" formatCode="#,##0.0">
                  <c:v>16.7</c:v>
                </c:pt>
                <c:pt idx="28" formatCode="#,##0.0">
                  <c:v>17.8</c:v>
                </c:pt>
                <c:pt idx="29" formatCode="#,##0.0">
                  <c:v>18.3</c:v>
                </c:pt>
                <c:pt idx="30" formatCode="#,##0.0">
                  <c:v>19.100000000000001</c:v>
                </c:pt>
                <c:pt idx="31" formatCode="#,##0.0">
                  <c:v>20.100000000000001</c:v>
                </c:pt>
                <c:pt idx="32" formatCode="#,##0.0">
                  <c:v>21</c:v>
                </c:pt>
                <c:pt idx="33" formatCode="#,##0.0">
                  <c:v>21.7</c:v>
                </c:pt>
                <c:pt idx="34" formatCode="#,##0.0">
                  <c:v>22.3</c:v>
                </c:pt>
                <c:pt idx="35" formatCode="#,##0.0">
                  <c:v>23.3</c:v>
                </c:pt>
                <c:pt idx="36" formatCode="#,##0.0">
                  <c:v>24.6</c:v>
                </c:pt>
                <c:pt idx="37" formatCode="#,##0.0">
                  <c:v>26.6</c:v>
                </c:pt>
                <c:pt idx="38" formatCode="#,##0.0">
                  <c:v>28.1</c:v>
                </c:pt>
                <c:pt idx="39" formatCode="#,##0.0">
                  <c:v>30.7</c:v>
                </c:pt>
                <c:pt idx="40" formatCode="#,##0.0">
                  <c:v>32.9</c:v>
                </c:pt>
                <c:pt idx="41" formatCode="#,##0.0">
                  <c:v>34.700000000000003</c:v>
                </c:pt>
                <c:pt idx="42" formatCode="#,##0.0">
                  <c:v>36.1</c:v>
                </c:pt>
                <c:pt idx="43" formatCode="#,##0.0">
                  <c:v>37.799999999999997</c:v>
                </c:pt>
                <c:pt idx="44" formatCode="#,##0.0">
                  <c:v>38.799999999999997</c:v>
                </c:pt>
                <c:pt idx="45" formatCode="#,##0.0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85-471D-A534-1C8249A4FD44}"/>
            </c:ext>
          </c:extLst>
        </c:ser>
        <c:ser>
          <c:idx val="4"/>
          <c:order val="4"/>
          <c:tx>
            <c:strRef>
              <c:f>PeakMin_Data!$C$51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508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PeakMin_Data!$D$51:$AW$51</c:f>
              <c:numCache>
                <c:formatCode>#,##0</c:formatCode>
                <c:ptCount val="46"/>
                <c:pt idx="14" formatCode="#,##0.0">
                  <c:v>15.8</c:v>
                </c:pt>
                <c:pt idx="15" formatCode="#,##0.0">
                  <c:v>15</c:v>
                </c:pt>
                <c:pt idx="16" formatCode="#,##0.0">
                  <c:v>14.6</c:v>
                </c:pt>
                <c:pt idx="17" formatCode="#,##0.0">
                  <c:v>14.4</c:v>
                </c:pt>
                <c:pt idx="18" formatCode="#,##0.0">
                  <c:v>14.1</c:v>
                </c:pt>
                <c:pt idx="19" formatCode="#,##0.0">
                  <c:v>13.6</c:v>
                </c:pt>
                <c:pt idx="20" formatCode="#,##0.0">
                  <c:v>13</c:v>
                </c:pt>
                <c:pt idx="21" formatCode="#,##0.0">
                  <c:v>12.4</c:v>
                </c:pt>
                <c:pt idx="22" formatCode="#,##0.0">
                  <c:v>11.8</c:v>
                </c:pt>
                <c:pt idx="23" formatCode="#,##0.0">
                  <c:v>12.2</c:v>
                </c:pt>
                <c:pt idx="24" formatCode="#,##0.0">
                  <c:v>12.7</c:v>
                </c:pt>
                <c:pt idx="25" formatCode="#,##0.0">
                  <c:v>13.8</c:v>
                </c:pt>
                <c:pt idx="26" formatCode="#,##0.0">
                  <c:v>15.6</c:v>
                </c:pt>
                <c:pt idx="27" formatCode="#,##0.0">
                  <c:v>17.399999999999999</c:v>
                </c:pt>
                <c:pt idx="28" formatCode="#,##0.0">
                  <c:v>18.600000000000001</c:v>
                </c:pt>
                <c:pt idx="29" formatCode="#,##0.0">
                  <c:v>19.600000000000001</c:v>
                </c:pt>
                <c:pt idx="30" formatCode="#,##0.0">
                  <c:v>21.1</c:v>
                </c:pt>
                <c:pt idx="31" formatCode="#,##0.0">
                  <c:v>22.5</c:v>
                </c:pt>
                <c:pt idx="32" formatCode="#,##0.0">
                  <c:v>24.2</c:v>
                </c:pt>
                <c:pt idx="33" formatCode="#,##0.0">
                  <c:v>25.9</c:v>
                </c:pt>
                <c:pt idx="34" formatCode="#,##0.0">
                  <c:v>27.3</c:v>
                </c:pt>
                <c:pt idx="35" formatCode="#,##0.0">
                  <c:v>28.3</c:v>
                </c:pt>
                <c:pt idx="36" formatCode="#,##0.0">
                  <c:v>29.5</c:v>
                </c:pt>
                <c:pt idx="37" formatCode="#,##0.0">
                  <c:v>31.5</c:v>
                </c:pt>
                <c:pt idx="38" formatCode="#,##0.0">
                  <c:v>33.299999999999997</c:v>
                </c:pt>
                <c:pt idx="39" formatCode="#,##0.0">
                  <c:v>35.700000000000003</c:v>
                </c:pt>
                <c:pt idx="40" formatCode="#,##0.0">
                  <c:v>36.9</c:v>
                </c:pt>
                <c:pt idx="41" formatCode="#,##0.0">
                  <c:v>37.799999999999997</c:v>
                </c:pt>
                <c:pt idx="42" formatCode="#,##0.0">
                  <c:v>38.5</c:v>
                </c:pt>
                <c:pt idx="43" formatCode="#,##0.0">
                  <c:v>39.5</c:v>
                </c:pt>
                <c:pt idx="44" formatCode="#,##0.0">
                  <c:v>39.799999999999997</c:v>
                </c:pt>
                <c:pt idx="45" formatCode="#,##0.0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85-471D-A534-1C8249A4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Unrestricted Peak ACS National 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PeakMin_Data!$C$16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PeakMin_Data!$D$16:$AW$16</c:f>
              <c:numCache>
                <c:formatCode>#,##0.0</c:formatCode>
                <c:ptCount val="46"/>
                <c:pt idx="0">
                  <c:v>60.9</c:v>
                </c:pt>
                <c:pt idx="1">
                  <c:v>60.5</c:v>
                </c:pt>
                <c:pt idx="2">
                  <c:v>60.5</c:v>
                </c:pt>
                <c:pt idx="3">
                  <c:v>58.2</c:v>
                </c:pt>
                <c:pt idx="4">
                  <c:v>58</c:v>
                </c:pt>
                <c:pt idx="5">
                  <c:v>57.9</c:v>
                </c:pt>
                <c:pt idx="6">
                  <c:v>56.4</c:v>
                </c:pt>
                <c:pt idx="7">
                  <c:v>55.9</c:v>
                </c:pt>
                <c:pt idx="8">
                  <c:v>54.9</c:v>
                </c:pt>
                <c:pt idx="9">
                  <c:v>54.5</c:v>
                </c:pt>
                <c:pt idx="10">
                  <c:v>53.1</c:v>
                </c:pt>
                <c:pt idx="11">
                  <c:v>52.3</c:v>
                </c:pt>
                <c:pt idx="12">
                  <c:v>51.4</c:v>
                </c:pt>
                <c:pt idx="13">
                  <c:v>49.6</c:v>
                </c:pt>
                <c:pt idx="1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4-4497-8DF6-101A38DE28CE}"/>
            </c:ext>
          </c:extLst>
        </c:ser>
        <c:ser>
          <c:idx val="1"/>
          <c:order val="1"/>
          <c:tx>
            <c:strRef>
              <c:f>PeakMin_Data!$C$17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827B7A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PeakMin_Data!$D$17:$AW$17</c:f>
              <c:numCache>
                <c:formatCode>#,##0</c:formatCode>
                <c:ptCount val="46"/>
                <c:pt idx="14" formatCode="#,##0.0">
                  <c:v>48.2</c:v>
                </c:pt>
                <c:pt idx="15" formatCode="#,##0.0">
                  <c:v>47</c:v>
                </c:pt>
                <c:pt idx="16" formatCode="#,##0.0">
                  <c:v>46.6</c:v>
                </c:pt>
                <c:pt idx="17" formatCode="#,##0.0">
                  <c:v>46.4</c:v>
                </c:pt>
                <c:pt idx="18" formatCode="#,##0.0">
                  <c:v>45.8</c:v>
                </c:pt>
                <c:pt idx="19" formatCode="#,##0.0">
                  <c:v>45.4</c:v>
                </c:pt>
                <c:pt idx="20" formatCode="#,##0.0">
                  <c:v>44.9</c:v>
                </c:pt>
                <c:pt idx="21" formatCode="#,##0.0">
                  <c:v>44.1</c:v>
                </c:pt>
                <c:pt idx="22" formatCode="#,##0.0">
                  <c:v>43.5</c:v>
                </c:pt>
                <c:pt idx="23" formatCode="#,##0.0">
                  <c:v>43.3</c:v>
                </c:pt>
                <c:pt idx="24" formatCode="#,##0.0">
                  <c:v>43.1</c:v>
                </c:pt>
                <c:pt idx="25" formatCode="#,##0.0">
                  <c:v>42.9</c:v>
                </c:pt>
                <c:pt idx="26" formatCode="#,##0.0">
                  <c:v>43.1</c:v>
                </c:pt>
                <c:pt idx="27" formatCode="#,##0.0">
                  <c:v>43.3</c:v>
                </c:pt>
                <c:pt idx="28" formatCode="#,##0.0">
                  <c:v>43.5</c:v>
                </c:pt>
                <c:pt idx="29" formatCode="#,##0.0">
                  <c:v>43.9</c:v>
                </c:pt>
                <c:pt idx="30" formatCode="#,##0.0">
                  <c:v>44.3</c:v>
                </c:pt>
                <c:pt idx="31" formatCode="#,##0.0">
                  <c:v>45</c:v>
                </c:pt>
                <c:pt idx="32" formatCode="#,##0.0">
                  <c:v>46</c:v>
                </c:pt>
                <c:pt idx="33" formatCode="#,##0.0">
                  <c:v>47</c:v>
                </c:pt>
                <c:pt idx="34" formatCode="#,##0.0">
                  <c:v>47.7</c:v>
                </c:pt>
                <c:pt idx="35" formatCode="#,##0.0">
                  <c:v>48.5</c:v>
                </c:pt>
                <c:pt idx="36" formatCode="#,##0.0">
                  <c:v>48.7</c:v>
                </c:pt>
                <c:pt idx="37" formatCode="#,##0.0">
                  <c:v>49</c:v>
                </c:pt>
                <c:pt idx="38" formatCode="#,##0.0">
                  <c:v>48.8</c:v>
                </c:pt>
                <c:pt idx="39" formatCode="#,##0.0">
                  <c:v>48.6</c:v>
                </c:pt>
                <c:pt idx="40" formatCode="#,##0.0">
                  <c:v>48.4</c:v>
                </c:pt>
                <c:pt idx="41" formatCode="#,##0.0">
                  <c:v>47.8</c:v>
                </c:pt>
                <c:pt idx="42" formatCode="#,##0.0">
                  <c:v>47.7</c:v>
                </c:pt>
                <c:pt idx="43" formatCode="#,##0.0">
                  <c:v>47.5</c:v>
                </c:pt>
                <c:pt idx="44" formatCode="#,##0.0">
                  <c:v>47.1</c:v>
                </c:pt>
                <c:pt idx="45" formatCode="#,##0.0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4-4497-8DF6-101A38DE28CE}"/>
            </c:ext>
          </c:extLst>
        </c:ser>
        <c:ser>
          <c:idx val="2"/>
          <c:order val="2"/>
          <c:tx>
            <c:strRef>
              <c:f>PeakMin_Data!$C$18</c:f>
              <c:strCache>
                <c:ptCount val="1"/>
                <c:pt idx="0">
                  <c:v>System Transformation</c:v>
                </c:pt>
              </c:strCache>
            </c:strRef>
          </c:tx>
          <c:spPr>
            <a:ln w="50800" cap="rnd">
              <a:solidFill>
                <a:srgbClr val="5BCBF5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PeakMin_Data!$D$18:$AW$18</c:f>
              <c:numCache>
                <c:formatCode>#,##0</c:formatCode>
                <c:ptCount val="46"/>
                <c:pt idx="14" formatCode="#,##0.0">
                  <c:v>48.2</c:v>
                </c:pt>
                <c:pt idx="15" formatCode="#,##0.0">
                  <c:v>47</c:v>
                </c:pt>
                <c:pt idx="16" formatCode="#,##0.0">
                  <c:v>45.6</c:v>
                </c:pt>
                <c:pt idx="17" formatCode="#,##0.0">
                  <c:v>44.8</c:v>
                </c:pt>
                <c:pt idx="18" formatCode="#,##0.0">
                  <c:v>44.4</c:v>
                </c:pt>
                <c:pt idx="19" formatCode="#,##0.0">
                  <c:v>44.7</c:v>
                </c:pt>
                <c:pt idx="20" formatCode="#,##0.0">
                  <c:v>45.2</c:v>
                </c:pt>
                <c:pt idx="21" formatCode="#,##0.0">
                  <c:v>45.5</c:v>
                </c:pt>
                <c:pt idx="22" formatCode="#,##0.0">
                  <c:v>46.1</c:v>
                </c:pt>
                <c:pt idx="23" formatCode="#,##0.0">
                  <c:v>46.6</c:v>
                </c:pt>
                <c:pt idx="24" formatCode="#,##0.0">
                  <c:v>47.5</c:v>
                </c:pt>
                <c:pt idx="25" formatCode="#,##0.0">
                  <c:v>48</c:v>
                </c:pt>
                <c:pt idx="26" formatCode="#,##0.0">
                  <c:v>49.3</c:v>
                </c:pt>
                <c:pt idx="27" formatCode="#,##0.0">
                  <c:v>50.4</c:v>
                </c:pt>
                <c:pt idx="28" formatCode="#,##0.0">
                  <c:v>52.2</c:v>
                </c:pt>
                <c:pt idx="29" formatCode="#,##0.0">
                  <c:v>54.2</c:v>
                </c:pt>
                <c:pt idx="30" formatCode="#,##0.0">
                  <c:v>56.9</c:v>
                </c:pt>
                <c:pt idx="31" formatCode="#,##0.0">
                  <c:v>58.7</c:v>
                </c:pt>
                <c:pt idx="32" formatCode="#,##0.0">
                  <c:v>60.7</c:v>
                </c:pt>
                <c:pt idx="33" formatCode="#,##0.0">
                  <c:v>61.9</c:v>
                </c:pt>
                <c:pt idx="34" formatCode="#,##0.0">
                  <c:v>62.7</c:v>
                </c:pt>
                <c:pt idx="35" formatCode="#,##0.0">
                  <c:v>63.1</c:v>
                </c:pt>
                <c:pt idx="36" formatCode="#,##0.0">
                  <c:v>63.5</c:v>
                </c:pt>
                <c:pt idx="37" formatCode="#,##0.0">
                  <c:v>64.5</c:v>
                </c:pt>
                <c:pt idx="38" formatCode="#,##0.0">
                  <c:v>64.8</c:v>
                </c:pt>
                <c:pt idx="39" formatCode="#,##0.0">
                  <c:v>64.599999999999994</c:v>
                </c:pt>
                <c:pt idx="40" formatCode="#,##0.0">
                  <c:v>64.8</c:v>
                </c:pt>
                <c:pt idx="41" formatCode="#,##0.0">
                  <c:v>65</c:v>
                </c:pt>
                <c:pt idx="42" formatCode="#,##0.0">
                  <c:v>65.099999999999994</c:v>
                </c:pt>
                <c:pt idx="43" formatCode="#,##0.0">
                  <c:v>65.2</c:v>
                </c:pt>
                <c:pt idx="44" formatCode="#,##0.0">
                  <c:v>64.7</c:v>
                </c:pt>
                <c:pt idx="45" formatCode="#,##0.0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4-4497-8DF6-101A38DE28CE}"/>
            </c:ext>
          </c:extLst>
        </c:ser>
        <c:ser>
          <c:idx val="3"/>
          <c:order val="3"/>
          <c:tx>
            <c:strRef>
              <c:f>PeakMin_Data!$C$19</c:f>
              <c:strCache>
                <c:ptCount val="1"/>
                <c:pt idx="0">
                  <c:v>Consumer Transformation</c:v>
                </c:pt>
              </c:strCache>
            </c:strRef>
          </c:tx>
          <c:spPr>
            <a:ln w="50800" cap="rnd">
              <a:solidFill>
                <a:srgbClr val="FFBF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PeakMin_Data!$D$19:$AW$19</c:f>
              <c:numCache>
                <c:formatCode>#,##0</c:formatCode>
                <c:ptCount val="46"/>
                <c:pt idx="14" formatCode="#,##0.0">
                  <c:v>48.2</c:v>
                </c:pt>
                <c:pt idx="15" formatCode="#,##0.0">
                  <c:v>46.9</c:v>
                </c:pt>
                <c:pt idx="16" formatCode="#,##0.0">
                  <c:v>45.1</c:v>
                </c:pt>
                <c:pt idx="17" formatCode="#,##0.0">
                  <c:v>44.4</c:v>
                </c:pt>
                <c:pt idx="18" formatCode="#,##0.0">
                  <c:v>45</c:v>
                </c:pt>
                <c:pt idx="19" formatCode="#,##0.0">
                  <c:v>46.2</c:v>
                </c:pt>
                <c:pt idx="20" formatCode="#,##0.0">
                  <c:v>47.4</c:v>
                </c:pt>
                <c:pt idx="21" formatCode="#,##0.0">
                  <c:v>48.4</c:v>
                </c:pt>
                <c:pt idx="22" formatCode="#,##0.0">
                  <c:v>49.3</c:v>
                </c:pt>
                <c:pt idx="23" formatCode="#,##0.0">
                  <c:v>50.5</c:v>
                </c:pt>
                <c:pt idx="24" formatCode="#,##0.0">
                  <c:v>52.1</c:v>
                </c:pt>
                <c:pt idx="25" formatCode="#,##0.0">
                  <c:v>53</c:v>
                </c:pt>
                <c:pt idx="26" formatCode="#,##0.0">
                  <c:v>54.5</c:v>
                </c:pt>
                <c:pt idx="27" formatCode="#,##0.0">
                  <c:v>55.9</c:v>
                </c:pt>
                <c:pt idx="28" formatCode="#,##0.0">
                  <c:v>58</c:v>
                </c:pt>
                <c:pt idx="29" formatCode="#,##0.0">
                  <c:v>59.4</c:v>
                </c:pt>
                <c:pt idx="30" formatCode="#,##0.0">
                  <c:v>60.6</c:v>
                </c:pt>
                <c:pt idx="31" formatCode="#,##0.0">
                  <c:v>60.5</c:v>
                </c:pt>
                <c:pt idx="32" formatCode="#,##0.0">
                  <c:v>59.6</c:v>
                </c:pt>
                <c:pt idx="33" formatCode="#,##0.0">
                  <c:v>58.8</c:v>
                </c:pt>
                <c:pt idx="34" formatCode="#,##0.0">
                  <c:v>58.5</c:v>
                </c:pt>
                <c:pt idx="35" formatCode="#,##0.0">
                  <c:v>57.9</c:v>
                </c:pt>
                <c:pt idx="36" formatCode="#,##0.0">
                  <c:v>57.8</c:v>
                </c:pt>
                <c:pt idx="37" formatCode="#,##0.0">
                  <c:v>58.3</c:v>
                </c:pt>
                <c:pt idx="38" formatCode="#,##0.0">
                  <c:v>59.1</c:v>
                </c:pt>
                <c:pt idx="39" formatCode="#,##0.0">
                  <c:v>60</c:v>
                </c:pt>
                <c:pt idx="40" formatCode="#,##0.0">
                  <c:v>62.3</c:v>
                </c:pt>
                <c:pt idx="41" formatCode="#,##0.0">
                  <c:v>64.2</c:v>
                </c:pt>
                <c:pt idx="42" formatCode="#,##0.0">
                  <c:v>65.900000000000006</c:v>
                </c:pt>
                <c:pt idx="43" formatCode="#,##0.0">
                  <c:v>67.599999999999994</c:v>
                </c:pt>
                <c:pt idx="44" formatCode="#,##0.0">
                  <c:v>70.099999999999994</c:v>
                </c:pt>
                <c:pt idx="45" formatCode="#,##0.0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F4-4497-8DF6-101A38DE28CE}"/>
            </c:ext>
          </c:extLst>
        </c:ser>
        <c:ser>
          <c:idx val="4"/>
          <c:order val="4"/>
          <c:tx>
            <c:strRef>
              <c:f>PeakMin_Data!$C$20</c:f>
              <c:strCache>
                <c:ptCount val="1"/>
                <c:pt idx="0">
                  <c:v>Leading the Way</c:v>
                </c:pt>
              </c:strCache>
            </c:strRef>
          </c:tx>
          <c:spPr>
            <a:ln w="50800" cap="rnd">
              <a:solidFill>
                <a:srgbClr val="C2CD23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PeakMin_Data!$D$20:$AW$20</c:f>
              <c:numCache>
                <c:formatCode>#,##0</c:formatCode>
                <c:ptCount val="46"/>
                <c:pt idx="14" formatCode="#,##0.0">
                  <c:v>48.2</c:v>
                </c:pt>
                <c:pt idx="15" formatCode="#,##0.0">
                  <c:v>45.4</c:v>
                </c:pt>
                <c:pt idx="16" formatCode="#,##0.0">
                  <c:v>43.3</c:v>
                </c:pt>
                <c:pt idx="17" formatCode="#,##0.0">
                  <c:v>42.7</c:v>
                </c:pt>
                <c:pt idx="18" formatCode="#,##0.0">
                  <c:v>42.4</c:v>
                </c:pt>
                <c:pt idx="19" formatCode="#,##0.0">
                  <c:v>43.3</c:v>
                </c:pt>
                <c:pt idx="20" formatCode="#,##0.0">
                  <c:v>44.1</c:v>
                </c:pt>
                <c:pt idx="21" formatCode="#,##0.0">
                  <c:v>44.9</c:v>
                </c:pt>
                <c:pt idx="22" formatCode="#,##0.0">
                  <c:v>46.4</c:v>
                </c:pt>
                <c:pt idx="23" formatCode="#,##0.0">
                  <c:v>47.8</c:v>
                </c:pt>
                <c:pt idx="24" formatCode="#,##0.0">
                  <c:v>48.2</c:v>
                </c:pt>
                <c:pt idx="25" formatCode="#,##0.0">
                  <c:v>47.8</c:v>
                </c:pt>
                <c:pt idx="26" formatCode="#,##0.0">
                  <c:v>47.2</c:v>
                </c:pt>
                <c:pt idx="27" formatCode="#,##0.0">
                  <c:v>46.3</c:v>
                </c:pt>
                <c:pt idx="28" formatCode="#,##0.0">
                  <c:v>44.8</c:v>
                </c:pt>
                <c:pt idx="29" formatCode="#,##0.0">
                  <c:v>42.8</c:v>
                </c:pt>
                <c:pt idx="30" formatCode="#,##0.0">
                  <c:v>40.6</c:v>
                </c:pt>
                <c:pt idx="31" formatCode="#,##0.0">
                  <c:v>37.200000000000003</c:v>
                </c:pt>
                <c:pt idx="32" formatCode="#,##0.0">
                  <c:v>33.6</c:v>
                </c:pt>
                <c:pt idx="33" formatCode="#,##0.0">
                  <c:v>33.1</c:v>
                </c:pt>
                <c:pt idx="34" formatCode="#,##0.0">
                  <c:v>34.299999999999997</c:v>
                </c:pt>
                <c:pt idx="35" formatCode="#,##0.0">
                  <c:v>35.4</c:v>
                </c:pt>
                <c:pt idx="36" formatCode="#,##0.0">
                  <c:v>36.6</c:v>
                </c:pt>
                <c:pt idx="37" formatCode="#,##0.0">
                  <c:v>37.6</c:v>
                </c:pt>
                <c:pt idx="38" formatCode="#,##0.0">
                  <c:v>38.6</c:v>
                </c:pt>
                <c:pt idx="39" formatCode="#,##0.0">
                  <c:v>39.1</c:v>
                </c:pt>
                <c:pt idx="40" formatCode="#,##0.0">
                  <c:v>40</c:v>
                </c:pt>
                <c:pt idx="41" formatCode="#,##0.0">
                  <c:v>40.299999999999997</c:v>
                </c:pt>
                <c:pt idx="42" formatCode="#,##0.0">
                  <c:v>40.6</c:v>
                </c:pt>
                <c:pt idx="43" formatCode="#,##0.0">
                  <c:v>40.5</c:v>
                </c:pt>
                <c:pt idx="44" formatCode="#,##0.0">
                  <c:v>40.1</c:v>
                </c:pt>
                <c:pt idx="45" formatCode="#,##0.0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F4-4497-8DF6-101A38DE2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50738303663"/>
          <c:y val="5.5094931507311526E-2"/>
          <c:w val="0.86907259711828311"/>
          <c:h val="0.73716078417006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cInterconnectorsStorage!$O$2</c:f>
              <c:strCache>
                <c:ptCount val="1"/>
                <c:pt idx="0">
                  <c:v>National Storage Profile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[3]Scotland!$B$3:$C$19</c:f>
              <c:multiLvlStrCache>
                <c:ptCount val="17"/>
                <c:lvl>
                  <c:pt idx="0">
                    <c:v>2017/18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2020/21</c:v>
                  </c:pt>
                  <c:pt idx="6">
                    <c:v>2025/26</c:v>
                  </c:pt>
                  <c:pt idx="7">
                    <c:v>2030/31</c:v>
                  </c:pt>
                  <c:pt idx="8">
                    <c:v>2035/36</c:v>
                  </c:pt>
                  <c:pt idx="9">
                    <c:v>2020/21</c:v>
                  </c:pt>
                  <c:pt idx="10">
                    <c:v>2025/26</c:v>
                  </c:pt>
                  <c:pt idx="11">
                    <c:v>2030/31</c:v>
                  </c:pt>
                  <c:pt idx="12">
                    <c:v>2035/36</c:v>
                  </c:pt>
                  <c:pt idx="13">
                    <c:v>2020/21</c:v>
                  </c:pt>
                  <c:pt idx="14">
                    <c:v>2025/26</c:v>
                  </c:pt>
                  <c:pt idx="15">
                    <c:v>2030/31</c:v>
                  </c:pt>
                  <c:pt idx="16">
                    <c:v>2035/36</c:v>
                  </c:pt>
                </c:lvl>
                <c:lvl>
                  <c:pt idx="1">
                    <c:v>Community Renewables</c:v>
                  </c:pt>
                  <c:pt idx="5">
                    <c:v>Two Degrees</c:v>
                  </c:pt>
                  <c:pt idx="9">
                    <c:v>Steady Progression</c:v>
                  </c:pt>
                  <c:pt idx="13">
                    <c:v>Consumer Evolution</c:v>
                  </c:pt>
                </c:lvl>
              </c:multiLvlStrCache>
            </c:multiLvlStrRef>
          </c:cat>
          <c:val>
            <c:numRef>
              <c:f>cInterconnectorsStorage!$O$3:$O$19</c:f>
              <c:numCache>
                <c:formatCode>_-* #,##0_-;\-* #,##0_-;_-* "-"??_-;_-@_-</c:formatCode>
                <c:ptCount val="17"/>
                <c:pt idx="0">
                  <c:v>2894.9</c:v>
                </c:pt>
                <c:pt idx="1">
                  <c:v>2894.9</c:v>
                </c:pt>
                <c:pt idx="2">
                  <c:v>2944.86</c:v>
                </c:pt>
                <c:pt idx="3">
                  <c:v>3593.66</c:v>
                </c:pt>
                <c:pt idx="4">
                  <c:v>5274.6100000000006</c:v>
                </c:pt>
                <c:pt idx="5">
                  <c:v>2944.8</c:v>
                </c:pt>
                <c:pt idx="6">
                  <c:v>3492.96</c:v>
                </c:pt>
                <c:pt idx="7">
                  <c:v>4608.41</c:v>
                </c:pt>
                <c:pt idx="8">
                  <c:v>7504.01</c:v>
                </c:pt>
                <c:pt idx="9">
                  <c:v>2974.75</c:v>
                </c:pt>
                <c:pt idx="10">
                  <c:v>3991.9600000000009</c:v>
                </c:pt>
                <c:pt idx="11">
                  <c:v>5168.1100000000006</c:v>
                </c:pt>
                <c:pt idx="12">
                  <c:v>8214.01</c:v>
                </c:pt>
                <c:pt idx="13">
                  <c:v>3024.65</c:v>
                </c:pt>
                <c:pt idx="14">
                  <c:v>4608.41</c:v>
                </c:pt>
                <c:pt idx="15">
                  <c:v>7714.01</c:v>
                </c:pt>
                <c:pt idx="16">
                  <c:v>9364.01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3-402B-A4D4-8C2F2EE7C6FD}"/>
            </c:ext>
          </c:extLst>
        </c:ser>
        <c:ser>
          <c:idx val="1"/>
          <c:order val="1"/>
          <c:tx>
            <c:strRef>
              <c:f>cInterconnectorsStorage!$P$2</c:f>
              <c:strCache>
                <c:ptCount val="1"/>
                <c:pt idx="0">
                  <c:v>Scotland, the North and West Interconnector Profile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[3]Scotland!$B$3:$C$19</c:f>
              <c:multiLvlStrCache>
                <c:ptCount val="17"/>
                <c:lvl>
                  <c:pt idx="0">
                    <c:v>2017/18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2020/21</c:v>
                  </c:pt>
                  <c:pt idx="6">
                    <c:v>2025/26</c:v>
                  </c:pt>
                  <c:pt idx="7">
                    <c:v>2030/31</c:v>
                  </c:pt>
                  <c:pt idx="8">
                    <c:v>2035/36</c:v>
                  </c:pt>
                  <c:pt idx="9">
                    <c:v>2020/21</c:v>
                  </c:pt>
                  <c:pt idx="10">
                    <c:v>2025/26</c:v>
                  </c:pt>
                  <c:pt idx="11">
                    <c:v>2030/31</c:v>
                  </c:pt>
                  <c:pt idx="12">
                    <c:v>2035/36</c:v>
                  </c:pt>
                  <c:pt idx="13">
                    <c:v>2020/21</c:v>
                  </c:pt>
                  <c:pt idx="14">
                    <c:v>2025/26</c:v>
                  </c:pt>
                  <c:pt idx="15">
                    <c:v>2030/31</c:v>
                  </c:pt>
                  <c:pt idx="16">
                    <c:v>2035/36</c:v>
                  </c:pt>
                </c:lvl>
                <c:lvl>
                  <c:pt idx="1">
                    <c:v>Community Renewables</c:v>
                  </c:pt>
                  <c:pt idx="5">
                    <c:v>Two Degrees</c:v>
                  </c:pt>
                  <c:pt idx="9">
                    <c:v>Steady Progression</c:v>
                  </c:pt>
                  <c:pt idx="13">
                    <c:v>Consumer Evolution</c:v>
                  </c:pt>
                </c:lvl>
              </c:multiLvlStrCache>
            </c:multiLvlStrRef>
          </c:cat>
          <c:val>
            <c:numRef>
              <c:f>cInterconnectorsStorage!$P$3:$P$19</c:f>
              <c:numCache>
                <c:formatCode>_-* #,##0_-;\-* #,##0_-;_-* "-"??_-;_-@_-</c:formatCode>
                <c:ptCount val="17"/>
                <c:pt idx="0">
                  <c:v>755</c:v>
                </c:pt>
                <c:pt idx="1">
                  <c:v>755</c:v>
                </c:pt>
                <c:pt idx="2">
                  <c:v>8725</c:v>
                </c:pt>
                <c:pt idx="3">
                  <c:v>14925</c:v>
                </c:pt>
                <c:pt idx="4">
                  <c:v>14925</c:v>
                </c:pt>
                <c:pt idx="5">
                  <c:v>755</c:v>
                </c:pt>
                <c:pt idx="6">
                  <c:v>8725</c:v>
                </c:pt>
                <c:pt idx="7">
                  <c:v>16925</c:v>
                </c:pt>
                <c:pt idx="8">
                  <c:v>17675</c:v>
                </c:pt>
                <c:pt idx="9">
                  <c:v>755</c:v>
                </c:pt>
                <c:pt idx="10">
                  <c:v>13525</c:v>
                </c:pt>
                <c:pt idx="11">
                  <c:v>17675</c:v>
                </c:pt>
                <c:pt idx="12">
                  <c:v>17675</c:v>
                </c:pt>
                <c:pt idx="13">
                  <c:v>5225</c:v>
                </c:pt>
                <c:pt idx="14">
                  <c:v>16925</c:v>
                </c:pt>
                <c:pt idx="15">
                  <c:v>17675</c:v>
                </c:pt>
                <c:pt idx="16">
                  <c:v>20225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3-402B-A4D4-8C2F2EE7C6FD}"/>
            </c:ext>
          </c:extLst>
        </c:ser>
        <c:ser>
          <c:idx val="2"/>
          <c:order val="2"/>
          <c:tx>
            <c:strRef>
              <c:f>cInterconnectorsStorage!$Q$2</c:f>
              <c:strCache>
                <c:ptCount val="1"/>
                <c:pt idx="0">
                  <c:v>The South and East of England Interconnector Profile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cInterconnectorsStorage!$Q$3:$Q$19</c:f>
              <c:numCache>
                <c:formatCode>_-* #,##0_-;\-* #,##0_-;_-* "-"??_-;_-@_-</c:formatCode>
                <c:ptCount val="17"/>
                <c:pt idx="0">
                  <c:v>4220</c:v>
                </c:pt>
                <c:pt idx="1">
                  <c:v>4220</c:v>
                </c:pt>
                <c:pt idx="2">
                  <c:v>6320</c:v>
                </c:pt>
                <c:pt idx="3">
                  <c:v>10620</c:v>
                </c:pt>
                <c:pt idx="4">
                  <c:v>10620</c:v>
                </c:pt>
                <c:pt idx="5">
                  <c:v>4220</c:v>
                </c:pt>
                <c:pt idx="6">
                  <c:v>6320</c:v>
                </c:pt>
                <c:pt idx="7">
                  <c:v>12620</c:v>
                </c:pt>
                <c:pt idx="8">
                  <c:v>12620</c:v>
                </c:pt>
                <c:pt idx="9">
                  <c:v>4220</c:v>
                </c:pt>
                <c:pt idx="10">
                  <c:v>10620</c:v>
                </c:pt>
                <c:pt idx="11">
                  <c:v>12620</c:v>
                </c:pt>
                <c:pt idx="12">
                  <c:v>15720</c:v>
                </c:pt>
                <c:pt idx="13">
                  <c:v>4220</c:v>
                </c:pt>
                <c:pt idx="14">
                  <c:v>12620</c:v>
                </c:pt>
                <c:pt idx="15">
                  <c:v>15720</c:v>
                </c:pt>
                <c:pt idx="16">
                  <c:v>15720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3-402B-A4D4-8C2F2EE7C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58784"/>
        <c:axId val="618960752"/>
      </c:barChart>
      <c:catAx>
        <c:axId val="6189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960752"/>
        <c:crosses val="autoZero"/>
        <c:auto val="1"/>
        <c:lblAlgn val="ctr"/>
        <c:lblOffset val="100"/>
        <c:noMultiLvlLbl val="0"/>
      </c:catAx>
      <c:valAx>
        <c:axId val="61896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Installed Capacity 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95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1332841622957"/>
          <c:y val="4.5609252092330042E-2"/>
          <c:w val="0.53645044749260606"/>
          <c:h val="0.141408619259380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CC00CC"/>
  </sheetPr>
  <sheetViews>
    <sheetView tabSelected="1" zoomScale="5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781A0-32CD-434E-8E46-1E1A846F4A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A229C-96BE-4BC8-AD68-0CFF29AA7D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3D60D6-FF9A-4101-B9F1-D73E4A41CA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645A4-B3CD-42CF-A11D-24B475A37A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1389530</xdr:colOff>
      <xdr:row>1</xdr:row>
      <xdr:rowOff>161363</xdr:rowOff>
    </xdr:from>
    <xdr:to>
      <xdr:col>9</xdr:col>
      <xdr:colOff>322729</xdr:colOff>
      <xdr:row>19</xdr:row>
      <xdr:rowOff>134470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71F52-0E40-42FC-8648-72B507C9E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Users/x929209/Desktop/BUB%20220911/Testlifecyc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29_wrk$\Users\x929209\Desktop\BUB%20220911\Testlifecyc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-my.sharepoint.com/Users/Faith.Natukunda/AppData/Local/Microsoft/Windows/Temporary%20Internet%20Files/Content.Outlook/O5A62GTB/EYTS%20Zonal%20Storage_IC%20FES%202019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M\Forecasting\2020\AEDAS\2020%20AEDAS%20(auto_version)%20v1.14b%2020200611%20FES%20Public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 scenario data"/>
      <sheetName val="Area lookups"/>
      <sheetName val="cInterconnectorStorage"/>
      <sheetName val="Scotland"/>
      <sheetName val="North"/>
      <sheetName val="East"/>
      <sheetName val="South"/>
      <sheetName val="West"/>
    </sheetNames>
    <sheetDataSet>
      <sheetData sheetId="0"/>
      <sheetData sheetId="1"/>
      <sheetData sheetId="2">
        <row r="2">
          <cell r="D2" t="str">
            <v>National Storage Profile</v>
          </cell>
        </row>
      </sheetData>
      <sheetData sheetId="3">
        <row r="3">
          <cell r="C3" t="str">
            <v>2017/18</v>
          </cell>
        </row>
        <row r="4">
          <cell r="B4" t="str">
            <v>Community Renewables</v>
          </cell>
          <cell r="C4" t="str">
            <v>2020/21</v>
          </cell>
        </row>
        <row r="5">
          <cell r="C5" t="str">
            <v>2025/26</v>
          </cell>
        </row>
        <row r="6">
          <cell r="C6" t="str">
            <v>2030/31</v>
          </cell>
        </row>
        <row r="7">
          <cell r="C7" t="str">
            <v>2035/36</v>
          </cell>
        </row>
        <row r="8">
          <cell r="B8" t="str">
            <v>Two Degrees</v>
          </cell>
          <cell r="C8" t="str">
            <v>2020/21</v>
          </cell>
        </row>
        <row r="9">
          <cell r="C9" t="str">
            <v>2025/26</v>
          </cell>
        </row>
        <row r="10">
          <cell r="C10" t="str">
            <v>2030/31</v>
          </cell>
        </row>
        <row r="11">
          <cell r="C11" t="str">
            <v>2035/36</v>
          </cell>
        </row>
        <row r="12">
          <cell r="B12" t="str">
            <v>Steady Progression</v>
          </cell>
          <cell r="C12" t="str">
            <v>2020/21</v>
          </cell>
        </row>
        <row r="13">
          <cell r="C13" t="str">
            <v>2025/26</v>
          </cell>
        </row>
        <row r="14">
          <cell r="C14" t="str">
            <v>2030/31</v>
          </cell>
        </row>
        <row r="15">
          <cell r="C15" t="str">
            <v>2035/36</v>
          </cell>
        </row>
        <row r="16">
          <cell r="B16" t="str">
            <v>Consumer Evolution</v>
          </cell>
          <cell r="C16" t="str">
            <v>2020/21</v>
          </cell>
        </row>
        <row r="17">
          <cell r="C17" t="str">
            <v>2025/26</v>
          </cell>
        </row>
        <row r="18">
          <cell r="C18" t="str">
            <v>2030/31</v>
          </cell>
        </row>
        <row r="19">
          <cell r="C19" t="str">
            <v>2035/36</v>
          </cell>
        </row>
      </sheetData>
      <sheetData sheetId="4">
        <row r="3">
          <cell r="D3">
            <v>98.9</v>
          </cell>
        </row>
      </sheetData>
      <sheetData sheetId="5">
        <row r="3">
          <cell r="D3">
            <v>0</v>
          </cell>
        </row>
      </sheetData>
      <sheetData sheetId="6">
        <row r="3">
          <cell r="D3">
            <v>0</v>
          </cell>
        </row>
      </sheetData>
      <sheetData sheetId="7">
        <row r="3">
          <cell r="D3">
            <v>2067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s Old"/>
      <sheetName val="Admin"/>
      <sheetName val="Dev. Car Park"/>
      <sheetName val="Change Log"/>
      <sheetName val="Index, SIPOC, Risks, RACI"/>
      <sheetName val="Customer Tracker"/>
      <sheetName val="Inputs --&gt;"/>
      <sheetName val="Peaks Old"/>
      <sheetName val="Peaksv1"/>
      <sheetName val="Distributed - History"/>
      <sheetName val="Constants &amp; Assumptions"/>
      <sheetName val="Demand External"/>
      <sheetName val="Demand Wind"/>
      <sheetName val="Input_Source"/>
      <sheetName val="Input_Data"/>
      <sheetName val="Total I&amp;C DSR"/>
      <sheetName val="Other"/>
      <sheetName val="Exports"/>
      <sheetName val="V2G"/>
      <sheetName val="DxGen"/>
      <sheetName val="Microgen"/>
      <sheetName val="DxAWS"/>
      <sheetName val="MxAWS"/>
      <sheetName val="SMin 1 (0600AWS)"/>
      <sheetName val="StorageOld"/>
      <sheetName val="Batteries - Tx"/>
      <sheetName val="Batteries - Dx"/>
      <sheetName val="Batteries - Micro"/>
      <sheetName val="0600 vs 1400"/>
      <sheetName val="Peak4"/>
      <sheetName val="StorageFinal"/>
      <sheetName val="Delta"/>
      <sheetName val="BID3_DataNew"/>
      <sheetName val="Bid3OutputGB"/>
      <sheetName val="Residential"/>
      <sheetName val="TxPkLosses"/>
      <sheetName val="I&amp;C_DSR"/>
      <sheetName val="Peak 9"/>
      <sheetName val="Annual =&gt; Peak&amp;Min Ratios"/>
      <sheetName val="SMin 9 (0600)"/>
      <sheetName val="SMin 9 (1400)"/>
      <sheetName val="AEDAS-ETYS"/>
      <sheetName val="Peaks Calc."/>
      <sheetName val="Mins Calc. 0600"/>
      <sheetName val="Mins Calc. 1400"/>
      <sheetName val="Peak 1"/>
      <sheetName val="Peak 2"/>
      <sheetName val="UKFESCustomer"/>
      <sheetName val="Econometrics (I&amp;C)"/>
      <sheetName val="Annuals Calc."/>
      <sheetName val="UKFESSystem"/>
      <sheetName val="UKFESTotal"/>
      <sheetName val="Spacer"/>
      <sheetName val="Peak7"/>
      <sheetName val="SMin 1 (1400AWS)"/>
      <sheetName val="Annuals Outputs --&gt;"/>
      <sheetName val="BID3_Template"/>
      <sheetName val="BID3_demands"/>
      <sheetName val="Annuals Calc Update"/>
      <sheetName val="Overview Charts - Annual"/>
      <sheetName val="Data_Rail"/>
      <sheetName val="Data_I&amp;C"/>
      <sheetName val="EMR ECR"/>
      <sheetName val="BID3_DataOld"/>
      <sheetName val="BID3_Regional"/>
      <sheetName val="Bid3_Output_RegionalNew"/>
      <sheetName val="Bid3 Transport"/>
      <sheetName val="ETYS-RND"/>
      <sheetName val="National Demand"/>
      <sheetName val="Peaks Outputs --&gt;"/>
      <sheetName val="Overview Charts - Peak"/>
      <sheetName val="Peak 1a"/>
      <sheetName val="Peak3"/>
      <sheetName val="Peak6"/>
      <sheetName val="Peak5"/>
      <sheetName val="Peak 1b"/>
      <sheetName val="Peak 8a"/>
      <sheetName val="Peak 8"/>
      <sheetName val="Peak 11"/>
      <sheetName val="C&amp;R Peak"/>
      <sheetName val="C&amp;R NatDem"/>
      <sheetName val="C&amp;R ETYS"/>
      <sheetName val="Summer Minimum General --&gt;"/>
      <sheetName val="Summer Minimum 0600 --&gt;"/>
      <sheetName val="SMin 1 (0600)"/>
      <sheetName val="SMin 1a (0600)"/>
      <sheetName val="SMin 1 (1400)"/>
      <sheetName val="Summer Min Losses"/>
      <sheetName val="Summer Minimum 1400 --&gt;"/>
      <sheetName val="SMin 2 (0600)"/>
      <sheetName val="SMin 2a (0600)"/>
      <sheetName val="SMin 3 (0600)"/>
      <sheetName val="Demand"/>
      <sheetName val="SMin 2 (1400)"/>
      <sheetName val="SMin 2a (1400)"/>
      <sheetName val="SMin 3 (1400)"/>
      <sheetName val="Chart1"/>
      <sheetName val="Chart2"/>
      <sheetName val="Chart3"/>
      <sheetName val="SMin 1a (1400)"/>
      <sheetName val="Entry Log - 201516"/>
      <sheetName val="Entry Log - 2014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42">
          <cell r="N42">
            <v>60.1</v>
          </cell>
          <cell r="O42">
            <v>59.701000000000001</v>
          </cell>
          <cell r="P42">
            <v>59.7</v>
          </cell>
          <cell r="Q42">
            <v>57.4</v>
          </cell>
          <cell r="R42">
            <v>57.2</v>
          </cell>
          <cell r="S42">
            <v>57.100999999999999</v>
          </cell>
          <cell r="T42">
            <v>55.399000000000001</v>
          </cell>
          <cell r="U42">
            <v>54.7</v>
          </cell>
          <cell r="V42">
            <v>53.7</v>
          </cell>
          <cell r="W42">
            <v>53.000999999999998</v>
          </cell>
          <cell r="X42">
            <v>51.100999999999999</v>
          </cell>
          <cell r="Y42">
            <v>50.3</v>
          </cell>
          <cell r="Z42">
            <v>49.4</v>
          </cell>
          <cell r="AA42">
            <v>47.600999999999999</v>
          </cell>
          <cell r="AB42">
            <v>46.201000000000001</v>
          </cell>
          <cell r="AC42">
            <v>44.941000000000003</v>
          </cell>
          <cell r="AD42">
            <v>43.44</v>
          </cell>
          <cell r="AE42">
            <v>42.305999999999997</v>
          </cell>
          <cell r="AF42">
            <v>41.51</v>
          </cell>
          <cell r="AG42">
            <v>41.122</v>
          </cell>
          <cell r="AH42">
            <v>41.002000000000002</v>
          </cell>
          <cell r="AI42">
            <v>40.911000000000001</v>
          </cell>
          <cell r="AJ42">
            <v>41.171999999999997</v>
          </cell>
          <cell r="AK42">
            <v>41.337000000000003</v>
          </cell>
          <cell r="AL42">
            <v>41.747</v>
          </cell>
          <cell r="AM42">
            <v>41.545999999999999</v>
          </cell>
          <cell r="AN42">
            <v>42.018000000000001</v>
          </cell>
          <cell r="AO42">
            <v>42.648000000000003</v>
          </cell>
          <cell r="AP42">
            <v>43.948999999999998</v>
          </cell>
          <cell r="AQ42">
            <v>45.311</v>
          </cell>
          <cell r="AR42">
            <v>47.093000000000004</v>
          </cell>
          <cell r="AS42">
            <v>48.296999999999997</v>
          </cell>
          <cell r="AT42">
            <v>49.637999999999998</v>
          </cell>
          <cell r="AU42">
            <v>50.454999999999998</v>
          </cell>
          <cell r="AV42">
            <v>50.801000000000002</v>
          </cell>
          <cell r="AW42">
            <v>50.857999999999997</v>
          </cell>
          <cell r="AX42">
            <v>50.991999999999997</v>
          </cell>
          <cell r="AY42">
            <v>51.575000000000003</v>
          </cell>
          <cell r="AZ42">
            <v>51.497</v>
          </cell>
          <cell r="BA42">
            <v>51.021000000000001</v>
          </cell>
          <cell r="BB42">
            <v>50.747999999999998</v>
          </cell>
          <cell r="BC42">
            <v>50.646999999999998</v>
          </cell>
          <cell r="BD42">
            <v>50.42</v>
          </cell>
          <cell r="BE42">
            <v>50.113</v>
          </cell>
          <cell r="BF42">
            <v>49.356000000000002</v>
          </cell>
          <cell r="BG42">
            <v>49.271999999999998</v>
          </cell>
        </row>
        <row r="60">
          <cell r="AB60">
            <v>46.201000000000001</v>
          </cell>
          <cell r="AC60">
            <v>44.774999999999999</v>
          </cell>
          <cell r="AD60">
            <v>42.517000000000003</v>
          </cell>
          <cell r="AE60">
            <v>41.198</v>
          </cell>
          <cell r="AF60">
            <v>40.860999999999997</v>
          </cell>
          <cell r="AG60">
            <v>41.165999999999997</v>
          </cell>
          <cell r="AH60">
            <v>41.710999999999999</v>
          </cell>
          <cell r="AI60">
            <v>42.119</v>
          </cell>
          <cell r="AJ60">
            <v>42.357999999999997</v>
          </cell>
          <cell r="AK60">
            <v>42.408000000000001</v>
          </cell>
          <cell r="AL60">
            <v>42.991</v>
          </cell>
          <cell r="AM60">
            <v>43.207000000000001</v>
          </cell>
          <cell r="AN60">
            <v>43.96</v>
          </cell>
          <cell r="AO60">
            <v>44.427</v>
          </cell>
          <cell r="AP60">
            <v>45.523000000000003</v>
          </cell>
          <cell r="AQ60">
            <v>45.738999999999997</v>
          </cell>
          <cell r="AR60">
            <v>45.948</v>
          </cell>
          <cell r="AS60">
            <v>44.786000000000001</v>
          </cell>
          <cell r="AT60">
            <v>42.814</v>
          </cell>
          <cell r="AU60">
            <v>41.05</v>
          </cell>
          <cell r="AV60">
            <v>39.847999999999999</v>
          </cell>
          <cell r="AW60">
            <v>38.048999999999999</v>
          </cell>
          <cell r="AX60">
            <v>36.750999999999998</v>
          </cell>
          <cell r="AY60">
            <v>36.139000000000003</v>
          </cell>
          <cell r="AZ60">
            <v>35.707000000000001</v>
          </cell>
          <cell r="BA60">
            <v>35.133000000000003</v>
          </cell>
          <cell r="BB60">
            <v>35.601999999999997</v>
          </cell>
          <cell r="BC60">
            <v>36.192</v>
          </cell>
          <cell r="BD60">
            <v>36.893999999999998</v>
          </cell>
          <cell r="BE60">
            <v>37.47</v>
          </cell>
          <cell r="BF60">
            <v>39.127000000000002</v>
          </cell>
          <cell r="BG60">
            <v>39.826000000000001</v>
          </cell>
        </row>
        <row r="78">
          <cell r="AB78">
            <v>46.201000000000001</v>
          </cell>
          <cell r="AC78">
            <v>45.011000000000003</v>
          </cell>
          <cell r="AD78">
            <v>44.573</v>
          </cell>
          <cell r="AE78">
            <v>44.345999999999997</v>
          </cell>
          <cell r="AF78">
            <v>43.814</v>
          </cell>
          <cell r="AG78">
            <v>43.320999999999998</v>
          </cell>
          <cell r="AH78">
            <v>42.838999999999999</v>
          </cell>
          <cell r="AI78">
            <v>42.01</v>
          </cell>
          <cell r="AJ78">
            <v>41.304000000000002</v>
          </cell>
          <cell r="AK78">
            <v>40.911000000000001</v>
          </cell>
          <cell r="AL78">
            <v>40.405999999999999</v>
          </cell>
          <cell r="AM78">
            <v>40.094000000000001</v>
          </cell>
          <cell r="AN78">
            <v>40.091999999999999</v>
          </cell>
          <cell r="AO78">
            <v>40.250999999999998</v>
          </cell>
          <cell r="AP78">
            <v>40.308</v>
          </cell>
          <cell r="AQ78">
            <v>40.554000000000002</v>
          </cell>
          <cell r="AR78">
            <v>40.832000000000001</v>
          </cell>
          <cell r="AS78">
            <v>41.375999999999998</v>
          </cell>
          <cell r="AT78">
            <v>42.262999999999998</v>
          </cell>
          <cell r="AU78">
            <v>43.034999999999997</v>
          </cell>
          <cell r="AV78">
            <v>43.591999999999999</v>
          </cell>
          <cell r="AW78">
            <v>44.27</v>
          </cell>
          <cell r="AX78">
            <v>44.363999999999997</v>
          </cell>
          <cell r="AY78">
            <v>44.585999999999999</v>
          </cell>
          <cell r="AZ78">
            <v>44.351999999999997</v>
          </cell>
          <cell r="BA78">
            <v>44.057000000000002</v>
          </cell>
          <cell r="BB78">
            <v>43.76</v>
          </cell>
          <cell r="BC78">
            <v>43.085999999999999</v>
          </cell>
          <cell r="BD78">
            <v>42.923999999999999</v>
          </cell>
          <cell r="BE78">
            <v>42.636000000000003</v>
          </cell>
          <cell r="BF78">
            <v>42.127000000000002</v>
          </cell>
          <cell r="BG78">
            <v>42.048999999999999</v>
          </cell>
        </row>
        <row r="96">
          <cell r="AB96">
            <v>46.201000000000001</v>
          </cell>
          <cell r="AC96">
            <v>43.283999999999999</v>
          </cell>
          <cell r="AD96">
            <v>40.840000000000003</v>
          </cell>
          <cell r="AE96">
            <v>39.616999999999997</v>
          </cell>
          <cell r="AF96">
            <v>38.47</v>
          </cell>
          <cell r="AG96">
            <v>38.442</v>
          </cell>
          <cell r="AH96">
            <v>38.676000000000002</v>
          </cell>
          <cell r="AI96">
            <v>38.914000000000001</v>
          </cell>
          <cell r="AJ96">
            <v>39.811999999999998</v>
          </cell>
          <cell r="AK96">
            <v>40.14</v>
          </cell>
          <cell r="AL96">
            <v>39.58</v>
          </cell>
          <cell r="AM96">
            <v>38.554000000000002</v>
          </cell>
          <cell r="AN96">
            <v>37.347000000000001</v>
          </cell>
          <cell r="AO96">
            <v>35.738</v>
          </cell>
          <cell r="AP96">
            <v>33.32</v>
          </cell>
          <cell r="AQ96">
            <v>30.338999999999999</v>
          </cell>
          <cell r="AR96">
            <v>27.349</v>
          </cell>
          <cell r="AS96">
            <v>23.149000000000001</v>
          </cell>
          <cell r="AT96">
            <v>18.943000000000001</v>
          </cell>
          <cell r="AU96">
            <v>17.850999999999999</v>
          </cell>
          <cell r="AV96">
            <v>18.395</v>
          </cell>
          <cell r="AW96">
            <v>18.972000000000001</v>
          </cell>
          <cell r="AX96">
            <v>19.501000000000001</v>
          </cell>
          <cell r="AY96">
            <v>19.885999999999999</v>
          </cell>
          <cell r="AZ96">
            <v>20.2</v>
          </cell>
          <cell r="BA96">
            <v>19.984999999999999</v>
          </cell>
          <cell r="BB96">
            <v>20.183</v>
          </cell>
          <cell r="BC96">
            <v>19.925000000000001</v>
          </cell>
          <cell r="BD96">
            <v>19.675999999999998</v>
          </cell>
          <cell r="BE96">
            <v>19.382000000000001</v>
          </cell>
          <cell r="BF96">
            <v>18.931000000000001</v>
          </cell>
          <cell r="BG96">
            <v>18.558</v>
          </cell>
        </row>
        <row r="114">
          <cell r="AB114">
            <v>46.201000000000001</v>
          </cell>
          <cell r="AC114">
            <v>44.734000000000002</v>
          </cell>
          <cell r="AD114">
            <v>43.768999999999998</v>
          </cell>
          <cell r="AE114">
            <v>43.127000000000002</v>
          </cell>
          <cell r="AF114">
            <v>42.304000000000002</v>
          </cell>
          <cell r="AG114">
            <v>41.677999999999997</v>
          </cell>
          <cell r="AH114">
            <v>41.274999999999999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>
        <row r="43">
          <cell r="N43">
            <v>60.908000000000001</v>
          </cell>
          <cell r="O43">
            <v>60.509000000000015</v>
          </cell>
          <cell r="P43">
            <v>60.508000000000003</v>
          </cell>
          <cell r="Q43">
            <v>58.207999999999998</v>
          </cell>
          <cell r="R43">
            <v>58.007999999999996</v>
          </cell>
          <cell r="S43">
            <v>57.909000000000006</v>
          </cell>
          <cell r="T43">
            <v>56.408999999999999</v>
          </cell>
          <cell r="U43">
            <v>55.912000000000006</v>
          </cell>
          <cell r="V43">
            <v>54.912000000000006</v>
          </cell>
          <cell r="W43">
            <v>54.515499999999996</v>
          </cell>
          <cell r="X43">
            <v>53.120999999999995</v>
          </cell>
          <cell r="Y43">
            <v>52.320000000000007</v>
          </cell>
          <cell r="Z43">
            <v>51.42</v>
          </cell>
          <cell r="AA43">
            <v>49.601000000000006</v>
          </cell>
          <cell r="AB43">
            <v>48.200999999999986</v>
          </cell>
          <cell r="AC43">
            <v>46.990611585169624</v>
          </cell>
          <cell r="AD43">
            <v>45.60248948283526</v>
          </cell>
          <cell r="AE43">
            <v>44.765506307161736</v>
          </cell>
          <cell r="AF43">
            <v>44.402195586371256</v>
          </cell>
          <cell r="AG43">
            <v>44.688307085218874</v>
          </cell>
          <cell r="AH43">
            <v>45.217608675779601</v>
          </cell>
          <cell r="AI43">
            <v>45.523053253580031</v>
          </cell>
          <cell r="AJ43">
            <v>46.079796668406388</v>
          </cell>
          <cell r="AK43">
            <v>46.577483123497885</v>
          </cell>
          <cell r="AL43">
            <v>47.520859372449252</v>
          </cell>
          <cell r="AM43">
            <v>48.04382410893902</v>
          </cell>
          <cell r="AN43">
            <v>49.282096163335289</v>
          </cell>
          <cell r="AO43">
            <v>50.421771186294301</v>
          </cell>
          <cell r="AP43">
            <v>52.239385405387004</v>
          </cell>
          <cell r="AQ43">
            <v>54.228520849558414</v>
          </cell>
          <cell r="AR43">
            <v>56.871124139277725</v>
          </cell>
          <cell r="AS43">
            <v>58.732814627612235</v>
          </cell>
          <cell r="AT43">
            <v>60.652157084553586</v>
          </cell>
          <cell r="AU43">
            <v>61.931339363645712</v>
          </cell>
          <cell r="AV43">
            <v>62.656931342060822</v>
          </cell>
          <cell r="AW43">
            <v>63.06019299177602</v>
          </cell>
          <cell r="AX43">
            <v>63.530002892307401</v>
          </cell>
          <cell r="AY43">
            <v>64.494745138903681</v>
          </cell>
          <cell r="AZ43">
            <v>64.770781079120255</v>
          </cell>
          <cell r="BA43">
            <v>64.645298937882743</v>
          </cell>
          <cell r="BB43">
            <v>64.765732412054817</v>
          </cell>
          <cell r="BC43">
            <v>65.02106354548674</v>
          </cell>
          <cell r="BD43">
            <v>65.140264063062773</v>
          </cell>
          <cell r="BE43">
            <v>65.155331277601633</v>
          </cell>
          <cell r="BF43">
            <v>64.650099581053183</v>
          </cell>
          <cell r="BG43">
            <v>64.811986332053493</v>
          </cell>
        </row>
        <row r="64">
          <cell r="AB64">
            <v>48.208999999999989</v>
          </cell>
          <cell r="AC64">
            <v>46.931363839229078</v>
          </cell>
          <cell r="AD64">
            <v>45.079102885812283</v>
          </cell>
          <cell r="AE64">
            <v>44.373940942103999</v>
          </cell>
          <cell r="AF64">
            <v>44.981771199466806</v>
          </cell>
          <cell r="AG64">
            <v>46.223455767608939</v>
          </cell>
          <cell r="AH64">
            <v>47.393556854395811</v>
          </cell>
          <cell r="AI64">
            <v>48.373750999357107</v>
          </cell>
          <cell r="AJ64">
            <v>49.316624563856962</v>
          </cell>
          <cell r="AK64">
            <v>50.511651320239991</v>
          </cell>
          <cell r="AL64">
            <v>52.126831991376775</v>
          </cell>
          <cell r="AM64">
            <v>53.040575612955067</v>
          </cell>
          <cell r="AN64">
            <v>54.540435049611673</v>
          </cell>
          <cell r="AO64">
            <v>55.853401286290548</v>
          </cell>
          <cell r="AP64">
            <v>58.036738335563761</v>
          </cell>
          <cell r="AQ64">
            <v>59.362509349109637</v>
          </cell>
          <cell r="AR64">
            <v>60.631007388552554</v>
          </cell>
          <cell r="AS64">
            <v>60.464544107158261</v>
          </cell>
          <cell r="AT64">
            <v>59.631874250995935</v>
          </cell>
          <cell r="AU64">
            <v>58.81245738731355</v>
          </cell>
          <cell r="AV64">
            <v>58.477671655786786</v>
          </cell>
          <cell r="AW64">
            <v>57.913810707111743</v>
          </cell>
          <cell r="AX64">
            <v>57.828878506790559</v>
          </cell>
          <cell r="AY64">
            <v>58.323996358984012</v>
          </cell>
          <cell r="AZ64">
            <v>59.115620500986843</v>
          </cell>
          <cell r="BA64">
            <v>59.980717529567599</v>
          </cell>
          <cell r="BB64">
            <v>62.299016203793123</v>
          </cell>
          <cell r="BC64">
            <v>64.154527199742986</v>
          </cell>
          <cell r="BD64">
            <v>65.884621749272199</v>
          </cell>
          <cell r="BE64">
            <v>67.639400190356668</v>
          </cell>
          <cell r="BF64">
            <v>70.100846829138987</v>
          </cell>
          <cell r="BG64">
            <v>71.643478264036716</v>
          </cell>
        </row>
        <row r="85">
          <cell r="AB85">
            <v>48.200999999999986</v>
          </cell>
          <cell r="AC85">
            <v>47.016736353636986</v>
          </cell>
          <cell r="AD85">
            <v>46.583085848885737</v>
          </cell>
          <cell r="AE85">
            <v>46.360344188808014</v>
          </cell>
          <cell r="AF85">
            <v>45.839883216127618</v>
          </cell>
          <cell r="AG85">
            <v>45.362647168981603</v>
          </cell>
          <cell r="AH85">
            <v>44.907221941978669</v>
          </cell>
          <cell r="AI85">
            <v>44.130219926119075</v>
          </cell>
          <cell r="AJ85">
            <v>43.530004063808292</v>
          </cell>
          <cell r="AK85">
            <v>43.343032392265862</v>
          </cell>
          <cell r="AL85">
            <v>43.101999858986126</v>
          </cell>
          <cell r="AM85">
            <v>42.942311703470921</v>
          </cell>
          <cell r="AN85">
            <v>43.057869776832675</v>
          </cell>
          <cell r="AO85">
            <v>43.317181044460767</v>
          </cell>
          <cell r="AP85">
            <v>43.475783838970905</v>
          </cell>
          <cell r="AQ85">
            <v>43.854127655631061</v>
          </cell>
          <cell r="AR85">
            <v>44.283524216949012</v>
          </cell>
          <cell r="AS85">
            <v>44.977590238881469</v>
          </cell>
          <cell r="AT85">
            <v>46.047180711817624</v>
          </cell>
          <cell r="AU85">
            <v>47.007422783998436</v>
          </cell>
          <cell r="AV85">
            <v>47.699950565385983</v>
          </cell>
          <cell r="AW85">
            <v>48.480283024405608</v>
          </cell>
          <cell r="AX85">
            <v>48.66020832506269</v>
          </cell>
          <cell r="AY85">
            <v>48.963604693646772</v>
          </cell>
          <cell r="AZ85">
            <v>48.810358805486594</v>
          </cell>
          <cell r="BA85">
            <v>48.600653342563483</v>
          </cell>
          <cell r="BB85">
            <v>48.390186962006815</v>
          </cell>
          <cell r="BC85">
            <v>47.802411770584968</v>
          </cell>
          <cell r="BD85">
            <v>47.729800751018352</v>
          </cell>
          <cell r="BE85">
            <v>47.528446557316855</v>
          </cell>
          <cell r="BF85">
            <v>47.113194176320022</v>
          </cell>
          <cell r="BG85">
            <v>47.139424256951195</v>
          </cell>
        </row>
        <row r="106">
          <cell r="AB106">
            <v>48.200999999999986</v>
          </cell>
          <cell r="AC106">
            <v>45.407744715915605</v>
          </cell>
          <cell r="AD106">
            <v>43.332018940161525</v>
          </cell>
          <cell r="AE106">
            <v>42.673200605397454</v>
          </cell>
          <cell r="AF106">
            <v>42.430334952817034</v>
          </cell>
          <cell r="AG106">
            <v>43.276326673536339</v>
          </cell>
          <cell r="AH106">
            <v>44.092129404867016</v>
          </cell>
          <cell r="AI106">
            <v>44.888119768558873</v>
          </cell>
          <cell r="AJ106">
            <v>46.431593819307075</v>
          </cell>
          <cell r="AK106">
            <v>47.805892448008436</v>
          </cell>
          <cell r="AL106">
            <v>48.189751905624391</v>
          </cell>
          <cell r="AM106">
            <v>47.788096693290193</v>
          </cell>
          <cell r="AN106">
            <v>47.200946237702951</v>
          </cell>
          <cell r="AO106">
            <v>46.307666481804262</v>
          </cell>
          <cell r="AP106">
            <v>44.842143331275359</v>
          </cell>
          <cell r="AQ106">
            <v>42.848898045999164</v>
          </cell>
          <cell r="AR106">
            <v>40.647443703929099</v>
          </cell>
          <cell r="AS106">
            <v>37.177164738186605</v>
          </cell>
          <cell r="AT106">
            <v>33.616916960748476</v>
          </cell>
          <cell r="AU106">
            <v>33.149373212428969</v>
          </cell>
          <cell r="AV106">
            <v>34.285438239482623</v>
          </cell>
          <cell r="AW106">
            <v>35.448453557195265</v>
          </cell>
          <cell r="AX106">
            <v>36.59695800742827</v>
          </cell>
          <cell r="AY106">
            <v>37.627985266830137</v>
          </cell>
          <cell r="AZ106">
            <v>38.598286152450058</v>
          </cell>
          <cell r="BA106">
            <v>39.086520597964302</v>
          </cell>
          <cell r="BB106">
            <v>39.971076023002183</v>
          </cell>
          <cell r="BC106">
            <v>40.337264868892774</v>
          </cell>
          <cell r="BD106">
            <v>40.570306133081942</v>
          </cell>
          <cell r="BE106">
            <v>40.548089949842087</v>
          </cell>
          <cell r="BF106">
            <v>40.149493321515678</v>
          </cell>
          <cell r="BG106">
            <v>39.782372398404476</v>
          </cell>
        </row>
        <row r="127">
          <cell r="AB127">
            <v>48.195999999999991</v>
          </cell>
          <cell r="AC127">
            <v>46.751605702431746</v>
          </cell>
          <cell r="AD127">
            <v>45.846872958095098</v>
          </cell>
          <cell r="AE127">
            <v>45.255368506578478</v>
          </cell>
          <cell r="AF127">
            <v>44.59499785201335</v>
          </cell>
          <cell r="AG127">
            <v>44.280764994376845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6">
          <cell r="N26">
            <v>343.42099999999999</v>
          </cell>
          <cell r="O26">
            <v>338.238</v>
          </cell>
          <cell r="P26">
            <v>337.39800000000002</v>
          </cell>
          <cell r="Q26">
            <v>323.85899999999998</v>
          </cell>
          <cell r="R26">
            <v>313.47199999999998</v>
          </cell>
          <cell r="S26">
            <v>310.46800000000002</v>
          </cell>
          <cell r="T26">
            <v>307.77210605935676</v>
          </cell>
          <cell r="U26">
            <v>304.42326252072309</v>
          </cell>
          <cell r="V26">
            <v>298.15695220496843</v>
          </cell>
          <cell r="W26">
            <v>288.56</v>
          </cell>
          <cell r="X26">
            <v>282.53800000000001</v>
          </cell>
          <cell r="Y26">
            <v>271.41410882383377</v>
          </cell>
          <cell r="Z26">
            <v>262.81799999999998</v>
          </cell>
          <cell r="AA26">
            <v>258.709</v>
          </cell>
          <cell r="AB26">
            <v>254.32599999999999</v>
          </cell>
          <cell r="AC26">
            <v>245.30685117702168</v>
          </cell>
          <cell r="AD26">
            <v>239.97334551657394</v>
          </cell>
          <cell r="AE26">
            <v>234.78995655323004</v>
          </cell>
          <cell r="AF26">
            <v>231.42172134701482</v>
          </cell>
          <cell r="AG26">
            <v>228.48843384669797</v>
          </cell>
          <cell r="AH26">
            <v>226.29673500195582</v>
          </cell>
          <cell r="AI26">
            <v>224.88887145543396</v>
          </cell>
          <cell r="AJ26">
            <v>223.79369663053259</v>
          </cell>
          <cell r="AK26">
            <v>223.31274046412184</v>
          </cell>
          <cell r="AL26">
            <v>222.90696770579757</v>
          </cell>
          <cell r="AM26">
            <v>223.26833609211124</v>
          </cell>
          <cell r="AN26">
            <v>224.97769160705514</v>
          </cell>
          <cell r="AO26">
            <v>228.34289910499083</v>
          </cell>
          <cell r="AP26">
            <v>232.94073676070445</v>
          </cell>
          <cell r="AQ26">
            <v>237.59154947102087</v>
          </cell>
          <cell r="AR26">
            <v>244.19034859024958</v>
          </cell>
          <cell r="AS26">
            <v>251.36431139883985</v>
          </cell>
          <cell r="AT26">
            <v>259.32897278986769</v>
          </cell>
          <cell r="AU26">
            <v>265.71085904566394</v>
          </cell>
          <cell r="AV26">
            <v>271.28538881904495</v>
          </cell>
          <cell r="AW26">
            <v>275.82390341414214</v>
          </cell>
          <cell r="AX26">
            <v>282.34653215130265</v>
          </cell>
          <cell r="AY26">
            <v>289.66090313897587</v>
          </cell>
          <cell r="AZ26">
            <v>294.20088191223067</v>
          </cell>
          <cell r="BA26">
            <v>295.27572828383148</v>
          </cell>
          <cell r="BB26">
            <v>297.00643922275947</v>
          </cell>
          <cell r="BC26">
            <v>300.11654334539355</v>
          </cell>
          <cell r="BD26">
            <v>302.89471872336725</v>
          </cell>
          <cell r="BE26">
            <v>304.19020314175947</v>
          </cell>
          <cell r="BF26">
            <v>303.65862579146295</v>
          </cell>
          <cell r="BG26">
            <v>303.77702689259104</v>
          </cell>
        </row>
        <row r="28">
          <cell r="AB28">
            <v>254.32599999999999</v>
          </cell>
          <cell r="AC28">
            <v>244.78653192207139</v>
          </cell>
          <cell r="AD28">
            <v>236.53240958680229</v>
          </cell>
          <cell r="AE28">
            <v>230.58487232592219</v>
          </cell>
          <cell r="AF28">
            <v>228.71800768401343</v>
          </cell>
          <cell r="AG28">
            <v>228.27666181685186</v>
          </cell>
          <cell r="AH28">
            <v>227.69473823691078</v>
          </cell>
          <cell r="AI28">
            <v>226.91261302372138</v>
          </cell>
          <cell r="AJ28">
            <v>227.47509205370943</v>
          </cell>
          <cell r="AK28">
            <v>228.60400186971935</v>
          </cell>
          <cell r="AL28">
            <v>229.41988346560433</v>
          </cell>
          <cell r="AM28">
            <v>230.87099720116322</v>
          </cell>
          <cell r="AN28">
            <v>235.58728239789278</v>
          </cell>
          <cell r="AO28">
            <v>240.7797241060037</v>
          </cell>
          <cell r="AP28">
            <v>248.75001956880158</v>
          </cell>
          <cell r="AQ28">
            <v>255.72085717526892</v>
          </cell>
          <cell r="AR28">
            <v>262.98020470185139</v>
          </cell>
          <cell r="AS28">
            <v>269.71164864631498</v>
          </cell>
          <cell r="AT28">
            <v>275.79864139116552</v>
          </cell>
          <cell r="AU28">
            <v>279.92238538895486</v>
          </cell>
          <cell r="AV28">
            <v>285.20407832009198</v>
          </cell>
          <cell r="AW28">
            <v>288.0201517464393</v>
          </cell>
          <cell r="AX28">
            <v>290.80579341643806</v>
          </cell>
          <cell r="AY28">
            <v>292.89266197798992</v>
          </cell>
          <cell r="AZ28">
            <v>294.9136359585533</v>
          </cell>
          <cell r="BA28">
            <v>296.80405659523376</v>
          </cell>
          <cell r="BB28">
            <v>301.67996419647847</v>
          </cell>
          <cell r="BC28">
            <v>304.45715091784763</v>
          </cell>
          <cell r="BD28">
            <v>306.74253175538263</v>
          </cell>
          <cell r="BE28">
            <v>309.30448122314954</v>
          </cell>
          <cell r="BF28">
            <v>313.48191285095783</v>
          </cell>
          <cell r="BG28">
            <v>315.02650680197661</v>
          </cell>
        </row>
        <row r="30">
          <cell r="AB30">
            <v>254.32599999999999</v>
          </cell>
          <cell r="AC30">
            <v>249.08562012060239</v>
          </cell>
          <cell r="AD30">
            <v>250.26401399584375</v>
          </cell>
          <cell r="AE30">
            <v>250.19458883061273</v>
          </cell>
          <cell r="AF30">
            <v>250.85285522652234</v>
          </cell>
          <cell r="AG30">
            <v>251.64958300610317</v>
          </cell>
          <cell r="AH30">
            <v>252.0039073575872</v>
          </cell>
          <cell r="AI30">
            <v>250.96504061551252</v>
          </cell>
          <cell r="AJ30">
            <v>250.67901783112083</v>
          </cell>
          <cell r="AK30">
            <v>250.87760948069223</v>
          </cell>
          <cell r="AL30">
            <v>251.50407650456091</v>
          </cell>
          <cell r="AM30">
            <v>252.58468611875753</v>
          </cell>
          <cell r="AN30">
            <v>254.60185111773009</v>
          </cell>
          <cell r="AO30">
            <v>256.93731112402236</v>
          </cell>
          <cell r="AP30">
            <v>259.76561000570075</v>
          </cell>
          <cell r="AQ30">
            <v>262.83534045666693</v>
          </cell>
          <cell r="AR30">
            <v>266.85416834785735</v>
          </cell>
          <cell r="AS30">
            <v>272.90753868901629</v>
          </cell>
          <cell r="AT30">
            <v>279.29205206544185</v>
          </cell>
          <cell r="AU30">
            <v>286.03801027759783</v>
          </cell>
          <cell r="AV30">
            <v>292.99999388683608</v>
          </cell>
          <cell r="AW30">
            <v>299.5429474775662</v>
          </cell>
          <cell r="AX30">
            <v>306.20075105527718</v>
          </cell>
          <cell r="AY30">
            <v>313.04853854002528</v>
          </cell>
          <cell r="AZ30">
            <v>319.43070990907142</v>
          </cell>
          <cell r="BA30">
            <v>325.33617446744239</v>
          </cell>
          <cell r="BB30">
            <v>330.32486089769128</v>
          </cell>
          <cell r="BC30">
            <v>333.84205240050682</v>
          </cell>
          <cell r="BD30">
            <v>337.53961798452991</v>
          </cell>
          <cell r="BE30">
            <v>342.09926326617278</v>
          </cell>
          <cell r="BF30">
            <v>346.70964082264555</v>
          </cell>
          <cell r="BG30">
            <v>352.05786756731902</v>
          </cell>
        </row>
        <row r="32">
          <cell r="AB32">
            <v>254.32599999999999</v>
          </cell>
          <cell r="AC32">
            <v>236.02027863043662</v>
          </cell>
          <cell r="AD32">
            <v>225.38786075738784</v>
          </cell>
          <cell r="AE32">
            <v>218.27685690082248</v>
          </cell>
          <cell r="AF32">
            <v>212.81575026900049</v>
          </cell>
          <cell r="AG32">
            <v>209.60957557161518</v>
          </cell>
          <cell r="AH32">
            <v>207.17630099386196</v>
          </cell>
          <cell r="AI32">
            <v>205.10497847029811</v>
          </cell>
          <cell r="AJ32">
            <v>205.23669442187148</v>
          </cell>
          <cell r="AK32">
            <v>206.16852109299472</v>
          </cell>
          <cell r="AL32">
            <v>206.95444766695337</v>
          </cell>
          <cell r="AM32">
            <v>209.85133749603233</v>
          </cell>
          <cell r="AN32">
            <v>215.27127073235602</v>
          </cell>
          <cell r="AO32">
            <v>221.05440884744164</v>
          </cell>
          <cell r="AP32">
            <v>227.60581438552782</v>
          </cell>
          <cell r="AQ32">
            <v>233.29729362884757</v>
          </cell>
          <cell r="AR32">
            <v>238.83956240459744</v>
          </cell>
          <cell r="AS32">
            <v>243.67839588219533</v>
          </cell>
          <cell r="AT32">
            <v>247.89650464504689</v>
          </cell>
          <cell r="AU32">
            <v>249.89592696798621</v>
          </cell>
          <cell r="AV32">
            <v>254.63551488005353</v>
          </cell>
          <cell r="AW32">
            <v>257.5218734065661</v>
          </cell>
          <cell r="AX32">
            <v>260.04153356632906</v>
          </cell>
          <cell r="AY32">
            <v>261.6523815785643</v>
          </cell>
          <cell r="AZ32">
            <v>265.07487617122194</v>
          </cell>
          <cell r="BA32">
            <v>266.42850376277897</v>
          </cell>
          <cell r="BB32">
            <v>268.83237500012501</v>
          </cell>
          <cell r="BC32">
            <v>268.21731326782731</v>
          </cell>
          <cell r="BD32">
            <v>267.03306230430735</v>
          </cell>
          <cell r="BE32">
            <v>265.70011860339548</v>
          </cell>
          <cell r="BF32">
            <v>263.023292901616</v>
          </cell>
          <cell r="BG32">
            <v>259.80827603164204</v>
          </cell>
        </row>
        <row r="34">
          <cell r="AB34">
            <v>254.32599999999999</v>
          </cell>
          <cell r="AC34">
            <v>245.74666716684698</v>
          </cell>
          <cell r="AD34">
            <v>242.72729983091054</v>
          </cell>
          <cell r="AE34">
            <v>239.81860107756799</v>
          </cell>
          <cell r="AF34">
            <v>237.20194764453856</v>
          </cell>
          <cell r="AG34">
            <v>234.75116218386319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45">
          <cell r="N45">
            <v>21.7</v>
          </cell>
          <cell r="O45">
            <v>22.1</v>
          </cell>
          <cell r="P45">
            <v>21.9</v>
          </cell>
          <cell r="Q45">
            <v>21.4</v>
          </cell>
          <cell r="R45">
            <v>20</v>
          </cell>
          <cell r="S45">
            <v>19.600000000000001</v>
          </cell>
          <cell r="T45">
            <v>19.2</v>
          </cell>
          <cell r="U45">
            <v>19.2</v>
          </cell>
          <cell r="V45">
            <v>18.600000000000001</v>
          </cell>
          <cell r="W45">
            <v>18.100000000000001</v>
          </cell>
          <cell r="X45">
            <v>17.899999999999999</v>
          </cell>
          <cell r="Y45">
            <v>16.899999999999999</v>
          </cell>
          <cell r="Z45">
            <v>16.5</v>
          </cell>
          <cell r="AA45">
            <v>15.8</v>
          </cell>
          <cell r="AB45">
            <v>15.8</v>
          </cell>
          <cell r="AC45">
            <v>15</v>
          </cell>
          <cell r="AD45">
            <v>14.805</v>
          </cell>
          <cell r="AE45">
            <v>14.553000000000001</v>
          </cell>
          <cell r="AF45">
            <v>14.349999999999998</v>
          </cell>
          <cell r="AG45">
            <v>14.333999999999998</v>
          </cell>
          <cell r="AH45">
            <v>14.181999999999999</v>
          </cell>
          <cell r="AI45">
            <v>14.151000000000002</v>
          </cell>
          <cell r="AJ45">
            <v>13.9</v>
          </cell>
          <cell r="AK45">
            <v>13.878999999999998</v>
          </cell>
          <cell r="AL45">
            <v>13.798999999999998</v>
          </cell>
          <cell r="AM45">
            <v>13.542999999999997</v>
          </cell>
          <cell r="AN45">
            <v>13.520999999999999</v>
          </cell>
          <cell r="AO45">
            <v>13.657999999999996</v>
          </cell>
          <cell r="AP45">
            <v>14.010000000000003</v>
          </cell>
          <cell r="AQ45">
            <v>14.116999999999999</v>
          </cell>
          <cell r="AR45">
            <v>14.47</v>
          </cell>
          <cell r="AS45">
            <v>14.629000000000001</v>
          </cell>
          <cell r="AT45">
            <v>16.065000000000001</v>
          </cell>
          <cell r="AU45">
            <v>16.195999999999998</v>
          </cell>
          <cell r="AV45">
            <v>16.598999999999993</v>
          </cell>
          <cell r="AW45">
            <v>16.731999999999999</v>
          </cell>
          <cell r="AX45">
            <v>17.024999999999999</v>
          </cell>
          <cell r="AY45">
            <v>17.367000000000001</v>
          </cell>
          <cell r="AZ45">
            <v>17.867999999999995</v>
          </cell>
          <cell r="BA45">
            <v>18.508999999999997</v>
          </cell>
          <cell r="BB45">
            <v>18.764000000000006</v>
          </cell>
          <cell r="BC45">
            <v>20.248999999999995</v>
          </cell>
          <cell r="BD45">
            <v>20.538999999999998</v>
          </cell>
          <cell r="BE45">
            <v>21.32</v>
          </cell>
          <cell r="BF45">
            <v>21.427999999999994</v>
          </cell>
          <cell r="BG45">
            <v>21.774999999999995</v>
          </cell>
        </row>
        <row r="66">
          <cell r="AB66">
            <v>15.8</v>
          </cell>
          <cell r="AC66">
            <v>14.999000000000001</v>
          </cell>
          <cell r="AD66">
            <v>14.712999999999999</v>
          </cell>
          <cell r="AE66">
            <v>14.407999999999996</v>
          </cell>
          <cell r="AF66">
            <v>14.538999999999998</v>
          </cell>
          <cell r="AG66">
            <v>14.318999999999999</v>
          </cell>
          <cell r="AH66">
            <v>13.981999999999998</v>
          </cell>
          <cell r="AI66">
            <v>13.574999999999999</v>
          </cell>
          <cell r="AJ66">
            <v>13.123000000000001</v>
          </cell>
          <cell r="AK66">
            <v>12.478000000000002</v>
          </cell>
          <cell r="AL66">
            <v>12.277999999999997</v>
          </cell>
          <cell r="AM66">
            <v>12.152000000000001</v>
          </cell>
          <cell r="AN66">
            <v>15.769000000000004</v>
          </cell>
          <cell r="AO66">
            <v>16.655999999999999</v>
          </cell>
          <cell r="AP66">
            <v>17.78</v>
          </cell>
          <cell r="AQ66">
            <v>18.338999999999999</v>
          </cell>
          <cell r="AR66">
            <v>19.146000000000004</v>
          </cell>
          <cell r="AS66">
            <v>20.093999999999994</v>
          </cell>
          <cell r="AT66">
            <v>20.975999999999999</v>
          </cell>
          <cell r="AU66">
            <v>21.686999999999998</v>
          </cell>
          <cell r="AV66">
            <v>22.303999999999995</v>
          </cell>
          <cell r="AW66">
            <v>23.335999999999991</v>
          </cell>
          <cell r="AX66">
            <v>24.637</v>
          </cell>
          <cell r="AY66">
            <v>26.572999999999997</v>
          </cell>
          <cell r="AZ66">
            <v>28.058999999999994</v>
          </cell>
          <cell r="BA66">
            <v>30.722000000000001</v>
          </cell>
          <cell r="BB66">
            <v>32.94400000000001</v>
          </cell>
          <cell r="BC66">
            <v>34.667000000000002</v>
          </cell>
          <cell r="BD66">
            <v>36.067999999999998</v>
          </cell>
          <cell r="BE66">
            <v>37.802999999999997</v>
          </cell>
          <cell r="BF66">
            <v>38.758000000000003</v>
          </cell>
          <cell r="BG66">
            <v>39.118000000000016</v>
          </cell>
        </row>
        <row r="87">
          <cell r="AB87">
            <v>15.8</v>
          </cell>
          <cell r="AC87">
            <v>15</v>
          </cell>
          <cell r="AD87">
            <v>15.171000000000001</v>
          </cell>
          <cell r="AE87">
            <v>15.152999999999997</v>
          </cell>
          <cell r="AF87">
            <v>15.206000000000001</v>
          </cell>
          <cell r="AG87">
            <v>15.282999999999998</v>
          </cell>
          <cell r="AH87">
            <v>15.278</v>
          </cell>
          <cell r="AI87">
            <v>15.282000000000002</v>
          </cell>
          <cell r="AJ87">
            <v>15.365</v>
          </cell>
          <cell r="AK87">
            <v>15.624000000000001</v>
          </cell>
          <cell r="AL87">
            <v>15.808999999999996</v>
          </cell>
          <cell r="AM87">
            <v>15.944000000000004</v>
          </cell>
          <cell r="AN87">
            <v>16.236999999999998</v>
          </cell>
          <cell r="AO87">
            <v>16.502000000000002</v>
          </cell>
          <cell r="AP87">
            <v>16.808999999999997</v>
          </cell>
          <cell r="AQ87">
            <v>17.555999999999997</v>
          </cell>
          <cell r="AR87">
            <v>17.931999999999999</v>
          </cell>
          <cell r="AS87">
            <v>18.479999999999997</v>
          </cell>
          <cell r="AT87">
            <v>18.684999999999999</v>
          </cell>
          <cell r="AU87">
            <v>19.101999999999993</v>
          </cell>
          <cell r="AV87">
            <v>19.472000000000001</v>
          </cell>
          <cell r="AW87">
            <v>19.768000000000001</v>
          </cell>
          <cell r="AX87">
            <v>20.334999999999997</v>
          </cell>
          <cell r="AY87">
            <v>20.755999999999993</v>
          </cell>
          <cell r="AZ87">
            <v>21.336000000000002</v>
          </cell>
          <cell r="BA87">
            <v>21.864999999999995</v>
          </cell>
          <cell r="BB87">
            <v>22.237999999999989</v>
          </cell>
          <cell r="BC87">
            <v>22.731999999999992</v>
          </cell>
          <cell r="BD87">
            <v>23.009999999999998</v>
          </cell>
          <cell r="BE87">
            <v>23.353999999999999</v>
          </cell>
          <cell r="BF87">
            <v>23.969000000000001</v>
          </cell>
          <cell r="BG87">
            <v>24.278999999999996</v>
          </cell>
        </row>
        <row r="108">
          <cell r="AB108">
            <v>15.8</v>
          </cell>
          <cell r="AC108">
            <v>15.000999999999998</v>
          </cell>
          <cell r="AD108">
            <v>14.603000000000002</v>
          </cell>
          <cell r="AE108">
            <v>14.380000000000006</v>
          </cell>
          <cell r="AF108">
            <v>14.070000000000004</v>
          </cell>
          <cell r="AG108">
            <v>13.641999999999998</v>
          </cell>
          <cell r="AH108">
            <v>13.010000000000003</v>
          </cell>
          <cell r="AI108">
            <v>12.381</v>
          </cell>
          <cell r="AJ108">
            <v>11.812000000000001</v>
          </cell>
          <cell r="AK108">
            <v>12.156000000000002</v>
          </cell>
          <cell r="AL108">
            <v>12.712</v>
          </cell>
          <cell r="AM108">
            <v>13.826999999999995</v>
          </cell>
          <cell r="AN108">
            <v>15.553000000000001</v>
          </cell>
          <cell r="AO108">
            <v>17.432000000000002</v>
          </cell>
          <cell r="AP108">
            <v>18.636000000000006</v>
          </cell>
          <cell r="AQ108">
            <v>19.648</v>
          </cell>
          <cell r="AR108">
            <v>21.066999999999997</v>
          </cell>
          <cell r="AS108">
            <v>22.494000000000003</v>
          </cell>
          <cell r="AT108">
            <v>24.199999999999996</v>
          </cell>
          <cell r="AU108">
            <v>25.935999999999993</v>
          </cell>
          <cell r="AV108">
            <v>27.286999999999995</v>
          </cell>
          <cell r="AW108">
            <v>28.255999999999997</v>
          </cell>
          <cell r="AX108">
            <v>29.510999999999996</v>
          </cell>
          <cell r="AY108">
            <v>31.463000000000001</v>
          </cell>
          <cell r="AZ108">
            <v>33.322999999999993</v>
          </cell>
          <cell r="BA108">
            <v>35.664999999999992</v>
          </cell>
          <cell r="BB108">
            <v>36.872999999999998</v>
          </cell>
          <cell r="BC108">
            <v>37.783999999999992</v>
          </cell>
          <cell r="BD108">
            <v>38.480000000000004</v>
          </cell>
          <cell r="BE108">
            <v>39.497999999999998</v>
          </cell>
          <cell r="BF108">
            <v>39.792999999999999</v>
          </cell>
          <cell r="BG108">
            <v>40.217999999999996</v>
          </cell>
        </row>
        <row r="129">
          <cell r="AB129">
            <v>15.8</v>
          </cell>
          <cell r="AC129">
            <v>15</v>
          </cell>
          <cell r="AD129">
            <v>14.933999999999996</v>
          </cell>
          <cell r="AE129">
            <v>14.812999999999999</v>
          </cell>
          <cell r="AF129">
            <v>14.781000000000001</v>
          </cell>
          <cell r="AG129">
            <v>14.789</v>
          </cell>
        </row>
      </sheetData>
      <sheetData sheetId="85"/>
      <sheetData sheetId="86">
        <row r="45">
          <cell r="N45">
            <v>32.9</v>
          </cell>
          <cell r="O45">
            <v>33.1</v>
          </cell>
          <cell r="P45">
            <v>32.799999999999997</v>
          </cell>
          <cell r="Q45">
            <v>32.700000000000003</v>
          </cell>
          <cell r="R45">
            <v>30.6</v>
          </cell>
          <cell r="S45">
            <v>30.2</v>
          </cell>
          <cell r="T45">
            <v>30.9</v>
          </cell>
          <cell r="U45">
            <v>29.7</v>
          </cell>
          <cell r="V45">
            <v>28.9</v>
          </cell>
          <cell r="W45">
            <v>26.8</v>
          </cell>
          <cell r="X45">
            <v>24.4</v>
          </cell>
          <cell r="Y45">
            <v>20.3</v>
          </cell>
          <cell r="Z45">
            <v>20.8</v>
          </cell>
          <cell r="AA45">
            <v>19.100000000000001</v>
          </cell>
          <cell r="AB45">
            <v>18.8</v>
          </cell>
          <cell r="AC45">
            <v>17.170597779999994</v>
          </cell>
          <cell r="AD45">
            <v>16.553828799999998</v>
          </cell>
          <cell r="AE45">
            <v>15.911595099999996</v>
          </cell>
          <cell r="AF45">
            <v>15.3988461</v>
          </cell>
          <cell r="AG45">
            <v>14.860348100000003</v>
          </cell>
          <cell r="AH45">
            <v>14.386304800000001</v>
          </cell>
          <cell r="AI45">
            <v>14.057276700000006</v>
          </cell>
          <cell r="AJ45">
            <v>13.785946499999994</v>
          </cell>
          <cell r="AK45">
            <v>13.602145000000004</v>
          </cell>
          <cell r="AL45">
            <v>13.423371000000001</v>
          </cell>
          <cell r="AM45">
            <v>14.182931999999997</v>
          </cell>
          <cell r="AN45">
            <v>14.392810000000001</v>
          </cell>
          <cell r="AO45">
            <v>13.880809999999997</v>
          </cell>
          <cell r="AP45">
            <v>13.495810000000002</v>
          </cell>
          <cell r="AQ45">
            <v>13.092810000000005</v>
          </cell>
          <cell r="AR45">
            <v>12.974810000000005</v>
          </cell>
          <cell r="AS45">
            <v>14.981809999999999</v>
          </cell>
          <cell r="AT45">
            <v>18.780809999999995</v>
          </cell>
          <cell r="AU45">
            <v>23.450810000000001</v>
          </cell>
          <cell r="AV45">
            <v>27.998809999999992</v>
          </cell>
          <cell r="AW45">
            <v>32.430809999999994</v>
          </cell>
          <cell r="AX45">
            <v>36.637809999999995</v>
          </cell>
          <cell r="AY45">
            <v>41.157809999999998</v>
          </cell>
          <cell r="AZ45">
            <v>45.475809999999996</v>
          </cell>
          <cell r="BA45">
            <v>49.507809999999992</v>
          </cell>
          <cell r="BB45">
            <v>53.540809999999986</v>
          </cell>
          <cell r="BC45">
            <v>57.639809999999997</v>
          </cell>
          <cell r="BD45">
            <v>57.244810000000001</v>
          </cell>
          <cell r="BE45">
            <v>56.804810000000003</v>
          </cell>
          <cell r="BF45">
            <v>59.649979999999999</v>
          </cell>
          <cell r="BG45">
            <v>59.050979999999996</v>
          </cell>
        </row>
        <row r="66">
          <cell r="AB66">
            <v>18.8</v>
          </cell>
          <cell r="AC66">
            <v>17.1680773</v>
          </cell>
          <cell r="AD66">
            <v>16.244922799999998</v>
          </cell>
          <cell r="AE66">
            <v>15.458636399999998</v>
          </cell>
          <cell r="AF66">
            <v>14.826782400000003</v>
          </cell>
          <cell r="AG66">
            <v>14.521179600000007</v>
          </cell>
          <cell r="AH66">
            <v>14.205606299999992</v>
          </cell>
          <cell r="AI66">
            <v>14.040906700000001</v>
          </cell>
          <cell r="AJ66">
            <v>14.265255900000003</v>
          </cell>
          <cell r="AK66">
            <v>14.579113</v>
          </cell>
          <cell r="AL66">
            <v>14.209201999999994</v>
          </cell>
          <cell r="AM66">
            <v>13.842631999999996</v>
          </cell>
          <cell r="AN66">
            <v>15.275632000000002</v>
          </cell>
          <cell r="AO66">
            <v>19.514631999999999</v>
          </cell>
          <cell r="AP66">
            <v>24.249631999999988</v>
          </cell>
          <cell r="AQ66">
            <v>28.489631999999993</v>
          </cell>
          <cell r="AR66">
            <v>32.659632000000002</v>
          </cell>
          <cell r="AS66">
            <v>37.056632000000008</v>
          </cell>
          <cell r="AT66">
            <v>40.116632000000003</v>
          </cell>
          <cell r="AU66">
            <v>44.464631999999995</v>
          </cell>
          <cell r="AV66">
            <v>45.891541999999987</v>
          </cell>
          <cell r="AW66">
            <v>48.359591999999999</v>
          </cell>
          <cell r="AX66">
            <v>52.959592000000008</v>
          </cell>
          <cell r="AY66">
            <v>55.864892000000012</v>
          </cell>
          <cell r="AZ66">
            <v>60.038582000000012</v>
          </cell>
          <cell r="BA66">
            <v>62.341001999999996</v>
          </cell>
          <cell r="BB66">
            <v>65.980182000000013</v>
          </cell>
          <cell r="BC66">
            <v>71.002402000000004</v>
          </cell>
          <cell r="BD66">
            <v>76.205402000000021</v>
          </cell>
          <cell r="BE66">
            <v>80.841402000000002</v>
          </cell>
          <cell r="BF66">
            <v>81.115431999999998</v>
          </cell>
          <cell r="BG66">
            <v>80.376432000000008</v>
          </cell>
        </row>
        <row r="87">
          <cell r="AB87">
            <v>18.8</v>
          </cell>
          <cell r="AC87">
            <v>17.12699791</v>
          </cell>
          <cell r="AD87">
            <v>17.166583770000003</v>
          </cell>
          <cell r="AE87">
            <v>17.078628380000005</v>
          </cell>
          <cell r="AF87">
            <v>17.105935749999997</v>
          </cell>
          <cell r="AG87">
            <v>17.142879700000009</v>
          </cell>
          <cell r="AH87">
            <v>17.142340410000006</v>
          </cell>
          <cell r="AI87">
            <v>17.020396999999999</v>
          </cell>
          <cell r="AJ87">
            <v>16.924518600000006</v>
          </cell>
          <cell r="AK87">
            <v>17.635518600000005</v>
          </cell>
          <cell r="AL87">
            <v>18.337518600000003</v>
          </cell>
          <cell r="AM87">
            <v>19.007518600000001</v>
          </cell>
          <cell r="AN87">
            <v>19.681518600000004</v>
          </cell>
          <cell r="AO87">
            <v>20.315518599999997</v>
          </cell>
          <cell r="AP87">
            <v>20.970518599999995</v>
          </cell>
          <cell r="AQ87">
            <v>21.474518599999996</v>
          </cell>
          <cell r="AR87">
            <v>22.287518599999999</v>
          </cell>
          <cell r="AS87">
            <v>23.556518600000008</v>
          </cell>
          <cell r="AT87">
            <v>24.834518599999992</v>
          </cell>
          <cell r="AU87">
            <v>26.193518599999997</v>
          </cell>
          <cell r="AV87">
            <v>27.497518599999992</v>
          </cell>
          <cell r="AW87">
            <v>28.704518599999993</v>
          </cell>
          <cell r="AX87">
            <v>29.907518600000007</v>
          </cell>
          <cell r="AY87">
            <v>31.124518599999995</v>
          </cell>
          <cell r="AZ87">
            <v>32.292518600000001</v>
          </cell>
          <cell r="BA87">
            <v>33.407518600000003</v>
          </cell>
          <cell r="BB87">
            <v>34.415518599999992</v>
          </cell>
          <cell r="BC87">
            <v>35.224518599999989</v>
          </cell>
          <cell r="BD87">
            <v>36.039378599999985</v>
          </cell>
          <cell r="BE87">
            <v>36.837378599999987</v>
          </cell>
          <cell r="BF87">
            <v>37.641378600000003</v>
          </cell>
          <cell r="BG87">
            <v>38.416378600000002</v>
          </cell>
        </row>
        <row r="108">
          <cell r="AB108">
            <v>18.8</v>
          </cell>
          <cell r="AC108">
            <v>17.168453500000005</v>
          </cell>
          <cell r="AD108">
            <v>15.956481400000005</v>
          </cell>
          <cell r="AE108">
            <v>14.841521200000006</v>
          </cell>
          <cell r="AF108">
            <v>14.136768399999999</v>
          </cell>
          <cell r="AG108">
            <v>13.640830000000001</v>
          </cell>
          <cell r="AH108">
            <v>13.180531100000003</v>
          </cell>
          <cell r="AI108">
            <v>13.101353200000005</v>
          </cell>
          <cell r="AJ108">
            <v>13.360116000000001</v>
          </cell>
          <cell r="AK108">
            <v>14.149758000000004</v>
          </cell>
          <cell r="AL108">
            <v>13.301757999999994</v>
          </cell>
          <cell r="AM108">
            <v>17.036757999999999</v>
          </cell>
          <cell r="AN108">
            <v>20.648757999999994</v>
          </cell>
          <cell r="AO108">
            <v>23.989757999999995</v>
          </cell>
          <cell r="AP108">
            <v>28.201757999999991</v>
          </cell>
          <cell r="AQ108">
            <v>32.508758000000007</v>
          </cell>
          <cell r="AR108">
            <v>36.845758000000004</v>
          </cell>
          <cell r="AS108">
            <v>41.841758000000006</v>
          </cell>
          <cell r="AT108">
            <v>46.142757999999979</v>
          </cell>
          <cell r="AU108">
            <v>48.909558000000004</v>
          </cell>
          <cell r="AV108">
            <v>52.830538000000004</v>
          </cell>
          <cell r="AW108">
            <v>54.430648000000005</v>
          </cell>
          <cell r="AX108">
            <v>58.467738000000011</v>
          </cell>
          <cell r="AY108">
            <v>63.282738000000009</v>
          </cell>
          <cell r="AZ108">
            <v>67.195368000000002</v>
          </cell>
          <cell r="BA108">
            <v>69.179348000000005</v>
          </cell>
          <cell r="BB108">
            <v>72.806418000000008</v>
          </cell>
          <cell r="BC108">
            <v>75.249458000000018</v>
          </cell>
          <cell r="BD108">
            <v>77.325908000000013</v>
          </cell>
          <cell r="BE108">
            <v>80.249708000000027</v>
          </cell>
          <cell r="BF108">
            <v>79.482818000000009</v>
          </cell>
          <cell r="BG108">
            <v>79.182178000000008</v>
          </cell>
        </row>
        <row r="129">
          <cell r="AB129">
            <v>18.8</v>
          </cell>
          <cell r="AC129">
            <v>17.100000000000005</v>
          </cell>
          <cell r="AD129">
            <v>16.658000000000001</v>
          </cell>
          <cell r="AE129">
            <v>16.172999999999998</v>
          </cell>
          <cell r="AF129">
            <v>15.703000000000003</v>
          </cell>
          <cell r="AG129">
            <v>15.173000000000002</v>
          </cell>
          <cell r="AH129">
            <v>14.664999999999999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/>
      <sheetData sheetId="100"/>
      <sheetData sheetId="10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M2:Q19"/>
  <sheetViews>
    <sheetView zoomScale="85" zoomScaleNormal="85" workbookViewId="0">
      <selection activeCell="B17" sqref="B17"/>
    </sheetView>
  </sheetViews>
  <sheetFormatPr defaultRowHeight="14.5" x14ac:dyDescent="0.35"/>
  <cols>
    <col min="1" max="1" width="23.7265625" bestFit="1" customWidth="1"/>
    <col min="2" max="2" width="46.54296875" bestFit="1" customWidth="1"/>
    <col min="13" max="13" width="23" bestFit="1" customWidth="1"/>
    <col min="15" max="15" width="21.1796875" customWidth="1"/>
    <col min="16" max="16" width="19.453125" customWidth="1"/>
    <col min="17" max="17" width="19.81640625" customWidth="1"/>
  </cols>
  <sheetData>
    <row r="2" spans="13:17" ht="42" customHeight="1" x14ac:dyDescent="0.35">
      <c r="O2" s="47" t="s">
        <v>98</v>
      </c>
      <c r="P2" s="47" t="s">
        <v>99</v>
      </c>
      <c r="Q2" s="47" t="s">
        <v>100</v>
      </c>
    </row>
    <row r="3" spans="13:17" x14ac:dyDescent="0.35">
      <c r="M3" s="45"/>
      <c r="N3" s="49" t="s">
        <v>16</v>
      </c>
      <c r="O3" s="50">
        <v>2894.9</v>
      </c>
      <c r="P3" s="50">
        <v>755</v>
      </c>
      <c r="Q3" s="50">
        <v>4220</v>
      </c>
    </row>
    <row r="4" spans="13:17" x14ac:dyDescent="0.35">
      <c r="M4" s="51" t="s">
        <v>49</v>
      </c>
      <c r="N4" s="46" t="s">
        <v>17</v>
      </c>
      <c r="O4" s="50">
        <v>2894.9</v>
      </c>
      <c r="P4" s="50">
        <v>755</v>
      </c>
      <c r="Q4" s="50">
        <v>4220</v>
      </c>
    </row>
    <row r="5" spans="13:17" x14ac:dyDescent="0.35">
      <c r="M5" s="51"/>
      <c r="N5" s="46" t="s">
        <v>22</v>
      </c>
      <c r="O5" s="50">
        <v>2944.86</v>
      </c>
      <c r="P5" s="50">
        <v>8725</v>
      </c>
      <c r="Q5" s="50">
        <v>6320</v>
      </c>
    </row>
    <row r="6" spans="13:17" x14ac:dyDescent="0.35">
      <c r="M6" s="51"/>
      <c r="N6" s="46" t="s">
        <v>27</v>
      </c>
      <c r="O6" s="50">
        <v>3593.66</v>
      </c>
      <c r="P6" s="50">
        <v>14925</v>
      </c>
      <c r="Q6" s="50">
        <v>10620</v>
      </c>
    </row>
    <row r="7" spans="13:17" x14ac:dyDescent="0.35">
      <c r="M7" s="51"/>
      <c r="N7" s="46" t="s">
        <v>32</v>
      </c>
      <c r="O7" s="50">
        <v>5274.6100000000006</v>
      </c>
      <c r="P7" s="50">
        <v>14925</v>
      </c>
      <c r="Q7" s="50">
        <v>10620</v>
      </c>
    </row>
    <row r="8" spans="13:17" x14ac:dyDescent="0.35">
      <c r="M8" s="51" t="s">
        <v>101</v>
      </c>
      <c r="N8" s="46" t="s">
        <v>17</v>
      </c>
      <c r="O8" s="50">
        <v>2944.8</v>
      </c>
      <c r="P8" s="50">
        <v>755</v>
      </c>
      <c r="Q8" s="50">
        <v>4220</v>
      </c>
    </row>
    <row r="9" spans="13:17" x14ac:dyDescent="0.35">
      <c r="M9" s="51"/>
      <c r="N9" s="46" t="s">
        <v>22</v>
      </c>
      <c r="O9" s="50">
        <v>3492.96</v>
      </c>
      <c r="P9" s="50">
        <v>8725</v>
      </c>
      <c r="Q9" s="50">
        <v>6320</v>
      </c>
    </row>
    <row r="10" spans="13:17" x14ac:dyDescent="0.35">
      <c r="M10" s="51"/>
      <c r="N10" s="46" t="s">
        <v>27</v>
      </c>
      <c r="O10" s="50">
        <v>4608.41</v>
      </c>
      <c r="P10" s="50">
        <v>16925</v>
      </c>
      <c r="Q10" s="50">
        <v>12620</v>
      </c>
    </row>
    <row r="11" spans="13:17" x14ac:dyDescent="0.35">
      <c r="M11" s="51"/>
      <c r="N11" s="46" t="s">
        <v>32</v>
      </c>
      <c r="O11" s="50">
        <v>7504.01</v>
      </c>
      <c r="P11" s="50">
        <v>17675</v>
      </c>
      <c r="Q11" s="50">
        <v>12620</v>
      </c>
    </row>
    <row r="12" spans="13:17" x14ac:dyDescent="0.35">
      <c r="M12" s="51" t="s">
        <v>102</v>
      </c>
      <c r="N12" s="46" t="s">
        <v>17</v>
      </c>
      <c r="O12" s="50">
        <v>2974.75</v>
      </c>
      <c r="P12" s="50">
        <v>755</v>
      </c>
      <c r="Q12" s="50">
        <v>4220</v>
      </c>
    </row>
    <row r="13" spans="13:17" x14ac:dyDescent="0.35">
      <c r="M13" s="51"/>
      <c r="N13" s="46" t="s">
        <v>22</v>
      </c>
      <c r="O13" s="50">
        <v>3991.9600000000009</v>
      </c>
      <c r="P13" s="50">
        <v>13525</v>
      </c>
      <c r="Q13" s="50">
        <v>10620</v>
      </c>
    </row>
    <row r="14" spans="13:17" x14ac:dyDescent="0.35">
      <c r="M14" s="51"/>
      <c r="N14" s="46" t="s">
        <v>27</v>
      </c>
      <c r="O14" s="50">
        <v>5168.1100000000006</v>
      </c>
      <c r="P14" s="50">
        <v>17675</v>
      </c>
      <c r="Q14" s="50">
        <v>12620</v>
      </c>
    </row>
    <row r="15" spans="13:17" x14ac:dyDescent="0.35">
      <c r="M15" s="51"/>
      <c r="N15" s="46" t="s">
        <v>32</v>
      </c>
      <c r="O15" s="50">
        <v>8214.01</v>
      </c>
      <c r="P15" s="50">
        <v>17675</v>
      </c>
      <c r="Q15" s="50">
        <v>15720</v>
      </c>
    </row>
    <row r="16" spans="13:17" x14ac:dyDescent="0.35">
      <c r="M16" s="51" t="s">
        <v>103</v>
      </c>
      <c r="N16" s="46" t="s">
        <v>17</v>
      </c>
      <c r="O16" s="50">
        <v>3024.65</v>
      </c>
      <c r="P16" s="50">
        <v>5225</v>
      </c>
      <c r="Q16" s="50">
        <v>4220</v>
      </c>
    </row>
    <row r="17" spans="13:17" x14ac:dyDescent="0.35">
      <c r="M17" s="51"/>
      <c r="N17" s="46" t="s">
        <v>22</v>
      </c>
      <c r="O17" s="50">
        <v>4608.41</v>
      </c>
      <c r="P17" s="50">
        <v>16925</v>
      </c>
      <c r="Q17" s="50">
        <v>12620</v>
      </c>
    </row>
    <row r="18" spans="13:17" x14ac:dyDescent="0.35">
      <c r="M18" s="51"/>
      <c r="N18" s="46" t="s">
        <v>27</v>
      </c>
      <c r="O18" s="50">
        <v>7714.01</v>
      </c>
      <c r="P18" s="50">
        <v>17675</v>
      </c>
      <c r="Q18" s="50">
        <v>15720</v>
      </c>
    </row>
    <row r="19" spans="13:17" x14ac:dyDescent="0.35">
      <c r="M19" s="51"/>
      <c r="N19" s="46" t="s">
        <v>32</v>
      </c>
      <c r="O19" s="50">
        <v>9364.01</v>
      </c>
      <c r="P19" s="50">
        <v>20225</v>
      </c>
      <c r="Q19" s="50">
        <v>15720</v>
      </c>
    </row>
  </sheetData>
  <mergeCells count="4">
    <mergeCell ref="M4:M7"/>
    <mergeCell ref="M8:M11"/>
    <mergeCell ref="M12:M15"/>
    <mergeCell ref="M16:M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W146"/>
  <sheetViews>
    <sheetView showGridLines="0" zoomScaleNormal="100"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ColWidth="10.26953125" defaultRowHeight="15" customHeight="1" x14ac:dyDescent="0.3"/>
  <cols>
    <col min="1" max="1" width="9" style="1" customWidth="1"/>
    <col min="2" max="2" width="37" style="1" customWidth="1"/>
    <col min="3" max="3" width="18.26953125" style="11" customWidth="1"/>
    <col min="4" max="33" width="10.7265625" style="11" customWidth="1"/>
    <col min="34" max="16384" width="10.26953125" style="11"/>
  </cols>
  <sheetData>
    <row r="1" spans="1:49" ht="25.5" customHeight="1" x14ac:dyDescent="0.35">
      <c r="A1" s="43" t="s">
        <v>74</v>
      </c>
      <c r="B1" s="41"/>
      <c r="C1" s="10"/>
      <c r="D1" s="10"/>
      <c r="E1" s="10"/>
    </row>
    <row r="2" spans="1:49" ht="15" customHeight="1" x14ac:dyDescent="0.3">
      <c r="A2" s="4"/>
      <c r="C2" s="9" t="s">
        <v>50</v>
      </c>
    </row>
    <row r="3" spans="1:49" ht="15" customHeight="1" x14ac:dyDescent="0.3">
      <c r="A3" s="4"/>
      <c r="C3" s="1" t="s">
        <v>79</v>
      </c>
    </row>
    <row r="4" spans="1:49" ht="15" customHeight="1" x14ac:dyDescent="0.3">
      <c r="A4" s="4"/>
      <c r="C4" s="1" t="s">
        <v>58</v>
      </c>
    </row>
    <row r="5" spans="1:49" ht="15" customHeight="1" x14ac:dyDescent="0.3">
      <c r="A5" s="4"/>
    </row>
    <row r="6" spans="1:49" ht="15" customHeight="1" x14ac:dyDescent="0.3">
      <c r="B6" s="19" t="s">
        <v>1</v>
      </c>
      <c r="C6" s="19"/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20" t="s">
        <v>16</v>
      </c>
      <c r="S6" s="20" t="s">
        <v>17</v>
      </c>
      <c r="T6" s="20" t="s">
        <v>18</v>
      </c>
      <c r="U6" s="20" t="s">
        <v>19</v>
      </c>
      <c r="V6" s="20" t="s">
        <v>20</v>
      </c>
      <c r="W6" s="20" t="s">
        <v>21</v>
      </c>
      <c r="X6" s="20" t="s">
        <v>22</v>
      </c>
      <c r="Y6" s="20" t="s">
        <v>23</v>
      </c>
      <c r="Z6" s="20" t="s">
        <v>24</v>
      </c>
      <c r="AA6" s="20" t="s">
        <v>25</v>
      </c>
      <c r="AB6" s="20" t="s">
        <v>26</v>
      </c>
      <c r="AC6" s="20" t="s">
        <v>27</v>
      </c>
      <c r="AD6" s="20" t="s">
        <v>28</v>
      </c>
      <c r="AE6" s="20" t="s">
        <v>29</v>
      </c>
      <c r="AF6" s="20" t="s">
        <v>30</v>
      </c>
      <c r="AG6" s="20" t="s">
        <v>31</v>
      </c>
      <c r="AH6" s="20" t="s">
        <v>32</v>
      </c>
      <c r="AI6" s="20" t="s">
        <v>33</v>
      </c>
      <c r="AJ6" s="20" t="s">
        <v>34</v>
      </c>
      <c r="AK6" s="20" t="s">
        <v>35</v>
      </c>
      <c r="AL6" s="20" t="s">
        <v>36</v>
      </c>
      <c r="AM6" s="20" t="s">
        <v>37</v>
      </c>
      <c r="AN6" s="20" t="s">
        <v>38</v>
      </c>
      <c r="AO6" s="20" t="s">
        <v>39</v>
      </c>
      <c r="AP6" s="20" t="s">
        <v>40</v>
      </c>
      <c r="AQ6" s="20" t="s">
        <v>41</v>
      </c>
      <c r="AR6" s="20" t="s">
        <v>42</v>
      </c>
      <c r="AS6" s="20" t="s">
        <v>43</v>
      </c>
      <c r="AT6" s="20" t="s">
        <v>44</v>
      </c>
      <c r="AU6" s="20" t="s">
        <v>45</v>
      </c>
      <c r="AV6" s="20" t="s">
        <v>46</v>
      </c>
      <c r="AW6" s="20" t="s">
        <v>47</v>
      </c>
    </row>
    <row r="7" spans="1:49" ht="15" customHeight="1" x14ac:dyDescent="0.3"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49" ht="15" customHeight="1" x14ac:dyDescent="0.35">
      <c r="B8" s="23" t="s">
        <v>68</v>
      </c>
      <c r="C8" s="19"/>
      <c r="D8" s="21"/>
      <c r="E8" s="24" t="s">
        <v>77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ht="15" customHeight="1" x14ac:dyDescent="0.35">
      <c r="B9" s="23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</row>
    <row r="10" spans="1:49" ht="15" customHeight="1" x14ac:dyDescent="0.3">
      <c r="B10" s="22"/>
      <c r="C10" s="22" t="s">
        <v>67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</row>
    <row r="11" spans="1:49" ht="15" customHeight="1" x14ac:dyDescent="0.3">
      <c r="B11" s="22"/>
      <c r="C11" s="22" t="s">
        <v>78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</row>
    <row r="12" spans="1:49" ht="15" customHeight="1" x14ac:dyDescent="0.3">
      <c r="B12" s="22"/>
      <c r="C12" s="22" t="s">
        <v>58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</row>
    <row r="13" spans="1:49" ht="15" customHeight="1" x14ac:dyDescent="0.3">
      <c r="B13" s="22"/>
      <c r="C13" s="25" t="s">
        <v>96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1:49" ht="15" customHeight="1" x14ac:dyDescent="0.3">
      <c r="B14" s="22"/>
      <c r="C14" s="22" t="s">
        <v>106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</row>
    <row r="15" spans="1:49" ht="15" customHeight="1" x14ac:dyDescent="0.3">
      <c r="B15" s="22"/>
      <c r="C15" s="36" t="s">
        <v>1</v>
      </c>
      <c r="D15" s="26">
        <v>38353</v>
      </c>
      <c r="E15" s="26">
        <v>38718</v>
      </c>
      <c r="F15" s="26">
        <v>39083</v>
      </c>
      <c r="G15" s="26">
        <v>39448</v>
      </c>
      <c r="H15" s="26">
        <v>39814</v>
      </c>
      <c r="I15" s="26">
        <v>40179</v>
      </c>
      <c r="J15" s="26">
        <v>40544</v>
      </c>
      <c r="K15" s="26">
        <v>40909</v>
      </c>
      <c r="L15" s="26">
        <v>41275</v>
      </c>
      <c r="M15" s="26">
        <v>41640</v>
      </c>
      <c r="N15" s="26">
        <v>42005</v>
      </c>
      <c r="O15" s="26">
        <v>42370</v>
      </c>
      <c r="P15" s="26">
        <v>42736</v>
      </c>
      <c r="Q15" s="26">
        <v>43101</v>
      </c>
      <c r="R15" s="26">
        <v>43466</v>
      </c>
      <c r="S15" s="26">
        <v>43831</v>
      </c>
      <c r="T15" s="26">
        <v>44197</v>
      </c>
      <c r="U15" s="26">
        <v>44562</v>
      </c>
      <c r="V15" s="26">
        <v>44927</v>
      </c>
      <c r="W15" s="26">
        <v>45292</v>
      </c>
      <c r="X15" s="26">
        <v>45658</v>
      </c>
      <c r="Y15" s="26">
        <v>46023</v>
      </c>
      <c r="Z15" s="26">
        <v>46388</v>
      </c>
      <c r="AA15" s="26">
        <v>46753</v>
      </c>
      <c r="AB15" s="26">
        <v>47119</v>
      </c>
      <c r="AC15" s="26">
        <v>47484</v>
      </c>
      <c r="AD15" s="26">
        <v>47849</v>
      </c>
      <c r="AE15" s="26">
        <v>48214</v>
      </c>
      <c r="AF15" s="26">
        <v>48580</v>
      </c>
      <c r="AG15" s="26">
        <v>48945</v>
      </c>
      <c r="AH15" s="26">
        <v>49310</v>
      </c>
      <c r="AI15" s="26">
        <v>49675</v>
      </c>
      <c r="AJ15" s="26">
        <v>50041</v>
      </c>
      <c r="AK15" s="26">
        <v>50406</v>
      </c>
      <c r="AL15" s="26">
        <v>50771</v>
      </c>
      <c r="AM15" s="26">
        <v>51136</v>
      </c>
      <c r="AN15" s="26">
        <v>51502</v>
      </c>
      <c r="AO15" s="26">
        <v>51867</v>
      </c>
      <c r="AP15" s="26">
        <v>52232</v>
      </c>
      <c r="AQ15" s="26">
        <v>52597</v>
      </c>
      <c r="AR15" s="26">
        <v>52963</v>
      </c>
      <c r="AS15" s="26">
        <v>53328</v>
      </c>
      <c r="AT15" s="26">
        <v>53693</v>
      </c>
      <c r="AU15" s="26">
        <v>54058</v>
      </c>
      <c r="AV15" s="26">
        <v>54424</v>
      </c>
      <c r="AW15" s="26">
        <v>54789</v>
      </c>
    </row>
    <row r="16" spans="1:49" ht="15" customHeight="1" x14ac:dyDescent="0.3">
      <c r="B16" s="22"/>
      <c r="C16" s="36" t="s">
        <v>48</v>
      </c>
      <c r="D16" s="27">
        <f>ROUND([4]Peak7!N43,1)</f>
        <v>60.9</v>
      </c>
      <c r="E16" s="27">
        <f>ROUND([4]Peak7!O43,1)</f>
        <v>60.5</v>
      </c>
      <c r="F16" s="27">
        <f>ROUND([4]Peak7!P43,1)</f>
        <v>60.5</v>
      </c>
      <c r="G16" s="27">
        <f>ROUND([4]Peak7!Q43,1)</f>
        <v>58.2</v>
      </c>
      <c r="H16" s="27">
        <f>ROUND([4]Peak7!R43,1)</f>
        <v>58</v>
      </c>
      <c r="I16" s="27">
        <f>ROUND([4]Peak7!S43,1)</f>
        <v>57.9</v>
      </c>
      <c r="J16" s="27">
        <f>ROUND([4]Peak7!T43,1)</f>
        <v>56.4</v>
      </c>
      <c r="K16" s="27">
        <f>ROUND([4]Peak7!U43,1)</f>
        <v>55.9</v>
      </c>
      <c r="L16" s="27">
        <f>ROUND([4]Peak7!V43,1)</f>
        <v>54.9</v>
      </c>
      <c r="M16" s="27">
        <f>ROUND([4]Peak7!W43,1)</f>
        <v>54.5</v>
      </c>
      <c r="N16" s="27">
        <f>ROUND([4]Peak7!X43,1)</f>
        <v>53.1</v>
      </c>
      <c r="O16" s="27">
        <f>ROUND([4]Peak7!Y43,1)</f>
        <v>52.3</v>
      </c>
      <c r="P16" s="27">
        <f>ROUND([4]Peak7!Z43,1)</f>
        <v>51.4</v>
      </c>
      <c r="Q16" s="27">
        <f>ROUND([4]Peak7!AA43,1)</f>
        <v>49.6</v>
      </c>
      <c r="R16" s="27">
        <f>ROUND([4]Peak7!AB43,1)</f>
        <v>48.2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</row>
    <row r="17" spans="2:49" ht="15" customHeight="1" x14ac:dyDescent="0.3">
      <c r="B17" s="22"/>
      <c r="C17" s="37" t="s">
        <v>49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>
        <f>ROUND([4]Peak7!AB85,1)</f>
        <v>48.2</v>
      </c>
      <c r="S17" s="29">
        <f>ROUND([4]Peak7!AC85,1)</f>
        <v>47</v>
      </c>
      <c r="T17" s="29">
        <f>ROUND([4]Peak7!AD85,1)</f>
        <v>46.6</v>
      </c>
      <c r="U17" s="29">
        <f>ROUND([4]Peak7!AE85,1)</f>
        <v>46.4</v>
      </c>
      <c r="V17" s="29">
        <f>ROUND([4]Peak7!AF85,1)</f>
        <v>45.8</v>
      </c>
      <c r="W17" s="29">
        <f>ROUND([4]Peak7!AG85,1)</f>
        <v>45.4</v>
      </c>
      <c r="X17" s="29">
        <f>ROUND([4]Peak7!AH85,1)</f>
        <v>44.9</v>
      </c>
      <c r="Y17" s="29">
        <f>ROUND([4]Peak7!AI85,1)</f>
        <v>44.1</v>
      </c>
      <c r="Z17" s="29">
        <f>ROUND([4]Peak7!AJ85,1)</f>
        <v>43.5</v>
      </c>
      <c r="AA17" s="29">
        <f>ROUND([4]Peak7!AK85,1)</f>
        <v>43.3</v>
      </c>
      <c r="AB17" s="29">
        <f>ROUND([4]Peak7!AL85,1)</f>
        <v>43.1</v>
      </c>
      <c r="AC17" s="29">
        <f>ROUND([4]Peak7!AM85,1)</f>
        <v>42.9</v>
      </c>
      <c r="AD17" s="29">
        <f>ROUND([4]Peak7!AN85,1)</f>
        <v>43.1</v>
      </c>
      <c r="AE17" s="29">
        <f>ROUND([4]Peak7!AO85,1)</f>
        <v>43.3</v>
      </c>
      <c r="AF17" s="29">
        <f>ROUND([4]Peak7!AP85,1)</f>
        <v>43.5</v>
      </c>
      <c r="AG17" s="29">
        <f>ROUND([4]Peak7!AQ85,1)</f>
        <v>43.9</v>
      </c>
      <c r="AH17" s="29">
        <f>ROUND([4]Peak7!AR85,1)</f>
        <v>44.3</v>
      </c>
      <c r="AI17" s="29">
        <f>ROUND([4]Peak7!AS85,1)</f>
        <v>45</v>
      </c>
      <c r="AJ17" s="29">
        <f>ROUND([4]Peak7!AT85,1)</f>
        <v>46</v>
      </c>
      <c r="AK17" s="29">
        <f>ROUND([4]Peak7!AU85,1)</f>
        <v>47</v>
      </c>
      <c r="AL17" s="29">
        <f>ROUND([4]Peak7!AV85,1)</f>
        <v>47.7</v>
      </c>
      <c r="AM17" s="29">
        <f>ROUND([4]Peak7!AW85,1)</f>
        <v>48.5</v>
      </c>
      <c r="AN17" s="29">
        <f>ROUND([4]Peak7!AX85,1)</f>
        <v>48.7</v>
      </c>
      <c r="AO17" s="29">
        <f>ROUND([4]Peak7!AY85,1)</f>
        <v>49</v>
      </c>
      <c r="AP17" s="29">
        <f>ROUND([4]Peak7!AZ85,1)</f>
        <v>48.8</v>
      </c>
      <c r="AQ17" s="29">
        <f>ROUND([4]Peak7!BA85,1)</f>
        <v>48.6</v>
      </c>
      <c r="AR17" s="29">
        <f>ROUND([4]Peak7!BB85,1)</f>
        <v>48.4</v>
      </c>
      <c r="AS17" s="29">
        <f>ROUND([4]Peak7!BC85,1)</f>
        <v>47.8</v>
      </c>
      <c r="AT17" s="29">
        <f>ROUND([4]Peak7!BD85,1)</f>
        <v>47.7</v>
      </c>
      <c r="AU17" s="29">
        <f>ROUND([4]Peak7!BE85,1)</f>
        <v>47.5</v>
      </c>
      <c r="AV17" s="29">
        <f>ROUND([4]Peak7!BF85,1)</f>
        <v>47.1</v>
      </c>
      <c r="AW17" s="29">
        <f>ROUND([4]Peak7!BG85,1)</f>
        <v>47.1</v>
      </c>
    </row>
    <row r="18" spans="2:49" ht="15" customHeight="1" x14ac:dyDescent="0.3">
      <c r="B18" s="22"/>
      <c r="C18" s="37" t="s">
        <v>101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>
        <f>ROUND([4]Peak7!AB43,1)</f>
        <v>48.2</v>
      </c>
      <c r="S18" s="29">
        <f>ROUND([4]Peak7!AC43,1)</f>
        <v>47</v>
      </c>
      <c r="T18" s="29">
        <f>ROUND([4]Peak7!AD43,1)</f>
        <v>45.6</v>
      </c>
      <c r="U18" s="29">
        <f>ROUND([4]Peak7!AE43,1)</f>
        <v>44.8</v>
      </c>
      <c r="V18" s="29">
        <f>ROUND([4]Peak7!AF43,1)</f>
        <v>44.4</v>
      </c>
      <c r="W18" s="29">
        <f>ROUND([4]Peak7!AG43,1)</f>
        <v>44.7</v>
      </c>
      <c r="X18" s="29">
        <f>ROUND([4]Peak7!AH43,1)</f>
        <v>45.2</v>
      </c>
      <c r="Y18" s="29">
        <f>ROUND([4]Peak7!AI43,1)</f>
        <v>45.5</v>
      </c>
      <c r="Z18" s="29">
        <f>ROUND([4]Peak7!AJ43,1)</f>
        <v>46.1</v>
      </c>
      <c r="AA18" s="29">
        <f>ROUND([4]Peak7!AK43,1)</f>
        <v>46.6</v>
      </c>
      <c r="AB18" s="29">
        <f>ROUND([4]Peak7!AL43,1)</f>
        <v>47.5</v>
      </c>
      <c r="AC18" s="29">
        <f>ROUND([4]Peak7!AM43,1)</f>
        <v>48</v>
      </c>
      <c r="AD18" s="29">
        <f>ROUND([4]Peak7!AN43,1)</f>
        <v>49.3</v>
      </c>
      <c r="AE18" s="29">
        <f>ROUND([4]Peak7!AO43,1)</f>
        <v>50.4</v>
      </c>
      <c r="AF18" s="29">
        <f>ROUND([4]Peak7!AP43,1)</f>
        <v>52.2</v>
      </c>
      <c r="AG18" s="29">
        <f>ROUND([4]Peak7!AQ43,1)</f>
        <v>54.2</v>
      </c>
      <c r="AH18" s="29">
        <f>ROUND([4]Peak7!AR43,1)</f>
        <v>56.9</v>
      </c>
      <c r="AI18" s="29">
        <f>ROUND([4]Peak7!AS43,1)</f>
        <v>58.7</v>
      </c>
      <c r="AJ18" s="29">
        <f>ROUND([4]Peak7!AT43,1)</f>
        <v>60.7</v>
      </c>
      <c r="AK18" s="29">
        <f>ROUND([4]Peak7!AU43,1)</f>
        <v>61.9</v>
      </c>
      <c r="AL18" s="29">
        <f>ROUND([4]Peak7!AV43,1)</f>
        <v>62.7</v>
      </c>
      <c r="AM18" s="29">
        <f>ROUND([4]Peak7!AW43,1)</f>
        <v>63.1</v>
      </c>
      <c r="AN18" s="29">
        <f>ROUND([4]Peak7!AX43,1)</f>
        <v>63.5</v>
      </c>
      <c r="AO18" s="29">
        <f>ROUND([4]Peak7!AY43,1)</f>
        <v>64.5</v>
      </c>
      <c r="AP18" s="29">
        <f>ROUND([4]Peak7!AZ43,1)</f>
        <v>64.8</v>
      </c>
      <c r="AQ18" s="29">
        <f>ROUND([4]Peak7!BA43,1)</f>
        <v>64.599999999999994</v>
      </c>
      <c r="AR18" s="29">
        <f>ROUND([4]Peak7!BB43,1)</f>
        <v>64.8</v>
      </c>
      <c r="AS18" s="29">
        <f>ROUND([4]Peak7!BC43,1)</f>
        <v>65</v>
      </c>
      <c r="AT18" s="29">
        <f>ROUND([4]Peak7!BD43,1)</f>
        <v>65.099999999999994</v>
      </c>
      <c r="AU18" s="29">
        <f>ROUND([4]Peak7!BE43,1)</f>
        <v>65.2</v>
      </c>
      <c r="AV18" s="29">
        <f>ROUND([4]Peak7!BF43,1)</f>
        <v>64.7</v>
      </c>
      <c r="AW18" s="29">
        <f>ROUND([4]Peak7!BG43,1)</f>
        <v>64.8</v>
      </c>
    </row>
    <row r="19" spans="2:49" ht="15" customHeight="1" x14ac:dyDescent="0.3">
      <c r="B19" s="22"/>
      <c r="C19" s="37" t="s">
        <v>102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>
        <f>ROUND([4]Peak7!AB64,1)</f>
        <v>48.2</v>
      </c>
      <c r="S19" s="29">
        <f>ROUND([4]Peak7!AC64,1)</f>
        <v>46.9</v>
      </c>
      <c r="T19" s="29">
        <f>ROUND([4]Peak7!AD64,1)</f>
        <v>45.1</v>
      </c>
      <c r="U19" s="29">
        <f>ROUND([4]Peak7!AE64,1)</f>
        <v>44.4</v>
      </c>
      <c r="V19" s="29">
        <f>ROUND([4]Peak7!AF64,1)</f>
        <v>45</v>
      </c>
      <c r="W19" s="29">
        <f>ROUND([4]Peak7!AG64,1)</f>
        <v>46.2</v>
      </c>
      <c r="X19" s="29">
        <f>ROUND([4]Peak7!AH64,1)</f>
        <v>47.4</v>
      </c>
      <c r="Y19" s="29">
        <f>ROUND([4]Peak7!AI64,1)</f>
        <v>48.4</v>
      </c>
      <c r="Z19" s="29">
        <f>ROUND([4]Peak7!AJ64,1)</f>
        <v>49.3</v>
      </c>
      <c r="AA19" s="29">
        <f>ROUND([4]Peak7!AK64,1)</f>
        <v>50.5</v>
      </c>
      <c r="AB19" s="29">
        <f>ROUND([4]Peak7!AL64,1)</f>
        <v>52.1</v>
      </c>
      <c r="AC19" s="29">
        <f>ROUND([4]Peak7!AM64,1)</f>
        <v>53</v>
      </c>
      <c r="AD19" s="29">
        <f>ROUND([4]Peak7!AN64,1)</f>
        <v>54.5</v>
      </c>
      <c r="AE19" s="29">
        <f>ROUND([4]Peak7!AO64,1)</f>
        <v>55.9</v>
      </c>
      <c r="AF19" s="29">
        <f>ROUND([4]Peak7!AP64,1)</f>
        <v>58</v>
      </c>
      <c r="AG19" s="29">
        <f>ROUND([4]Peak7!AQ64,1)</f>
        <v>59.4</v>
      </c>
      <c r="AH19" s="29">
        <f>ROUND([4]Peak7!AR64,1)</f>
        <v>60.6</v>
      </c>
      <c r="AI19" s="29">
        <f>ROUND([4]Peak7!AS64,1)</f>
        <v>60.5</v>
      </c>
      <c r="AJ19" s="29">
        <f>ROUND([4]Peak7!AT64,1)</f>
        <v>59.6</v>
      </c>
      <c r="AK19" s="29">
        <f>ROUND([4]Peak7!AU64,1)</f>
        <v>58.8</v>
      </c>
      <c r="AL19" s="29">
        <f>ROUND([4]Peak7!AV64,1)</f>
        <v>58.5</v>
      </c>
      <c r="AM19" s="29">
        <f>ROUND([4]Peak7!AW64,1)</f>
        <v>57.9</v>
      </c>
      <c r="AN19" s="29">
        <f>ROUND([4]Peak7!AX64,1)</f>
        <v>57.8</v>
      </c>
      <c r="AO19" s="29">
        <f>ROUND([4]Peak7!AY64,1)</f>
        <v>58.3</v>
      </c>
      <c r="AP19" s="29">
        <f>ROUND([4]Peak7!AZ64,1)</f>
        <v>59.1</v>
      </c>
      <c r="AQ19" s="29">
        <f>ROUND([4]Peak7!BA64,1)</f>
        <v>60</v>
      </c>
      <c r="AR19" s="29">
        <f>ROUND([4]Peak7!BB64,1)</f>
        <v>62.3</v>
      </c>
      <c r="AS19" s="29">
        <f>ROUND([4]Peak7!BC64,1)</f>
        <v>64.2</v>
      </c>
      <c r="AT19" s="29">
        <f>ROUND([4]Peak7!BD64,1)</f>
        <v>65.900000000000006</v>
      </c>
      <c r="AU19" s="29">
        <f>ROUND([4]Peak7!BE64,1)</f>
        <v>67.599999999999994</v>
      </c>
      <c r="AV19" s="29">
        <f>ROUND([4]Peak7!BF64,1)</f>
        <v>70.099999999999994</v>
      </c>
      <c r="AW19" s="29">
        <f>ROUND([4]Peak7!BG64,1)</f>
        <v>71.599999999999994</v>
      </c>
    </row>
    <row r="20" spans="2:49" ht="15" customHeight="1" x14ac:dyDescent="0.3">
      <c r="B20" s="22"/>
      <c r="C20" s="35" t="s">
        <v>103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>
        <f>ROUND([4]Peak7!AB106,1)</f>
        <v>48.2</v>
      </c>
      <c r="S20" s="29">
        <f>ROUND([4]Peak7!AC106,1)</f>
        <v>45.4</v>
      </c>
      <c r="T20" s="29">
        <f>ROUND([4]Peak7!AD106,1)</f>
        <v>43.3</v>
      </c>
      <c r="U20" s="29">
        <f>ROUND([4]Peak7!AE106,1)</f>
        <v>42.7</v>
      </c>
      <c r="V20" s="29">
        <f>ROUND([4]Peak7!AF106,1)</f>
        <v>42.4</v>
      </c>
      <c r="W20" s="29">
        <f>ROUND([4]Peak7!AG106,1)</f>
        <v>43.3</v>
      </c>
      <c r="X20" s="29">
        <f>ROUND([4]Peak7!AH106,1)</f>
        <v>44.1</v>
      </c>
      <c r="Y20" s="29">
        <f>ROUND([4]Peak7!AI106,1)</f>
        <v>44.9</v>
      </c>
      <c r="Z20" s="29">
        <f>ROUND([4]Peak7!AJ106,1)</f>
        <v>46.4</v>
      </c>
      <c r="AA20" s="29">
        <f>ROUND([4]Peak7!AK106,1)</f>
        <v>47.8</v>
      </c>
      <c r="AB20" s="29">
        <f>ROUND([4]Peak7!AL106,1)</f>
        <v>48.2</v>
      </c>
      <c r="AC20" s="29">
        <f>ROUND([4]Peak7!AM106,1)</f>
        <v>47.8</v>
      </c>
      <c r="AD20" s="29">
        <f>ROUND([4]Peak7!AN106,1)</f>
        <v>47.2</v>
      </c>
      <c r="AE20" s="29">
        <f>ROUND([4]Peak7!AO106,1)</f>
        <v>46.3</v>
      </c>
      <c r="AF20" s="29">
        <f>ROUND([4]Peak7!AP106,1)</f>
        <v>44.8</v>
      </c>
      <c r="AG20" s="29">
        <f>ROUND([4]Peak7!AQ106,1)</f>
        <v>42.8</v>
      </c>
      <c r="AH20" s="29">
        <f>ROUND([4]Peak7!AR106,1)</f>
        <v>40.6</v>
      </c>
      <c r="AI20" s="29">
        <f>ROUND([4]Peak7!AS106,1)</f>
        <v>37.200000000000003</v>
      </c>
      <c r="AJ20" s="29">
        <f>ROUND([4]Peak7!AT106,1)</f>
        <v>33.6</v>
      </c>
      <c r="AK20" s="29">
        <f>ROUND([4]Peak7!AU106,1)</f>
        <v>33.1</v>
      </c>
      <c r="AL20" s="29">
        <f>ROUND([4]Peak7!AV106,1)</f>
        <v>34.299999999999997</v>
      </c>
      <c r="AM20" s="29">
        <f>ROUND([4]Peak7!AW106,1)</f>
        <v>35.4</v>
      </c>
      <c r="AN20" s="29">
        <f>ROUND([4]Peak7!AX106,1)</f>
        <v>36.6</v>
      </c>
      <c r="AO20" s="29">
        <f>ROUND([4]Peak7!AY106,1)</f>
        <v>37.6</v>
      </c>
      <c r="AP20" s="29">
        <f>ROUND([4]Peak7!AZ106,1)</f>
        <v>38.6</v>
      </c>
      <c r="AQ20" s="29">
        <f>ROUND([4]Peak7!BA106,1)</f>
        <v>39.1</v>
      </c>
      <c r="AR20" s="29">
        <f>ROUND([4]Peak7!BB106,1)</f>
        <v>40</v>
      </c>
      <c r="AS20" s="29">
        <f>ROUND([4]Peak7!BC106,1)</f>
        <v>40.299999999999997</v>
      </c>
      <c r="AT20" s="29">
        <f>ROUND([4]Peak7!BD106,1)</f>
        <v>40.6</v>
      </c>
      <c r="AU20" s="29">
        <f>ROUND([4]Peak7!BE106,1)</f>
        <v>40.5</v>
      </c>
      <c r="AV20" s="29">
        <f>ROUND([4]Peak7!BF106,1)</f>
        <v>40.1</v>
      </c>
      <c r="AW20" s="29">
        <f>ROUND([4]Peak7!BG106,1)</f>
        <v>39.799999999999997</v>
      </c>
    </row>
    <row r="21" spans="2:49" ht="15" customHeight="1" x14ac:dyDescent="0.3">
      <c r="B21" s="22"/>
      <c r="C21" s="35" t="s">
        <v>104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29"/>
      <c r="Q21" s="29"/>
      <c r="R21" s="29">
        <f>ROUND([4]Peak7!AB127,10)</f>
        <v>48.195999999999998</v>
      </c>
      <c r="S21" s="29">
        <f>ROUND([4]Peak7!AC127,10)</f>
        <v>46.751605702399999</v>
      </c>
      <c r="T21" s="29">
        <f>ROUND([4]Peak7!AD127,10)</f>
        <v>45.846872958100001</v>
      </c>
      <c r="U21" s="29">
        <f>ROUND([4]Peak7!AE127,10)</f>
        <v>45.2553685066</v>
      </c>
      <c r="V21" s="29">
        <f>ROUND([4]Peak7!AF127,10)</f>
        <v>44.594997851999999</v>
      </c>
      <c r="W21" s="29">
        <f>ROUND([4]Peak7!AG127,10)</f>
        <v>44.280764994400002</v>
      </c>
      <c r="X21" s="29">
        <f>ROUND([4]Peak7!AH127,10)</f>
        <v>0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2:49" ht="15" customHeight="1" x14ac:dyDescent="0.3">
      <c r="C22" s="1"/>
    </row>
    <row r="23" spans="2:49" ht="15" customHeight="1" x14ac:dyDescent="0.3">
      <c r="C23" s="1"/>
    </row>
    <row r="24" spans="2:49" ht="15" customHeight="1" x14ac:dyDescent="0.35">
      <c r="B24" s="3" t="s">
        <v>69</v>
      </c>
      <c r="C24" s="1"/>
    </row>
    <row r="25" spans="2:49" ht="15" customHeight="1" x14ac:dyDescent="0.3">
      <c r="C25" s="1"/>
    </row>
    <row r="26" spans="2:49" ht="15" customHeight="1" x14ac:dyDescent="0.3">
      <c r="C26" s="1" t="s">
        <v>67</v>
      </c>
    </row>
    <row r="27" spans="2:49" ht="15" customHeight="1" x14ac:dyDescent="0.3">
      <c r="C27" s="1" t="s">
        <v>80</v>
      </c>
    </row>
    <row r="28" spans="2:49" ht="15" customHeight="1" x14ac:dyDescent="0.3">
      <c r="C28" s="1" t="s">
        <v>58</v>
      </c>
    </row>
    <row r="29" spans="2:49" ht="15" customHeight="1" x14ac:dyDescent="0.3">
      <c r="C29" s="16" t="s">
        <v>96</v>
      </c>
      <c r="M29" s="18"/>
      <c r="N29" s="18"/>
      <c r="O29" s="18"/>
      <c r="P29" s="18"/>
      <c r="Q29" s="18"/>
    </row>
    <row r="30" spans="2:49" ht="15" customHeight="1" x14ac:dyDescent="0.3">
      <c r="C30" s="1" t="s">
        <v>106</v>
      </c>
    </row>
    <row r="31" spans="2:49" ht="15" customHeight="1" x14ac:dyDescent="0.3">
      <c r="C31" s="7" t="s">
        <v>1</v>
      </c>
      <c r="D31" s="13">
        <v>38353</v>
      </c>
      <c r="E31" s="13">
        <v>38718</v>
      </c>
      <c r="F31" s="13">
        <v>39083</v>
      </c>
      <c r="G31" s="13">
        <v>39448</v>
      </c>
      <c r="H31" s="13">
        <v>39814</v>
      </c>
      <c r="I31" s="13">
        <v>40179</v>
      </c>
      <c r="J31" s="13">
        <v>40544</v>
      </c>
      <c r="K31" s="13">
        <v>40909</v>
      </c>
      <c r="L31" s="13">
        <v>41275</v>
      </c>
      <c r="M31" s="13">
        <v>41640</v>
      </c>
      <c r="N31" s="13">
        <v>42005</v>
      </c>
      <c r="O31" s="13">
        <v>42370</v>
      </c>
      <c r="P31" s="13">
        <v>42736</v>
      </c>
      <c r="Q31" s="13">
        <v>43101</v>
      </c>
      <c r="R31" s="13">
        <v>43466</v>
      </c>
      <c r="S31" s="13">
        <v>43831</v>
      </c>
      <c r="T31" s="13">
        <v>44197</v>
      </c>
      <c r="U31" s="13">
        <v>44562</v>
      </c>
      <c r="V31" s="13">
        <v>44927</v>
      </c>
      <c r="W31" s="13">
        <v>45292</v>
      </c>
      <c r="X31" s="13">
        <v>45658</v>
      </c>
      <c r="Y31" s="13">
        <v>46023</v>
      </c>
      <c r="Z31" s="13">
        <v>46388</v>
      </c>
      <c r="AA31" s="13">
        <v>46753</v>
      </c>
      <c r="AB31" s="13">
        <v>47119</v>
      </c>
      <c r="AC31" s="13">
        <v>47484</v>
      </c>
      <c r="AD31" s="13">
        <v>47849</v>
      </c>
      <c r="AE31" s="13">
        <v>48214</v>
      </c>
      <c r="AF31" s="13">
        <v>48580</v>
      </c>
      <c r="AG31" s="13">
        <v>48945</v>
      </c>
      <c r="AH31" s="13">
        <v>49310</v>
      </c>
      <c r="AI31" s="13">
        <v>49675</v>
      </c>
      <c r="AJ31" s="13">
        <v>50041</v>
      </c>
      <c r="AK31" s="13">
        <v>50406</v>
      </c>
      <c r="AL31" s="13">
        <v>50771</v>
      </c>
      <c r="AM31" s="13">
        <v>51136</v>
      </c>
      <c r="AN31" s="13">
        <v>51502</v>
      </c>
      <c r="AO31" s="13">
        <v>51867</v>
      </c>
      <c r="AP31" s="13">
        <v>52232</v>
      </c>
      <c r="AQ31" s="13">
        <v>52597</v>
      </c>
      <c r="AR31" s="13">
        <v>52963</v>
      </c>
      <c r="AS31" s="13">
        <v>53328</v>
      </c>
      <c r="AT31" s="13">
        <v>53693</v>
      </c>
      <c r="AU31" s="13">
        <v>54058</v>
      </c>
      <c r="AV31" s="13">
        <v>54424</v>
      </c>
      <c r="AW31" s="13">
        <v>54789</v>
      </c>
    </row>
    <row r="32" spans="2:49" ht="15" customHeight="1" x14ac:dyDescent="0.3">
      <c r="C32" s="7" t="s">
        <v>48</v>
      </c>
      <c r="D32" s="48">
        <f>ROUND('[4]Peak 1'!N42,1)</f>
        <v>60.1</v>
      </c>
      <c r="E32" s="48">
        <f>ROUND('[4]Peak 1'!O42,1)</f>
        <v>59.7</v>
      </c>
      <c r="F32" s="48">
        <f>ROUND('[4]Peak 1'!P42,1)</f>
        <v>59.7</v>
      </c>
      <c r="G32" s="48">
        <f>ROUND('[4]Peak 1'!Q42,1)</f>
        <v>57.4</v>
      </c>
      <c r="H32" s="48">
        <f>ROUND('[4]Peak 1'!R42,1)</f>
        <v>57.2</v>
      </c>
      <c r="I32" s="48">
        <f>ROUND('[4]Peak 1'!S42,1)</f>
        <v>57.1</v>
      </c>
      <c r="J32" s="48">
        <f>ROUND('[4]Peak 1'!T42,1)</f>
        <v>55.4</v>
      </c>
      <c r="K32" s="48">
        <f>ROUND('[4]Peak 1'!U42,1)</f>
        <v>54.7</v>
      </c>
      <c r="L32" s="48">
        <f>ROUND('[4]Peak 1'!V42,1)</f>
        <v>53.7</v>
      </c>
      <c r="M32" s="48">
        <f>ROUND('[4]Peak 1'!W42,1)</f>
        <v>53</v>
      </c>
      <c r="N32" s="48">
        <f>ROUND('[4]Peak 1'!X42,1)</f>
        <v>51.1</v>
      </c>
      <c r="O32" s="48">
        <f>ROUND('[4]Peak 1'!Y42,1)</f>
        <v>50.3</v>
      </c>
      <c r="P32" s="48">
        <f>ROUND('[4]Peak 1'!Z42,1)</f>
        <v>49.4</v>
      </c>
      <c r="Q32" s="48">
        <f>ROUND('[4]Peak 1'!AA42,1)</f>
        <v>47.6</v>
      </c>
      <c r="R32" s="48">
        <f>ROUND('[4]Peak 1'!AB42,1)</f>
        <v>46.2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2:49" ht="15" customHeight="1" x14ac:dyDescent="0.3">
      <c r="C33" s="8" t="str">
        <f>C17</f>
        <v>Steady Progression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4"/>
      <c r="Q33" s="14"/>
      <c r="R33" s="14">
        <f>ROUND('[4]Peak 1'!AB78,1)</f>
        <v>46.2</v>
      </c>
      <c r="S33" s="14">
        <f>ROUND('[4]Peak 1'!AC78,1)</f>
        <v>45</v>
      </c>
      <c r="T33" s="14">
        <f>ROUND('[4]Peak 1'!AD78,1)</f>
        <v>44.6</v>
      </c>
      <c r="U33" s="14">
        <f>ROUND('[4]Peak 1'!AE78,1)</f>
        <v>44.3</v>
      </c>
      <c r="V33" s="14">
        <f>ROUND('[4]Peak 1'!AF78,1)</f>
        <v>43.8</v>
      </c>
      <c r="W33" s="14">
        <f>ROUND('[4]Peak 1'!AG78,1)</f>
        <v>43.3</v>
      </c>
      <c r="X33" s="14">
        <f>ROUND('[4]Peak 1'!AH78,1)</f>
        <v>42.8</v>
      </c>
      <c r="Y33" s="14">
        <f>ROUND('[4]Peak 1'!AI78,1)</f>
        <v>42</v>
      </c>
      <c r="Z33" s="14">
        <f>ROUND('[4]Peak 1'!AJ78,1)</f>
        <v>41.3</v>
      </c>
      <c r="AA33" s="14">
        <f>ROUND('[4]Peak 1'!AK78,1)</f>
        <v>40.9</v>
      </c>
      <c r="AB33" s="14">
        <f>ROUND('[4]Peak 1'!AL78,1)</f>
        <v>40.4</v>
      </c>
      <c r="AC33" s="14">
        <f>ROUND('[4]Peak 1'!AM78,1)</f>
        <v>40.1</v>
      </c>
      <c r="AD33" s="14">
        <f>ROUND('[4]Peak 1'!AN78,1)</f>
        <v>40.1</v>
      </c>
      <c r="AE33" s="14">
        <f>ROUND('[4]Peak 1'!AO78,1)</f>
        <v>40.299999999999997</v>
      </c>
      <c r="AF33" s="14">
        <f>ROUND('[4]Peak 1'!AP78,1)</f>
        <v>40.299999999999997</v>
      </c>
      <c r="AG33" s="14">
        <f>ROUND('[4]Peak 1'!AQ78,1)</f>
        <v>40.6</v>
      </c>
      <c r="AH33" s="14">
        <f>ROUND('[4]Peak 1'!AR78,1)</f>
        <v>40.799999999999997</v>
      </c>
      <c r="AI33" s="14">
        <f>ROUND('[4]Peak 1'!AS78,1)</f>
        <v>41.4</v>
      </c>
      <c r="AJ33" s="14">
        <f>ROUND('[4]Peak 1'!AT78,1)</f>
        <v>42.3</v>
      </c>
      <c r="AK33" s="14">
        <f>ROUND('[4]Peak 1'!AU78,1)</f>
        <v>43</v>
      </c>
      <c r="AL33" s="14">
        <f>ROUND('[4]Peak 1'!AV78,1)</f>
        <v>43.6</v>
      </c>
      <c r="AM33" s="14">
        <f>ROUND('[4]Peak 1'!AW78,1)</f>
        <v>44.3</v>
      </c>
      <c r="AN33" s="14">
        <f>ROUND('[4]Peak 1'!AX78,1)</f>
        <v>44.4</v>
      </c>
      <c r="AO33" s="14">
        <f>ROUND('[4]Peak 1'!AY78,1)</f>
        <v>44.6</v>
      </c>
      <c r="AP33" s="14">
        <f>ROUND('[4]Peak 1'!AZ78,1)</f>
        <v>44.4</v>
      </c>
      <c r="AQ33" s="14">
        <f>ROUND('[4]Peak 1'!BA78,1)</f>
        <v>44.1</v>
      </c>
      <c r="AR33" s="14">
        <f>ROUND('[4]Peak 1'!BB78,1)</f>
        <v>43.8</v>
      </c>
      <c r="AS33" s="14">
        <f>ROUND('[4]Peak 1'!BC78,1)</f>
        <v>43.1</v>
      </c>
      <c r="AT33" s="14">
        <f>ROUND('[4]Peak 1'!BD78,1)</f>
        <v>42.9</v>
      </c>
      <c r="AU33" s="14">
        <f>ROUND('[4]Peak 1'!BE78,1)</f>
        <v>42.6</v>
      </c>
      <c r="AV33" s="14">
        <f>ROUND('[4]Peak 1'!BF78,1)</f>
        <v>42.1</v>
      </c>
      <c r="AW33" s="14">
        <f>ROUND('[4]Peak 1'!BG78,1)</f>
        <v>42</v>
      </c>
    </row>
    <row r="34" spans="2:49" ht="15" customHeight="1" x14ac:dyDescent="0.3">
      <c r="C34" s="8" t="str">
        <f t="shared" ref="C34:C37" si="0">C18</f>
        <v>System Transformation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4"/>
      <c r="Q34" s="14"/>
      <c r="R34" s="14">
        <f>ROUND('[4]Peak 1'!AB42,1)</f>
        <v>46.2</v>
      </c>
      <c r="S34" s="14">
        <f>ROUND('[4]Peak 1'!AC42,1)</f>
        <v>44.9</v>
      </c>
      <c r="T34" s="14">
        <f>ROUND('[4]Peak 1'!AD42,1)</f>
        <v>43.4</v>
      </c>
      <c r="U34" s="14">
        <f>ROUND('[4]Peak 1'!AE42,1)</f>
        <v>42.3</v>
      </c>
      <c r="V34" s="14">
        <f>ROUND('[4]Peak 1'!AF42,1)</f>
        <v>41.5</v>
      </c>
      <c r="W34" s="14">
        <f>ROUND('[4]Peak 1'!AG42,1)</f>
        <v>41.1</v>
      </c>
      <c r="X34" s="14">
        <f>ROUND('[4]Peak 1'!AH42,1)</f>
        <v>41</v>
      </c>
      <c r="Y34" s="14">
        <f>ROUND('[4]Peak 1'!AI42,1)</f>
        <v>40.9</v>
      </c>
      <c r="Z34" s="14">
        <f>ROUND('[4]Peak 1'!AJ42,1)</f>
        <v>41.2</v>
      </c>
      <c r="AA34" s="14">
        <f>ROUND('[4]Peak 1'!AK42,1)</f>
        <v>41.3</v>
      </c>
      <c r="AB34" s="14">
        <f>ROUND('[4]Peak 1'!AL42,1)</f>
        <v>41.7</v>
      </c>
      <c r="AC34" s="14">
        <f>ROUND('[4]Peak 1'!AM42,1)</f>
        <v>41.5</v>
      </c>
      <c r="AD34" s="14">
        <f>ROUND('[4]Peak 1'!AN42,1)</f>
        <v>42</v>
      </c>
      <c r="AE34" s="14">
        <f>ROUND('[4]Peak 1'!AO42,1)</f>
        <v>42.6</v>
      </c>
      <c r="AF34" s="14">
        <f>ROUND('[4]Peak 1'!AP42,1)</f>
        <v>43.9</v>
      </c>
      <c r="AG34" s="14">
        <f>ROUND('[4]Peak 1'!AQ42,1)</f>
        <v>45.3</v>
      </c>
      <c r="AH34" s="14">
        <f>ROUND('[4]Peak 1'!AR42,1)</f>
        <v>47.1</v>
      </c>
      <c r="AI34" s="14">
        <f>ROUND('[4]Peak 1'!AS42,1)</f>
        <v>48.3</v>
      </c>
      <c r="AJ34" s="14">
        <f>ROUND('[4]Peak 1'!AT42,1)</f>
        <v>49.6</v>
      </c>
      <c r="AK34" s="14">
        <f>ROUND('[4]Peak 1'!AU42,1)</f>
        <v>50.5</v>
      </c>
      <c r="AL34" s="14">
        <f>ROUND('[4]Peak 1'!AV42,1)</f>
        <v>50.8</v>
      </c>
      <c r="AM34" s="14">
        <f>ROUND('[4]Peak 1'!AW42,1)</f>
        <v>50.9</v>
      </c>
      <c r="AN34" s="14">
        <f>ROUND('[4]Peak 1'!AX42,1)</f>
        <v>51</v>
      </c>
      <c r="AO34" s="14">
        <f>ROUND('[4]Peak 1'!AY42,1)</f>
        <v>51.6</v>
      </c>
      <c r="AP34" s="14">
        <f>ROUND('[4]Peak 1'!AZ42,1)</f>
        <v>51.5</v>
      </c>
      <c r="AQ34" s="14">
        <f>ROUND('[4]Peak 1'!BA42,1)</f>
        <v>51</v>
      </c>
      <c r="AR34" s="14">
        <f>ROUND('[4]Peak 1'!BB42,1)</f>
        <v>50.7</v>
      </c>
      <c r="AS34" s="14">
        <f>ROUND('[4]Peak 1'!BC42,1)</f>
        <v>50.6</v>
      </c>
      <c r="AT34" s="14">
        <f>ROUND('[4]Peak 1'!BD42,1)</f>
        <v>50.4</v>
      </c>
      <c r="AU34" s="14">
        <f>ROUND('[4]Peak 1'!BE42,1)</f>
        <v>50.1</v>
      </c>
      <c r="AV34" s="14">
        <f>ROUND('[4]Peak 1'!BF42,1)</f>
        <v>49.4</v>
      </c>
      <c r="AW34" s="14">
        <f>ROUND('[4]Peak 1'!BG42,1)</f>
        <v>49.3</v>
      </c>
    </row>
    <row r="35" spans="2:49" ht="15" customHeight="1" x14ac:dyDescent="0.3">
      <c r="C35" s="8" t="str">
        <f t="shared" si="0"/>
        <v>Consumer Transformation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4">
        <f>ROUND('[4]Peak 1'!AB60,1)</f>
        <v>46.2</v>
      </c>
      <c r="S35" s="14">
        <f>ROUND('[4]Peak 1'!AC60,1)</f>
        <v>44.8</v>
      </c>
      <c r="T35" s="14">
        <f>ROUND('[4]Peak 1'!AD60,1)</f>
        <v>42.5</v>
      </c>
      <c r="U35" s="14">
        <f>ROUND('[4]Peak 1'!AE60,1)</f>
        <v>41.2</v>
      </c>
      <c r="V35" s="14">
        <f>ROUND('[4]Peak 1'!AF60,1)</f>
        <v>40.9</v>
      </c>
      <c r="W35" s="14">
        <f>ROUND('[4]Peak 1'!AG60,1)</f>
        <v>41.2</v>
      </c>
      <c r="X35" s="14">
        <f>ROUND('[4]Peak 1'!AH60,1)</f>
        <v>41.7</v>
      </c>
      <c r="Y35" s="14">
        <f>ROUND('[4]Peak 1'!AI60,1)</f>
        <v>42.1</v>
      </c>
      <c r="Z35" s="14">
        <f>ROUND('[4]Peak 1'!AJ60,1)</f>
        <v>42.4</v>
      </c>
      <c r="AA35" s="14">
        <f>ROUND('[4]Peak 1'!AK60,1)</f>
        <v>42.4</v>
      </c>
      <c r="AB35" s="14">
        <f>ROUND('[4]Peak 1'!AL60,1)</f>
        <v>43</v>
      </c>
      <c r="AC35" s="14">
        <f>ROUND('[4]Peak 1'!AM60,1)</f>
        <v>43.2</v>
      </c>
      <c r="AD35" s="14">
        <f>ROUND('[4]Peak 1'!AN60,1)</f>
        <v>44</v>
      </c>
      <c r="AE35" s="14">
        <f>ROUND('[4]Peak 1'!AO60,1)</f>
        <v>44.4</v>
      </c>
      <c r="AF35" s="14">
        <f>ROUND('[4]Peak 1'!AP60,1)</f>
        <v>45.5</v>
      </c>
      <c r="AG35" s="14">
        <f>ROUND('[4]Peak 1'!AQ60,1)</f>
        <v>45.7</v>
      </c>
      <c r="AH35" s="14">
        <f>ROUND('[4]Peak 1'!AR60,1)</f>
        <v>45.9</v>
      </c>
      <c r="AI35" s="14">
        <f>ROUND('[4]Peak 1'!AS60,1)</f>
        <v>44.8</v>
      </c>
      <c r="AJ35" s="14">
        <f>ROUND('[4]Peak 1'!AT60,1)</f>
        <v>42.8</v>
      </c>
      <c r="AK35" s="14">
        <f>ROUND('[4]Peak 1'!AU60,1)</f>
        <v>41.1</v>
      </c>
      <c r="AL35" s="14">
        <f>ROUND('[4]Peak 1'!AV60,1)</f>
        <v>39.799999999999997</v>
      </c>
      <c r="AM35" s="14">
        <f>ROUND('[4]Peak 1'!AW60,1)</f>
        <v>38</v>
      </c>
      <c r="AN35" s="14">
        <f>ROUND('[4]Peak 1'!AX60,1)</f>
        <v>36.799999999999997</v>
      </c>
      <c r="AO35" s="14">
        <f>ROUND('[4]Peak 1'!AY60,1)</f>
        <v>36.1</v>
      </c>
      <c r="AP35" s="14">
        <f>ROUND('[4]Peak 1'!AZ60,1)</f>
        <v>35.700000000000003</v>
      </c>
      <c r="AQ35" s="14">
        <f>ROUND('[4]Peak 1'!BA60,1)</f>
        <v>35.1</v>
      </c>
      <c r="AR35" s="14">
        <f>ROUND('[4]Peak 1'!BB60,1)</f>
        <v>35.6</v>
      </c>
      <c r="AS35" s="14">
        <f>ROUND('[4]Peak 1'!BC60,1)</f>
        <v>36.200000000000003</v>
      </c>
      <c r="AT35" s="14">
        <f>ROUND('[4]Peak 1'!BD60,1)</f>
        <v>36.9</v>
      </c>
      <c r="AU35" s="14">
        <f>ROUND('[4]Peak 1'!BE60,1)</f>
        <v>37.5</v>
      </c>
      <c r="AV35" s="14">
        <f>ROUND('[4]Peak 1'!BF60,1)</f>
        <v>39.1</v>
      </c>
      <c r="AW35" s="14">
        <f>ROUND('[4]Peak 1'!BG60,1)</f>
        <v>39.799999999999997</v>
      </c>
    </row>
    <row r="36" spans="2:49" ht="15" customHeight="1" x14ac:dyDescent="0.3">
      <c r="C36" s="8" t="str">
        <f t="shared" si="0"/>
        <v>Leading the Way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14"/>
      <c r="Q36" s="14"/>
      <c r="R36" s="14">
        <f>ROUND('[4]Peak 1'!AB96,1)</f>
        <v>46.2</v>
      </c>
      <c r="S36" s="14">
        <f>ROUND('[4]Peak 1'!AC96,1)</f>
        <v>43.3</v>
      </c>
      <c r="T36" s="14">
        <f>ROUND('[4]Peak 1'!AD96,1)</f>
        <v>40.799999999999997</v>
      </c>
      <c r="U36" s="14">
        <f>ROUND('[4]Peak 1'!AE96,1)</f>
        <v>39.6</v>
      </c>
      <c r="V36" s="14">
        <f>ROUND('[4]Peak 1'!AF96,1)</f>
        <v>38.5</v>
      </c>
      <c r="W36" s="14">
        <f>ROUND('[4]Peak 1'!AG96,1)</f>
        <v>38.4</v>
      </c>
      <c r="X36" s="14">
        <f>ROUND('[4]Peak 1'!AH96,1)</f>
        <v>38.700000000000003</v>
      </c>
      <c r="Y36" s="14">
        <f>ROUND('[4]Peak 1'!AI96,1)</f>
        <v>38.9</v>
      </c>
      <c r="Z36" s="14">
        <f>ROUND('[4]Peak 1'!AJ96,1)</f>
        <v>39.799999999999997</v>
      </c>
      <c r="AA36" s="14">
        <f>ROUND('[4]Peak 1'!AK96,1)</f>
        <v>40.1</v>
      </c>
      <c r="AB36" s="14">
        <f>ROUND('[4]Peak 1'!AL96,1)</f>
        <v>39.6</v>
      </c>
      <c r="AC36" s="14">
        <f>ROUND('[4]Peak 1'!AM96,1)</f>
        <v>38.6</v>
      </c>
      <c r="AD36" s="14">
        <f>ROUND('[4]Peak 1'!AN96,1)</f>
        <v>37.299999999999997</v>
      </c>
      <c r="AE36" s="14">
        <f>ROUND('[4]Peak 1'!AO96,1)</f>
        <v>35.700000000000003</v>
      </c>
      <c r="AF36" s="14">
        <f>ROUND('[4]Peak 1'!AP96,1)</f>
        <v>33.299999999999997</v>
      </c>
      <c r="AG36" s="14">
        <f>ROUND('[4]Peak 1'!AQ96,1)</f>
        <v>30.3</v>
      </c>
      <c r="AH36" s="14">
        <f>ROUND('[4]Peak 1'!AR96,1)</f>
        <v>27.3</v>
      </c>
      <c r="AI36" s="14">
        <f>ROUND('[4]Peak 1'!AS96,1)</f>
        <v>23.1</v>
      </c>
      <c r="AJ36" s="14">
        <f>ROUND('[4]Peak 1'!AT96,1)</f>
        <v>18.899999999999999</v>
      </c>
      <c r="AK36" s="14">
        <f>ROUND('[4]Peak 1'!AU96,1)</f>
        <v>17.899999999999999</v>
      </c>
      <c r="AL36" s="14">
        <f>ROUND('[4]Peak 1'!AV96,1)</f>
        <v>18.399999999999999</v>
      </c>
      <c r="AM36" s="14">
        <f>ROUND('[4]Peak 1'!AW96,1)</f>
        <v>19</v>
      </c>
      <c r="AN36" s="14">
        <f>ROUND('[4]Peak 1'!AX96,1)</f>
        <v>19.5</v>
      </c>
      <c r="AO36" s="14">
        <f>ROUND('[4]Peak 1'!AY96,1)</f>
        <v>19.899999999999999</v>
      </c>
      <c r="AP36" s="14">
        <f>ROUND('[4]Peak 1'!AZ96,1)</f>
        <v>20.2</v>
      </c>
      <c r="AQ36" s="14">
        <f>ROUND('[4]Peak 1'!BA96,1)</f>
        <v>20</v>
      </c>
      <c r="AR36" s="14">
        <f>ROUND('[4]Peak 1'!BB96,1)</f>
        <v>20.2</v>
      </c>
      <c r="AS36" s="14">
        <f>ROUND('[4]Peak 1'!BC96,1)</f>
        <v>19.899999999999999</v>
      </c>
      <c r="AT36" s="14">
        <f>ROUND('[4]Peak 1'!BD96,1)</f>
        <v>19.7</v>
      </c>
      <c r="AU36" s="14">
        <f>ROUND('[4]Peak 1'!BE96,1)</f>
        <v>19.399999999999999</v>
      </c>
      <c r="AV36" s="14">
        <f>ROUND('[4]Peak 1'!BF96,1)</f>
        <v>18.899999999999999</v>
      </c>
      <c r="AW36" s="14">
        <f>ROUND('[4]Peak 1'!BG96,1)</f>
        <v>18.600000000000001</v>
      </c>
    </row>
    <row r="37" spans="2:49" ht="15" customHeight="1" x14ac:dyDescent="0.3">
      <c r="C37" s="8" t="str">
        <f t="shared" si="0"/>
        <v>5 Year View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14"/>
      <c r="Q37" s="14"/>
      <c r="R37" s="14">
        <f>ROUND('[4]Peak 1'!AB114,1)</f>
        <v>46.2</v>
      </c>
      <c r="S37" s="14">
        <f>ROUND('[4]Peak 1'!AC114,1)</f>
        <v>44.7</v>
      </c>
      <c r="T37" s="14">
        <f>ROUND('[4]Peak 1'!AD114,1)</f>
        <v>43.8</v>
      </c>
      <c r="U37" s="14">
        <f>ROUND('[4]Peak 1'!AE114,1)</f>
        <v>43.1</v>
      </c>
      <c r="V37" s="14">
        <f>ROUND('[4]Peak 1'!AF114,1)</f>
        <v>42.3</v>
      </c>
      <c r="W37" s="14">
        <f>ROUND('[4]Peak 1'!AG114,1)</f>
        <v>41.7</v>
      </c>
      <c r="X37" s="14">
        <f>ROUND('[4]Peak 1'!AH114,1)</f>
        <v>41.3</v>
      </c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2:49" ht="15" customHeight="1" x14ac:dyDescent="0.3">
      <c r="C38" s="1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2:49" ht="15" customHeight="1" x14ac:dyDescent="0.35">
      <c r="B39" s="23" t="s">
        <v>70</v>
      </c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</row>
    <row r="40" spans="2:49" ht="15" customHeight="1" x14ac:dyDescent="0.3">
      <c r="B40" s="22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</row>
    <row r="41" spans="2:49" ht="15" customHeight="1" x14ac:dyDescent="0.3">
      <c r="B41" s="22"/>
      <c r="C41" s="22" t="s">
        <v>67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2:49" ht="15" customHeight="1" x14ac:dyDescent="0.3">
      <c r="B42" s="22"/>
      <c r="C42" s="22" t="s">
        <v>71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2:49" ht="15" customHeight="1" x14ac:dyDescent="0.3">
      <c r="B43" s="22"/>
      <c r="C43" s="22" t="s">
        <v>58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2:49" ht="15" customHeight="1" x14ac:dyDescent="0.3">
      <c r="B44" s="22"/>
      <c r="C44" s="25" t="s">
        <v>95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2:49" ht="15" customHeight="1" x14ac:dyDescent="0.3">
      <c r="B45" s="22"/>
      <c r="C45" s="22" t="s">
        <v>105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2:49" ht="15" customHeight="1" x14ac:dyDescent="0.3">
      <c r="B46" s="22"/>
      <c r="C46" s="36" t="s">
        <v>1</v>
      </c>
      <c r="D46" s="26">
        <v>38353</v>
      </c>
      <c r="E46" s="26">
        <v>38718</v>
      </c>
      <c r="F46" s="26">
        <v>39083</v>
      </c>
      <c r="G46" s="26">
        <v>39448</v>
      </c>
      <c r="H46" s="26">
        <v>39814</v>
      </c>
      <c r="I46" s="26">
        <v>40179</v>
      </c>
      <c r="J46" s="26">
        <v>40544</v>
      </c>
      <c r="K46" s="26">
        <v>40909</v>
      </c>
      <c r="L46" s="26">
        <v>41275</v>
      </c>
      <c r="M46" s="26">
        <v>41640</v>
      </c>
      <c r="N46" s="26">
        <v>42005</v>
      </c>
      <c r="O46" s="26">
        <v>42370</v>
      </c>
      <c r="P46" s="26">
        <v>42736</v>
      </c>
      <c r="Q46" s="26">
        <v>43101</v>
      </c>
      <c r="R46" s="26">
        <v>43466</v>
      </c>
      <c r="S46" s="26">
        <v>43831</v>
      </c>
      <c r="T46" s="26">
        <v>44197</v>
      </c>
      <c r="U46" s="26">
        <v>44562</v>
      </c>
      <c r="V46" s="26">
        <v>44927</v>
      </c>
      <c r="W46" s="26">
        <v>45292</v>
      </c>
      <c r="X46" s="26">
        <v>45658</v>
      </c>
      <c r="Y46" s="26">
        <v>46023</v>
      </c>
      <c r="Z46" s="26">
        <v>46388</v>
      </c>
      <c r="AA46" s="26">
        <v>46753</v>
      </c>
      <c r="AB46" s="26">
        <v>47119</v>
      </c>
      <c r="AC46" s="26">
        <v>47484</v>
      </c>
      <c r="AD46" s="26">
        <v>47849</v>
      </c>
      <c r="AE46" s="26">
        <v>48214</v>
      </c>
      <c r="AF46" s="26">
        <v>48580</v>
      </c>
      <c r="AG46" s="26">
        <v>48945</v>
      </c>
      <c r="AH46" s="26">
        <v>49310</v>
      </c>
      <c r="AI46" s="26">
        <v>49675</v>
      </c>
      <c r="AJ46" s="26">
        <v>50041</v>
      </c>
      <c r="AK46" s="26">
        <v>50406</v>
      </c>
      <c r="AL46" s="26">
        <v>50771</v>
      </c>
      <c r="AM46" s="26">
        <v>51136</v>
      </c>
      <c r="AN46" s="26">
        <v>51502</v>
      </c>
      <c r="AO46" s="26">
        <v>51867</v>
      </c>
      <c r="AP46" s="26">
        <v>52232</v>
      </c>
      <c r="AQ46" s="26">
        <v>52597</v>
      </c>
      <c r="AR46" s="26">
        <v>52963</v>
      </c>
      <c r="AS46" s="26">
        <v>53328</v>
      </c>
      <c r="AT46" s="26">
        <v>53693</v>
      </c>
      <c r="AU46" s="26">
        <v>54058</v>
      </c>
      <c r="AV46" s="26">
        <v>54424</v>
      </c>
      <c r="AW46" s="26">
        <v>54789</v>
      </c>
    </row>
    <row r="47" spans="2:49" ht="15" customHeight="1" x14ac:dyDescent="0.3">
      <c r="B47" s="22"/>
      <c r="C47" s="36" t="s">
        <v>48</v>
      </c>
      <c r="D47" s="27">
        <f>ROUND('[4]SMin 1 (0600)'!N45,1)</f>
        <v>21.7</v>
      </c>
      <c r="E47" s="27">
        <f>ROUND('[4]SMin 1 (0600)'!O45,1)</f>
        <v>22.1</v>
      </c>
      <c r="F47" s="27">
        <f>ROUND('[4]SMin 1 (0600)'!P45,1)</f>
        <v>21.9</v>
      </c>
      <c r="G47" s="27">
        <f>ROUND('[4]SMin 1 (0600)'!Q45,1)</f>
        <v>21.4</v>
      </c>
      <c r="H47" s="27">
        <f>ROUND('[4]SMin 1 (0600)'!R45,1)</f>
        <v>20</v>
      </c>
      <c r="I47" s="27">
        <f>ROUND('[4]SMin 1 (0600)'!S45,1)</f>
        <v>19.600000000000001</v>
      </c>
      <c r="J47" s="27">
        <f>ROUND('[4]SMin 1 (0600)'!T45,1)</f>
        <v>19.2</v>
      </c>
      <c r="K47" s="27">
        <f>ROUND('[4]SMin 1 (0600)'!U45,1)</f>
        <v>19.2</v>
      </c>
      <c r="L47" s="27">
        <f>ROUND('[4]SMin 1 (0600)'!V45,1)</f>
        <v>18.600000000000001</v>
      </c>
      <c r="M47" s="27">
        <f>ROUND('[4]SMin 1 (0600)'!W45,1)</f>
        <v>18.100000000000001</v>
      </c>
      <c r="N47" s="27">
        <f>ROUND('[4]SMin 1 (0600)'!X45,1)</f>
        <v>17.899999999999999</v>
      </c>
      <c r="O47" s="27">
        <f>ROUND('[4]SMin 1 (0600)'!Y45,1)</f>
        <v>16.899999999999999</v>
      </c>
      <c r="P47" s="27">
        <f>ROUND('[4]SMin 1 (0600)'!Z45,1)</f>
        <v>16.5</v>
      </c>
      <c r="Q47" s="27">
        <f>ROUND('[4]SMin 1 (0600)'!AA45,1)</f>
        <v>15.8</v>
      </c>
      <c r="R47" s="27">
        <f>ROUND('[4]SMin 1 (0600)'!AB45,1)</f>
        <v>15.8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</row>
    <row r="48" spans="2:49" ht="15" customHeight="1" x14ac:dyDescent="0.3">
      <c r="B48" s="22"/>
      <c r="C48" s="37" t="str">
        <f>C33</f>
        <v>Steady Progression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29"/>
      <c r="R48" s="29">
        <f>ROUND('[4]SMin 1 (0600)'!AB87,1)</f>
        <v>15.8</v>
      </c>
      <c r="S48" s="29">
        <f>ROUND('[4]SMin 1 (0600)'!AC87,1)</f>
        <v>15</v>
      </c>
      <c r="T48" s="29">
        <f>ROUND('[4]SMin 1 (0600)'!AD87,1)</f>
        <v>15.2</v>
      </c>
      <c r="U48" s="29">
        <f>ROUND('[4]SMin 1 (0600)'!AE87,1)</f>
        <v>15.2</v>
      </c>
      <c r="V48" s="29">
        <f>ROUND('[4]SMin 1 (0600)'!AF87,1)</f>
        <v>15.2</v>
      </c>
      <c r="W48" s="29">
        <f>ROUND('[4]SMin 1 (0600)'!AG87,1)</f>
        <v>15.3</v>
      </c>
      <c r="X48" s="29">
        <f>ROUND('[4]SMin 1 (0600)'!AH87,1)</f>
        <v>15.3</v>
      </c>
      <c r="Y48" s="29">
        <f>ROUND('[4]SMin 1 (0600)'!AI87,1)</f>
        <v>15.3</v>
      </c>
      <c r="Z48" s="29">
        <f>ROUND('[4]SMin 1 (0600)'!AJ87,1)</f>
        <v>15.4</v>
      </c>
      <c r="AA48" s="29">
        <f>ROUND('[4]SMin 1 (0600)'!AK87,1)</f>
        <v>15.6</v>
      </c>
      <c r="AB48" s="29">
        <f>ROUND('[4]SMin 1 (0600)'!AL87,1)</f>
        <v>15.8</v>
      </c>
      <c r="AC48" s="29">
        <f>ROUND('[4]SMin 1 (0600)'!AM87,1)</f>
        <v>15.9</v>
      </c>
      <c r="AD48" s="29">
        <f>ROUND('[4]SMin 1 (0600)'!AN87,1)</f>
        <v>16.2</v>
      </c>
      <c r="AE48" s="29">
        <f>ROUND('[4]SMin 1 (0600)'!AO87,1)</f>
        <v>16.5</v>
      </c>
      <c r="AF48" s="29">
        <f>ROUND('[4]SMin 1 (0600)'!AP87,1)</f>
        <v>16.8</v>
      </c>
      <c r="AG48" s="29">
        <f>ROUND('[4]SMin 1 (0600)'!AQ87,1)</f>
        <v>17.600000000000001</v>
      </c>
      <c r="AH48" s="29">
        <f>ROUND('[4]SMin 1 (0600)'!AR87,1)</f>
        <v>17.899999999999999</v>
      </c>
      <c r="AI48" s="29">
        <f>ROUND('[4]SMin 1 (0600)'!AS87,1)</f>
        <v>18.5</v>
      </c>
      <c r="AJ48" s="29">
        <f>ROUND('[4]SMin 1 (0600)'!AT87,1)</f>
        <v>18.7</v>
      </c>
      <c r="AK48" s="29">
        <f>ROUND('[4]SMin 1 (0600)'!AU87,1)</f>
        <v>19.100000000000001</v>
      </c>
      <c r="AL48" s="29">
        <f>ROUND('[4]SMin 1 (0600)'!AV87,1)</f>
        <v>19.5</v>
      </c>
      <c r="AM48" s="29">
        <f>ROUND('[4]SMin 1 (0600)'!AW87,1)</f>
        <v>19.8</v>
      </c>
      <c r="AN48" s="29">
        <f>ROUND('[4]SMin 1 (0600)'!AX87,1)</f>
        <v>20.3</v>
      </c>
      <c r="AO48" s="29">
        <f>ROUND('[4]SMin 1 (0600)'!AY87,1)</f>
        <v>20.8</v>
      </c>
      <c r="AP48" s="29">
        <f>ROUND('[4]SMin 1 (0600)'!AZ87,1)</f>
        <v>21.3</v>
      </c>
      <c r="AQ48" s="29">
        <f>ROUND('[4]SMin 1 (0600)'!BA87,1)</f>
        <v>21.9</v>
      </c>
      <c r="AR48" s="29">
        <f>ROUND('[4]SMin 1 (0600)'!BB87,1)</f>
        <v>22.2</v>
      </c>
      <c r="AS48" s="29">
        <f>ROUND('[4]SMin 1 (0600)'!BC87,1)</f>
        <v>22.7</v>
      </c>
      <c r="AT48" s="29">
        <f>ROUND('[4]SMin 1 (0600)'!BD87,1)</f>
        <v>23</v>
      </c>
      <c r="AU48" s="29">
        <f>ROUND('[4]SMin 1 (0600)'!BE87,1)</f>
        <v>23.4</v>
      </c>
      <c r="AV48" s="29">
        <f>ROUND('[4]SMin 1 (0600)'!BF87,1)</f>
        <v>24</v>
      </c>
      <c r="AW48" s="29">
        <f>ROUND('[4]SMin 1 (0600)'!BG87,1)</f>
        <v>24.3</v>
      </c>
    </row>
    <row r="49" spans="2:49" ht="15" customHeight="1" x14ac:dyDescent="0.3">
      <c r="B49" s="22"/>
      <c r="C49" s="37" t="str">
        <f>C34</f>
        <v>System Transformation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29"/>
      <c r="R49" s="29">
        <f>ROUND('[4]SMin 1 (0600)'!AB45,1)</f>
        <v>15.8</v>
      </c>
      <c r="S49" s="29">
        <f>ROUND('[4]SMin 1 (0600)'!AC45,1)</f>
        <v>15</v>
      </c>
      <c r="T49" s="29">
        <f>ROUND('[4]SMin 1 (0600)'!AD45,1)</f>
        <v>14.8</v>
      </c>
      <c r="U49" s="29">
        <f>ROUND('[4]SMin 1 (0600)'!AE45,1)</f>
        <v>14.6</v>
      </c>
      <c r="V49" s="29">
        <f>ROUND('[4]SMin 1 (0600)'!AF45,1)</f>
        <v>14.4</v>
      </c>
      <c r="W49" s="29">
        <f>ROUND('[4]SMin 1 (0600)'!AG45,1)</f>
        <v>14.3</v>
      </c>
      <c r="X49" s="29">
        <f>ROUND('[4]SMin 1 (0600)'!AH45,1)</f>
        <v>14.2</v>
      </c>
      <c r="Y49" s="29">
        <f>ROUND('[4]SMin 1 (0600)'!AI45,1)</f>
        <v>14.2</v>
      </c>
      <c r="Z49" s="29">
        <f>ROUND('[4]SMin 1 (0600)'!AJ45,1)</f>
        <v>13.9</v>
      </c>
      <c r="AA49" s="29">
        <f>ROUND('[4]SMin 1 (0600)'!AK45,1)</f>
        <v>13.9</v>
      </c>
      <c r="AB49" s="29">
        <f>ROUND('[4]SMin 1 (0600)'!AL45,1)</f>
        <v>13.8</v>
      </c>
      <c r="AC49" s="29">
        <f>ROUND('[4]SMin 1 (0600)'!AM45,1)</f>
        <v>13.5</v>
      </c>
      <c r="AD49" s="29">
        <f>ROUND('[4]SMin 1 (0600)'!AN45,1)</f>
        <v>13.5</v>
      </c>
      <c r="AE49" s="29">
        <f>ROUND('[4]SMin 1 (0600)'!AO45,1)</f>
        <v>13.7</v>
      </c>
      <c r="AF49" s="29">
        <f>ROUND('[4]SMin 1 (0600)'!AP45,1)</f>
        <v>14</v>
      </c>
      <c r="AG49" s="29">
        <f>ROUND('[4]SMin 1 (0600)'!AQ45,1)</f>
        <v>14.1</v>
      </c>
      <c r="AH49" s="29">
        <f>ROUND('[4]SMin 1 (0600)'!AR45,1)</f>
        <v>14.5</v>
      </c>
      <c r="AI49" s="29">
        <f>ROUND('[4]SMin 1 (0600)'!AS45,1)</f>
        <v>14.6</v>
      </c>
      <c r="AJ49" s="29">
        <f>ROUND('[4]SMin 1 (0600)'!AT45,1)</f>
        <v>16.100000000000001</v>
      </c>
      <c r="AK49" s="29">
        <f>ROUND('[4]SMin 1 (0600)'!AU45,1)</f>
        <v>16.2</v>
      </c>
      <c r="AL49" s="29">
        <f>ROUND('[4]SMin 1 (0600)'!AV45,1)</f>
        <v>16.600000000000001</v>
      </c>
      <c r="AM49" s="29">
        <f>ROUND('[4]SMin 1 (0600)'!AW45,1)</f>
        <v>16.7</v>
      </c>
      <c r="AN49" s="29">
        <f>ROUND('[4]SMin 1 (0600)'!AX45,1)</f>
        <v>17</v>
      </c>
      <c r="AO49" s="29">
        <f>ROUND('[4]SMin 1 (0600)'!AY45,1)</f>
        <v>17.399999999999999</v>
      </c>
      <c r="AP49" s="29">
        <f>ROUND('[4]SMin 1 (0600)'!AZ45,1)</f>
        <v>17.899999999999999</v>
      </c>
      <c r="AQ49" s="29">
        <f>ROUND('[4]SMin 1 (0600)'!BA45,1)</f>
        <v>18.5</v>
      </c>
      <c r="AR49" s="29">
        <f>ROUND('[4]SMin 1 (0600)'!BB45,1)</f>
        <v>18.8</v>
      </c>
      <c r="AS49" s="29">
        <f>ROUND('[4]SMin 1 (0600)'!BC45,1)</f>
        <v>20.2</v>
      </c>
      <c r="AT49" s="29">
        <f>ROUND('[4]SMin 1 (0600)'!BD45,1)</f>
        <v>20.5</v>
      </c>
      <c r="AU49" s="29">
        <f>ROUND('[4]SMin 1 (0600)'!BE45,1)</f>
        <v>21.3</v>
      </c>
      <c r="AV49" s="29">
        <f>ROUND('[4]SMin 1 (0600)'!BF45,1)</f>
        <v>21.4</v>
      </c>
      <c r="AW49" s="29">
        <f>ROUND('[4]SMin 1 (0600)'!BG45,1)</f>
        <v>21.8</v>
      </c>
    </row>
    <row r="50" spans="2:49" ht="15" customHeight="1" x14ac:dyDescent="0.3">
      <c r="B50" s="22"/>
      <c r="C50" s="37" t="str">
        <f>C35</f>
        <v>Consumer Transformation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29"/>
      <c r="R50" s="29">
        <f>ROUND('[4]SMin 1 (0600)'!AB66,1)</f>
        <v>15.8</v>
      </c>
      <c r="S50" s="29">
        <f>ROUND('[4]SMin 1 (0600)'!AC66,1)</f>
        <v>15</v>
      </c>
      <c r="T50" s="29">
        <f>ROUND('[4]SMin 1 (0600)'!AD66,1)</f>
        <v>14.7</v>
      </c>
      <c r="U50" s="29">
        <f>ROUND('[4]SMin 1 (0600)'!AE66,1)</f>
        <v>14.4</v>
      </c>
      <c r="V50" s="29">
        <f>ROUND('[4]SMin 1 (0600)'!AF66,1)</f>
        <v>14.5</v>
      </c>
      <c r="W50" s="29">
        <f>ROUND('[4]SMin 1 (0600)'!AG66,1)</f>
        <v>14.3</v>
      </c>
      <c r="X50" s="29">
        <f>ROUND('[4]SMin 1 (0600)'!AH66,1)</f>
        <v>14</v>
      </c>
      <c r="Y50" s="29">
        <f>ROUND('[4]SMin 1 (0600)'!AI66,1)</f>
        <v>13.6</v>
      </c>
      <c r="Z50" s="29">
        <f>ROUND('[4]SMin 1 (0600)'!AJ66,1)</f>
        <v>13.1</v>
      </c>
      <c r="AA50" s="29">
        <f>ROUND('[4]SMin 1 (0600)'!AK66,1)</f>
        <v>12.5</v>
      </c>
      <c r="AB50" s="29">
        <f>ROUND('[4]SMin 1 (0600)'!AL66,1)</f>
        <v>12.3</v>
      </c>
      <c r="AC50" s="29">
        <f>ROUND('[4]SMin 1 (0600)'!AM66,1)</f>
        <v>12.2</v>
      </c>
      <c r="AD50" s="29">
        <f>ROUND('[4]SMin 1 (0600)'!AN66,1)</f>
        <v>15.8</v>
      </c>
      <c r="AE50" s="29">
        <f>ROUND('[4]SMin 1 (0600)'!AO66,1)</f>
        <v>16.7</v>
      </c>
      <c r="AF50" s="29">
        <f>ROUND('[4]SMin 1 (0600)'!AP66,1)</f>
        <v>17.8</v>
      </c>
      <c r="AG50" s="29">
        <f>ROUND('[4]SMin 1 (0600)'!AQ66,1)</f>
        <v>18.3</v>
      </c>
      <c r="AH50" s="29">
        <f>ROUND('[4]SMin 1 (0600)'!AR66,1)</f>
        <v>19.100000000000001</v>
      </c>
      <c r="AI50" s="29">
        <f>ROUND('[4]SMin 1 (0600)'!AS66,1)</f>
        <v>20.100000000000001</v>
      </c>
      <c r="AJ50" s="29">
        <f>ROUND('[4]SMin 1 (0600)'!AT66,1)</f>
        <v>21</v>
      </c>
      <c r="AK50" s="29">
        <f>ROUND('[4]SMin 1 (0600)'!AU66,1)</f>
        <v>21.7</v>
      </c>
      <c r="AL50" s="29">
        <f>ROUND('[4]SMin 1 (0600)'!AV66,1)</f>
        <v>22.3</v>
      </c>
      <c r="AM50" s="29">
        <f>ROUND('[4]SMin 1 (0600)'!AW66,1)</f>
        <v>23.3</v>
      </c>
      <c r="AN50" s="29">
        <f>ROUND('[4]SMin 1 (0600)'!AX66,1)</f>
        <v>24.6</v>
      </c>
      <c r="AO50" s="29">
        <f>ROUND('[4]SMin 1 (0600)'!AY66,1)</f>
        <v>26.6</v>
      </c>
      <c r="AP50" s="29">
        <f>ROUND('[4]SMin 1 (0600)'!AZ66,1)</f>
        <v>28.1</v>
      </c>
      <c r="AQ50" s="29">
        <f>ROUND('[4]SMin 1 (0600)'!BA66,1)</f>
        <v>30.7</v>
      </c>
      <c r="AR50" s="29">
        <f>ROUND('[4]SMin 1 (0600)'!BB66,1)</f>
        <v>32.9</v>
      </c>
      <c r="AS50" s="29">
        <f>ROUND('[4]SMin 1 (0600)'!BC66,1)</f>
        <v>34.700000000000003</v>
      </c>
      <c r="AT50" s="29">
        <f>ROUND('[4]SMin 1 (0600)'!BD66,1)</f>
        <v>36.1</v>
      </c>
      <c r="AU50" s="29">
        <f>ROUND('[4]SMin 1 (0600)'!BE66,1)</f>
        <v>37.799999999999997</v>
      </c>
      <c r="AV50" s="29">
        <f>ROUND('[4]SMin 1 (0600)'!BF66,1)</f>
        <v>38.799999999999997</v>
      </c>
      <c r="AW50" s="29">
        <f>ROUND('[4]SMin 1 (0600)'!BG66,1)</f>
        <v>39.1</v>
      </c>
    </row>
    <row r="51" spans="2:49" ht="15" customHeight="1" x14ac:dyDescent="0.3">
      <c r="B51" s="22"/>
      <c r="C51" s="37" t="str">
        <f>C36</f>
        <v>Leading the Way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29"/>
      <c r="Q51" s="29"/>
      <c r="R51" s="29">
        <f>ROUND('[4]SMin 1 (0600)'!AB108,1)</f>
        <v>15.8</v>
      </c>
      <c r="S51" s="29">
        <f>ROUND('[4]SMin 1 (0600)'!AC108,1)</f>
        <v>15</v>
      </c>
      <c r="T51" s="29">
        <f>ROUND('[4]SMin 1 (0600)'!AD108,1)</f>
        <v>14.6</v>
      </c>
      <c r="U51" s="29">
        <f>ROUND('[4]SMin 1 (0600)'!AE108,1)</f>
        <v>14.4</v>
      </c>
      <c r="V51" s="29">
        <f>ROUND('[4]SMin 1 (0600)'!AF108,1)</f>
        <v>14.1</v>
      </c>
      <c r="W51" s="29">
        <f>ROUND('[4]SMin 1 (0600)'!AG108,1)</f>
        <v>13.6</v>
      </c>
      <c r="X51" s="29">
        <f>ROUND('[4]SMin 1 (0600)'!AH108,1)</f>
        <v>13</v>
      </c>
      <c r="Y51" s="29">
        <f>ROUND('[4]SMin 1 (0600)'!AI108,1)</f>
        <v>12.4</v>
      </c>
      <c r="Z51" s="29">
        <f>ROUND('[4]SMin 1 (0600)'!AJ108,1)</f>
        <v>11.8</v>
      </c>
      <c r="AA51" s="29">
        <f>ROUND('[4]SMin 1 (0600)'!AK108,1)</f>
        <v>12.2</v>
      </c>
      <c r="AB51" s="29">
        <f>ROUND('[4]SMin 1 (0600)'!AL108,1)</f>
        <v>12.7</v>
      </c>
      <c r="AC51" s="29">
        <f>ROUND('[4]SMin 1 (0600)'!AM108,1)</f>
        <v>13.8</v>
      </c>
      <c r="AD51" s="29">
        <f>ROUND('[4]SMin 1 (0600)'!AN108,1)</f>
        <v>15.6</v>
      </c>
      <c r="AE51" s="29">
        <f>ROUND('[4]SMin 1 (0600)'!AO108,1)</f>
        <v>17.399999999999999</v>
      </c>
      <c r="AF51" s="29">
        <f>ROUND('[4]SMin 1 (0600)'!AP108,1)</f>
        <v>18.600000000000001</v>
      </c>
      <c r="AG51" s="29">
        <f>ROUND('[4]SMin 1 (0600)'!AQ108,1)</f>
        <v>19.600000000000001</v>
      </c>
      <c r="AH51" s="29">
        <f>ROUND('[4]SMin 1 (0600)'!AR108,1)</f>
        <v>21.1</v>
      </c>
      <c r="AI51" s="29">
        <f>ROUND('[4]SMin 1 (0600)'!AS108,1)</f>
        <v>22.5</v>
      </c>
      <c r="AJ51" s="29">
        <f>ROUND('[4]SMin 1 (0600)'!AT108,1)</f>
        <v>24.2</v>
      </c>
      <c r="AK51" s="29">
        <f>ROUND('[4]SMin 1 (0600)'!AU108,1)</f>
        <v>25.9</v>
      </c>
      <c r="AL51" s="29">
        <f>ROUND('[4]SMin 1 (0600)'!AV108,1)</f>
        <v>27.3</v>
      </c>
      <c r="AM51" s="29">
        <f>ROUND('[4]SMin 1 (0600)'!AW108,1)</f>
        <v>28.3</v>
      </c>
      <c r="AN51" s="29">
        <f>ROUND('[4]SMin 1 (0600)'!AX108,1)</f>
        <v>29.5</v>
      </c>
      <c r="AO51" s="29">
        <f>ROUND('[4]SMin 1 (0600)'!AY108,1)</f>
        <v>31.5</v>
      </c>
      <c r="AP51" s="29">
        <f>ROUND('[4]SMin 1 (0600)'!AZ108,1)</f>
        <v>33.299999999999997</v>
      </c>
      <c r="AQ51" s="29">
        <f>ROUND('[4]SMin 1 (0600)'!BA108,1)</f>
        <v>35.700000000000003</v>
      </c>
      <c r="AR51" s="29">
        <f>ROUND('[4]SMin 1 (0600)'!BB108,1)</f>
        <v>36.9</v>
      </c>
      <c r="AS51" s="29">
        <f>ROUND('[4]SMin 1 (0600)'!BC108,1)</f>
        <v>37.799999999999997</v>
      </c>
      <c r="AT51" s="29">
        <f>ROUND('[4]SMin 1 (0600)'!BD108,1)</f>
        <v>38.5</v>
      </c>
      <c r="AU51" s="29">
        <f>ROUND('[4]SMin 1 (0600)'!BE108,1)</f>
        <v>39.5</v>
      </c>
      <c r="AV51" s="29">
        <f>ROUND('[4]SMin 1 (0600)'!BF108,1)</f>
        <v>39.799999999999997</v>
      </c>
      <c r="AW51" s="29">
        <f>ROUND('[4]SMin 1 (0600)'!BG108,1)</f>
        <v>40.200000000000003</v>
      </c>
    </row>
    <row r="52" spans="2:49" ht="15" customHeight="1" x14ac:dyDescent="0.3">
      <c r="B52" s="22"/>
      <c r="C52" s="37" t="str">
        <f>C37</f>
        <v>5 Year View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29"/>
      <c r="Q52" s="29"/>
      <c r="R52" s="29">
        <f>ROUND('[4]SMin 1 (0600)'!AB129,1)</f>
        <v>15.8</v>
      </c>
      <c r="S52" s="29">
        <f>ROUND('[4]SMin 1 (0600)'!AC129,1)</f>
        <v>15</v>
      </c>
      <c r="T52" s="29">
        <f>ROUND('[4]SMin 1 (0600)'!AD129,1)</f>
        <v>14.9</v>
      </c>
      <c r="U52" s="29">
        <f>ROUND('[4]SMin 1 (0600)'!AE129,1)</f>
        <v>14.8</v>
      </c>
      <c r="V52" s="29">
        <f>ROUND('[4]SMin 1 (0600)'!AF129,1)</f>
        <v>14.8</v>
      </c>
      <c r="W52" s="29">
        <f>ROUND('[4]SMin 1 (0600)'!AG129,1)</f>
        <v>14.8</v>
      </c>
      <c r="X52" s="29">
        <f>ROUND('[4]SMin 1 (0600)'!AH129,1)</f>
        <v>0</v>
      </c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</row>
    <row r="53" spans="2:49" ht="15" customHeight="1" x14ac:dyDescent="0.3">
      <c r="C53" s="1"/>
    </row>
    <row r="54" spans="2:49" ht="15" customHeight="1" x14ac:dyDescent="0.35">
      <c r="B54" s="23" t="s">
        <v>66</v>
      </c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2:49" ht="15" customHeight="1" x14ac:dyDescent="0.3">
      <c r="B55" s="22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2:49" ht="15" customHeight="1" x14ac:dyDescent="0.3">
      <c r="B56" s="22"/>
      <c r="C56" s="22" t="s">
        <v>67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2:49" ht="15" customHeight="1" x14ac:dyDescent="0.3">
      <c r="B57" s="22"/>
      <c r="C57" s="22" t="s">
        <v>72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2:49" ht="15" customHeight="1" x14ac:dyDescent="0.3">
      <c r="B58" s="22"/>
      <c r="C58" s="22" t="s">
        <v>58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2:49" ht="15" customHeight="1" x14ac:dyDescent="0.3">
      <c r="B59" s="22"/>
      <c r="C59" s="22" t="s">
        <v>94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2:49" ht="15" customHeight="1" x14ac:dyDescent="0.3">
      <c r="B60" s="22"/>
      <c r="C60" s="25" t="s">
        <v>108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2:49" ht="15" customHeight="1" x14ac:dyDescent="0.3">
      <c r="B61" s="22"/>
      <c r="C61" s="22" t="s">
        <v>107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2:49" ht="15" customHeight="1" x14ac:dyDescent="0.3">
      <c r="B62" s="22"/>
      <c r="C62" s="36" t="s">
        <v>1</v>
      </c>
      <c r="D62" s="26">
        <v>38353</v>
      </c>
      <c r="E62" s="26">
        <v>38718</v>
      </c>
      <c r="F62" s="26">
        <v>39083</v>
      </c>
      <c r="G62" s="26">
        <v>39448</v>
      </c>
      <c r="H62" s="26">
        <v>39814</v>
      </c>
      <c r="I62" s="26">
        <v>40179</v>
      </c>
      <c r="J62" s="26">
        <v>40544</v>
      </c>
      <c r="K62" s="26">
        <v>40909</v>
      </c>
      <c r="L62" s="26">
        <v>41275</v>
      </c>
      <c r="M62" s="26">
        <v>41640</v>
      </c>
      <c r="N62" s="26">
        <v>42005</v>
      </c>
      <c r="O62" s="26">
        <v>42370</v>
      </c>
      <c r="P62" s="26">
        <v>42736</v>
      </c>
      <c r="Q62" s="26">
        <v>43101</v>
      </c>
      <c r="R62" s="26">
        <v>43466</v>
      </c>
      <c r="S62" s="26">
        <v>43831</v>
      </c>
      <c r="T62" s="26">
        <v>44197</v>
      </c>
      <c r="U62" s="26">
        <v>44562</v>
      </c>
      <c r="V62" s="26">
        <v>44927</v>
      </c>
      <c r="W62" s="26">
        <v>45292</v>
      </c>
      <c r="X62" s="26">
        <v>45658</v>
      </c>
      <c r="Y62" s="26">
        <v>46023</v>
      </c>
      <c r="Z62" s="26">
        <v>46388</v>
      </c>
      <c r="AA62" s="26">
        <v>46753</v>
      </c>
      <c r="AB62" s="26">
        <v>47119</v>
      </c>
      <c r="AC62" s="26">
        <v>47484</v>
      </c>
      <c r="AD62" s="26">
        <v>47849</v>
      </c>
      <c r="AE62" s="26">
        <v>48214</v>
      </c>
      <c r="AF62" s="26">
        <v>48580</v>
      </c>
      <c r="AG62" s="26">
        <v>48945</v>
      </c>
      <c r="AH62" s="26">
        <v>49310</v>
      </c>
      <c r="AI62" s="26">
        <v>49675</v>
      </c>
      <c r="AJ62" s="26">
        <v>50041</v>
      </c>
      <c r="AK62" s="26">
        <v>50406</v>
      </c>
      <c r="AL62" s="26">
        <v>50771</v>
      </c>
      <c r="AM62" s="26">
        <v>51136</v>
      </c>
      <c r="AN62" s="26">
        <v>51502</v>
      </c>
      <c r="AO62" s="26">
        <v>51867</v>
      </c>
      <c r="AP62" s="26">
        <v>52232</v>
      </c>
      <c r="AQ62" s="26">
        <v>52597</v>
      </c>
      <c r="AR62" s="26">
        <v>52963</v>
      </c>
      <c r="AS62" s="26">
        <v>53328</v>
      </c>
      <c r="AT62" s="26">
        <v>53693</v>
      </c>
      <c r="AU62" s="26">
        <v>54058</v>
      </c>
      <c r="AV62" s="26">
        <v>54424</v>
      </c>
      <c r="AW62" s="26">
        <v>54789</v>
      </c>
    </row>
    <row r="63" spans="2:49" ht="15" customHeight="1" x14ac:dyDescent="0.3">
      <c r="B63" s="22"/>
      <c r="C63" s="36" t="s">
        <v>48</v>
      </c>
      <c r="D63" s="27">
        <f>ROUND('[4]SMin 1 (1400)'!N45,1)</f>
        <v>32.9</v>
      </c>
      <c r="E63" s="27">
        <f>ROUND('[4]SMin 1 (1400)'!O45,1)</f>
        <v>33.1</v>
      </c>
      <c r="F63" s="27">
        <f>ROUND('[4]SMin 1 (1400)'!P45,1)</f>
        <v>32.799999999999997</v>
      </c>
      <c r="G63" s="27">
        <f>ROUND('[4]SMin 1 (1400)'!Q45,1)</f>
        <v>32.700000000000003</v>
      </c>
      <c r="H63" s="27">
        <f>ROUND('[4]SMin 1 (1400)'!R45,1)</f>
        <v>30.6</v>
      </c>
      <c r="I63" s="27">
        <f>ROUND('[4]SMin 1 (1400)'!S45,1)</f>
        <v>30.2</v>
      </c>
      <c r="J63" s="27">
        <f>ROUND('[4]SMin 1 (1400)'!T45,1)</f>
        <v>30.9</v>
      </c>
      <c r="K63" s="27">
        <f>ROUND('[4]SMin 1 (1400)'!U45,1)</f>
        <v>29.7</v>
      </c>
      <c r="L63" s="27">
        <f>ROUND('[4]SMin 1 (1400)'!V45,1)</f>
        <v>28.9</v>
      </c>
      <c r="M63" s="27">
        <f>ROUND('[4]SMin 1 (1400)'!W45,1)</f>
        <v>26.8</v>
      </c>
      <c r="N63" s="27">
        <f>ROUND('[4]SMin 1 (1400)'!X45,1)</f>
        <v>24.4</v>
      </c>
      <c r="O63" s="27">
        <f>ROUND('[4]SMin 1 (1400)'!Y45,1)</f>
        <v>20.3</v>
      </c>
      <c r="P63" s="27">
        <f>ROUND('[4]SMin 1 (1400)'!Z45,1)</f>
        <v>20.8</v>
      </c>
      <c r="Q63" s="27">
        <f>ROUND('[4]SMin 1 (1400)'!AA45,1)</f>
        <v>19.100000000000001</v>
      </c>
      <c r="R63" s="27">
        <f>ROUND('[4]SMin 1 (1400)'!AB45,1)</f>
        <v>18.8</v>
      </c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</row>
    <row r="64" spans="2:49" ht="15" customHeight="1" x14ac:dyDescent="0.3">
      <c r="B64" s="22"/>
      <c r="C64" s="37" t="str">
        <f>C48</f>
        <v>Steady Progression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9"/>
      <c r="R64" s="29">
        <f>ROUND('[4]SMin 1 (1400)'!AB87,1)</f>
        <v>18.8</v>
      </c>
      <c r="S64" s="29">
        <f>ROUND('[4]SMin 1 (1400)'!AC87,1)</f>
        <v>17.100000000000001</v>
      </c>
      <c r="T64" s="29">
        <f>ROUND('[4]SMin 1 (1400)'!AD87,1)</f>
        <v>17.2</v>
      </c>
      <c r="U64" s="29">
        <f>ROUND('[4]SMin 1 (1400)'!AE87,1)</f>
        <v>17.100000000000001</v>
      </c>
      <c r="V64" s="29">
        <f>ROUND('[4]SMin 1 (1400)'!AF87,1)</f>
        <v>17.100000000000001</v>
      </c>
      <c r="W64" s="29">
        <f>ROUND('[4]SMin 1 (1400)'!AG87,1)</f>
        <v>17.100000000000001</v>
      </c>
      <c r="X64" s="29">
        <f>ROUND('[4]SMin 1 (1400)'!AH87,1)</f>
        <v>17.100000000000001</v>
      </c>
      <c r="Y64" s="29">
        <f>ROUND('[4]SMin 1 (1400)'!AI87,1)</f>
        <v>17</v>
      </c>
      <c r="Z64" s="29">
        <f>ROUND('[4]SMin 1 (1400)'!AJ87,1)</f>
        <v>16.899999999999999</v>
      </c>
      <c r="AA64" s="29">
        <f>ROUND('[4]SMin 1 (1400)'!AK87,1)</f>
        <v>17.600000000000001</v>
      </c>
      <c r="AB64" s="29">
        <f>ROUND('[4]SMin 1 (1400)'!AL87,1)</f>
        <v>18.3</v>
      </c>
      <c r="AC64" s="29">
        <f>ROUND('[4]SMin 1 (1400)'!AM87,1)</f>
        <v>19</v>
      </c>
      <c r="AD64" s="29">
        <f>ROUND('[4]SMin 1 (1400)'!AN87,1)</f>
        <v>19.7</v>
      </c>
      <c r="AE64" s="29">
        <f>ROUND('[4]SMin 1 (1400)'!AO87,1)</f>
        <v>20.3</v>
      </c>
      <c r="AF64" s="29">
        <f>ROUND('[4]SMin 1 (1400)'!AP87,1)</f>
        <v>21</v>
      </c>
      <c r="AG64" s="29">
        <f>ROUND('[4]SMin 1 (1400)'!AQ87,1)</f>
        <v>21.5</v>
      </c>
      <c r="AH64" s="29">
        <f>ROUND('[4]SMin 1 (1400)'!AR87,1)</f>
        <v>22.3</v>
      </c>
      <c r="AI64" s="29">
        <f>ROUND('[4]SMin 1 (1400)'!AS87,1)</f>
        <v>23.6</v>
      </c>
      <c r="AJ64" s="29">
        <f>ROUND('[4]SMin 1 (1400)'!AT87,1)</f>
        <v>24.8</v>
      </c>
      <c r="AK64" s="29">
        <f>ROUND('[4]SMin 1 (1400)'!AU87,1)</f>
        <v>26.2</v>
      </c>
      <c r="AL64" s="29">
        <f>ROUND('[4]SMin 1 (1400)'!AV87,1)</f>
        <v>27.5</v>
      </c>
      <c r="AM64" s="29">
        <f>ROUND('[4]SMin 1 (1400)'!AW87,1)</f>
        <v>28.7</v>
      </c>
      <c r="AN64" s="29">
        <f>ROUND('[4]SMin 1 (1400)'!AX87,1)</f>
        <v>29.9</v>
      </c>
      <c r="AO64" s="29">
        <f>ROUND('[4]SMin 1 (1400)'!AY87,1)</f>
        <v>31.1</v>
      </c>
      <c r="AP64" s="29">
        <f>ROUND('[4]SMin 1 (1400)'!AZ87,1)</f>
        <v>32.299999999999997</v>
      </c>
      <c r="AQ64" s="29">
        <f>ROUND('[4]SMin 1 (1400)'!BA87,1)</f>
        <v>33.4</v>
      </c>
      <c r="AR64" s="29">
        <f>ROUND('[4]SMin 1 (1400)'!BB87,1)</f>
        <v>34.4</v>
      </c>
      <c r="AS64" s="29">
        <f>ROUND('[4]SMin 1 (1400)'!BC87,1)</f>
        <v>35.200000000000003</v>
      </c>
      <c r="AT64" s="29">
        <f>ROUND('[4]SMin 1 (1400)'!BD87,1)</f>
        <v>36</v>
      </c>
      <c r="AU64" s="29">
        <f>ROUND('[4]SMin 1 (1400)'!BE87,1)</f>
        <v>36.799999999999997</v>
      </c>
      <c r="AV64" s="29">
        <f>ROUND('[4]SMin 1 (1400)'!BF87,1)</f>
        <v>37.6</v>
      </c>
      <c r="AW64" s="29">
        <f>ROUND('[4]SMin 1 (1400)'!BG87,1)</f>
        <v>38.4</v>
      </c>
    </row>
    <row r="65" spans="1:49" ht="15" customHeight="1" x14ac:dyDescent="0.3">
      <c r="B65" s="22"/>
      <c r="C65" s="37" t="str">
        <f>C49</f>
        <v>System Transformation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9"/>
      <c r="Q65" s="29"/>
      <c r="R65" s="29">
        <f>ROUND('[4]SMin 1 (1400)'!AB45,1)</f>
        <v>18.8</v>
      </c>
      <c r="S65" s="29">
        <f>ROUND('[4]SMin 1 (1400)'!AC45,1)</f>
        <v>17.2</v>
      </c>
      <c r="T65" s="29">
        <f>ROUND('[4]SMin 1 (1400)'!AD45,1)</f>
        <v>16.600000000000001</v>
      </c>
      <c r="U65" s="29">
        <f>ROUND('[4]SMin 1 (1400)'!AE45,1)</f>
        <v>15.9</v>
      </c>
      <c r="V65" s="29">
        <f>ROUND('[4]SMin 1 (1400)'!AF45,1)</f>
        <v>15.4</v>
      </c>
      <c r="W65" s="29">
        <f>ROUND('[4]SMin 1 (1400)'!AG45,1)</f>
        <v>14.9</v>
      </c>
      <c r="X65" s="29">
        <f>ROUND('[4]SMin 1 (1400)'!AH45,1)</f>
        <v>14.4</v>
      </c>
      <c r="Y65" s="29">
        <f>ROUND('[4]SMin 1 (1400)'!AI45,1)</f>
        <v>14.1</v>
      </c>
      <c r="Z65" s="29">
        <f>ROUND('[4]SMin 1 (1400)'!AJ45,1)</f>
        <v>13.8</v>
      </c>
      <c r="AA65" s="29">
        <f>ROUND('[4]SMin 1 (1400)'!AK45,1)</f>
        <v>13.6</v>
      </c>
      <c r="AB65" s="29">
        <f>ROUND('[4]SMin 1 (1400)'!AL45,1)</f>
        <v>13.4</v>
      </c>
      <c r="AC65" s="29">
        <f>ROUND('[4]SMin 1 (1400)'!AM45,1)</f>
        <v>14.2</v>
      </c>
      <c r="AD65" s="29">
        <f>ROUND('[4]SMin 1 (1400)'!AN45,1)</f>
        <v>14.4</v>
      </c>
      <c r="AE65" s="29">
        <f>ROUND('[4]SMin 1 (1400)'!AO45,1)</f>
        <v>13.9</v>
      </c>
      <c r="AF65" s="29">
        <f>ROUND('[4]SMin 1 (1400)'!AP45,1)</f>
        <v>13.5</v>
      </c>
      <c r="AG65" s="29">
        <f>ROUND('[4]SMin 1 (1400)'!AQ45,1)</f>
        <v>13.1</v>
      </c>
      <c r="AH65" s="29">
        <f>ROUND('[4]SMin 1 (1400)'!AR45,1)</f>
        <v>13</v>
      </c>
      <c r="AI65" s="29">
        <f>ROUND('[4]SMin 1 (1400)'!AS45,1)</f>
        <v>15</v>
      </c>
      <c r="AJ65" s="29">
        <f>ROUND('[4]SMin 1 (1400)'!AT45,1)</f>
        <v>18.8</v>
      </c>
      <c r="AK65" s="29">
        <f>ROUND('[4]SMin 1 (1400)'!AU45,1)</f>
        <v>23.5</v>
      </c>
      <c r="AL65" s="29">
        <f>ROUND('[4]SMin 1 (1400)'!AV45,1)</f>
        <v>28</v>
      </c>
      <c r="AM65" s="29">
        <f>ROUND('[4]SMin 1 (1400)'!AW45,1)</f>
        <v>32.4</v>
      </c>
      <c r="AN65" s="29">
        <f>ROUND('[4]SMin 1 (1400)'!AX45,1)</f>
        <v>36.6</v>
      </c>
      <c r="AO65" s="29">
        <f>ROUND('[4]SMin 1 (1400)'!AY45,1)</f>
        <v>41.2</v>
      </c>
      <c r="AP65" s="29">
        <f>ROUND('[4]SMin 1 (1400)'!AZ45,1)</f>
        <v>45.5</v>
      </c>
      <c r="AQ65" s="29">
        <f>ROUND('[4]SMin 1 (1400)'!BA45,1)</f>
        <v>49.5</v>
      </c>
      <c r="AR65" s="29">
        <f>ROUND('[4]SMin 1 (1400)'!BB45,1)</f>
        <v>53.5</v>
      </c>
      <c r="AS65" s="29">
        <f>ROUND('[4]SMin 1 (1400)'!BC45,1)</f>
        <v>57.6</v>
      </c>
      <c r="AT65" s="29">
        <f>ROUND('[4]SMin 1 (1400)'!BD45,1)</f>
        <v>57.2</v>
      </c>
      <c r="AU65" s="29">
        <f>ROUND('[4]SMin 1 (1400)'!BE45,1)</f>
        <v>56.8</v>
      </c>
      <c r="AV65" s="29">
        <f>ROUND('[4]SMin 1 (1400)'!BF45,1)</f>
        <v>59.6</v>
      </c>
      <c r="AW65" s="29">
        <f>ROUND('[4]SMin 1 (1400)'!BG45,1)</f>
        <v>59.1</v>
      </c>
    </row>
    <row r="66" spans="1:49" ht="15" customHeight="1" x14ac:dyDescent="0.3">
      <c r="B66" s="22"/>
      <c r="C66" s="37" t="str">
        <f>C50</f>
        <v>Consumer Transformation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9"/>
      <c r="Q66" s="29"/>
      <c r="R66" s="29">
        <f>ROUND('[4]SMin 1 (1400)'!AB66,1)</f>
        <v>18.8</v>
      </c>
      <c r="S66" s="29">
        <f>ROUND('[4]SMin 1 (1400)'!AC66,1)</f>
        <v>17.2</v>
      </c>
      <c r="T66" s="29">
        <f>ROUND('[4]SMin 1 (1400)'!AD66,1)</f>
        <v>16.2</v>
      </c>
      <c r="U66" s="29">
        <f>ROUND('[4]SMin 1 (1400)'!AE66,1)</f>
        <v>15.5</v>
      </c>
      <c r="V66" s="29">
        <f>ROUND('[4]SMin 1 (1400)'!AF66,1)</f>
        <v>14.8</v>
      </c>
      <c r="W66" s="29">
        <f>ROUND('[4]SMin 1 (1400)'!AG66,1)</f>
        <v>14.5</v>
      </c>
      <c r="X66" s="29">
        <f>ROUND('[4]SMin 1 (1400)'!AH66,1)</f>
        <v>14.2</v>
      </c>
      <c r="Y66" s="29">
        <f>ROUND('[4]SMin 1 (1400)'!AI66,1)</f>
        <v>14</v>
      </c>
      <c r="Z66" s="29">
        <f>ROUND('[4]SMin 1 (1400)'!AJ66,1)</f>
        <v>14.3</v>
      </c>
      <c r="AA66" s="29">
        <f>ROUND('[4]SMin 1 (1400)'!AK66,1)</f>
        <v>14.6</v>
      </c>
      <c r="AB66" s="29">
        <f>ROUND('[4]SMin 1 (1400)'!AL66,1)</f>
        <v>14.2</v>
      </c>
      <c r="AC66" s="29">
        <f>ROUND('[4]SMin 1 (1400)'!AM66,1)</f>
        <v>13.8</v>
      </c>
      <c r="AD66" s="29">
        <f>ROUND('[4]SMin 1 (1400)'!AN66,1)</f>
        <v>15.3</v>
      </c>
      <c r="AE66" s="29">
        <f>ROUND('[4]SMin 1 (1400)'!AO66,1)</f>
        <v>19.5</v>
      </c>
      <c r="AF66" s="29">
        <f>ROUND('[4]SMin 1 (1400)'!AP66,1)</f>
        <v>24.2</v>
      </c>
      <c r="AG66" s="29">
        <f>ROUND('[4]SMin 1 (1400)'!AQ66,1)</f>
        <v>28.5</v>
      </c>
      <c r="AH66" s="29">
        <f>ROUND('[4]SMin 1 (1400)'!AR66,1)</f>
        <v>32.700000000000003</v>
      </c>
      <c r="AI66" s="29">
        <f>ROUND('[4]SMin 1 (1400)'!AS66,1)</f>
        <v>37.1</v>
      </c>
      <c r="AJ66" s="29">
        <f>ROUND('[4]SMin 1 (1400)'!AT66,1)</f>
        <v>40.1</v>
      </c>
      <c r="AK66" s="29">
        <f>ROUND('[4]SMin 1 (1400)'!AU66,1)</f>
        <v>44.5</v>
      </c>
      <c r="AL66" s="29">
        <f>ROUND('[4]SMin 1 (1400)'!AV66,1)</f>
        <v>45.9</v>
      </c>
      <c r="AM66" s="29">
        <f>ROUND('[4]SMin 1 (1400)'!AW66,1)</f>
        <v>48.4</v>
      </c>
      <c r="AN66" s="29">
        <f>ROUND('[4]SMin 1 (1400)'!AX66,1)</f>
        <v>53</v>
      </c>
      <c r="AO66" s="29">
        <f>ROUND('[4]SMin 1 (1400)'!AY66,1)</f>
        <v>55.9</v>
      </c>
      <c r="AP66" s="29">
        <f>ROUND('[4]SMin 1 (1400)'!AZ66,1)</f>
        <v>60</v>
      </c>
      <c r="AQ66" s="29">
        <f>ROUND('[4]SMin 1 (1400)'!BA66,1)</f>
        <v>62.3</v>
      </c>
      <c r="AR66" s="29">
        <f>ROUND('[4]SMin 1 (1400)'!BB66,1)</f>
        <v>66</v>
      </c>
      <c r="AS66" s="29">
        <f>ROUND('[4]SMin 1 (1400)'!BC66,1)</f>
        <v>71</v>
      </c>
      <c r="AT66" s="29">
        <f>ROUND('[4]SMin 1 (1400)'!BD66,1)</f>
        <v>76.2</v>
      </c>
      <c r="AU66" s="29">
        <f>ROUND('[4]SMin 1 (1400)'!BE66,1)</f>
        <v>80.8</v>
      </c>
      <c r="AV66" s="29">
        <f>ROUND('[4]SMin 1 (1400)'!BF66,1)</f>
        <v>81.099999999999994</v>
      </c>
      <c r="AW66" s="29">
        <f>ROUND('[4]SMin 1 (1400)'!BG66,1)</f>
        <v>80.400000000000006</v>
      </c>
    </row>
    <row r="67" spans="1:49" ht="15" customHeight="1" x14ac:dyDescent="0.3">
      <c r="B67" s="22"/>
      <c r="C67" s="37" t="str">
        <f>C51</f>
        <v>Leading the Way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29"/>
      <c r="Q67" s="29"/>
      <c r="R67" s="29">
        <f>ROUND('[4]SMin 1 (1400)'!AB108,1)</f>
        <v>18.8</v>
      </c>
      <c r="S67" s="29">
        <f>ROUND('[4]SMin 1 (1400)'!AC108,1)</f>
        <v>17.2</v>
      </c>
      <c r="T67" s="29">
        <f>ROUND('[4]SMin 1 (1400)'!AD108,1)</f>
        <v>16</v>
      </c>
      <c r="U67" s="29">
        <f>ROUND('[4]SMin 1 (1400)'!AE108,1)</f>
        <v>14.8</v>
      </c>
      <c r="V67" s="29">
        <f>ROUND('[4]SMin 1 (1400)'!AF108,1)</f>
        <v>14.1</v>
      </c>
      <c r="W67" s="29">
        <f>ROUND('[4]SMin 1 (1400)'!AG108,1)</f>
        <v>13.6</v>
      </c>
      <c r="X67" s="29">
        <f>ROUND('[4]SMin 1 (1400)'!AH108,1)</f>
        <v>13.2</v>
      </c>
      <c r="Y67" s="29">
        <f>ROUND('[4]SMin 1 (1400)'!AI108,1)</f>
        <v>13.1</v>
      </c>
      <c r="Z67" s="29">
        <f>ROUND('[4]SMin 1 (1400)'!AJ108,1)</f>
        <v>13.4</v>
      </c>
      <c r="AA67" s="29">
        <f>ROUND('[4]SMin 1 (1400)'!AK108,1)</f>
        <v>14.1</v>
      </c>
      <c r="AB67" s="29">
        <f>ROUND('[4]SMin 1 (1400)'!AL108,1)</f>
        <v>13.3</v>
      </c>
      <c r="AC67" s="29">
        <f>ROUND('[4]SMin 1 (1400)'!AM108,1)</f>
        <v>17</v>
      </c>
      <c r="AD67" s="29">
        <f>ROUND('[4]SMin 1 (1400)'!AN108,1)</f>
        <v>20.6</v>
      </c>
      <c r="AE67" s="29">
        <f>ROUND('[4]SMin 1 (1400)'!AO108,1)</f>
        <v>24</v>
      </c>
      <c r="AF67" s="29">
        <f>ROUND('[4]SMin 1 (1400)'!AP108,1)</f>
        <v>28.2</v>
      </c>
      <c r="AG67" s="29">
        <f>ROUND('[4]SMin 1 (1400)'!AQ108,1)</f>
        <v>32.5</v>
      </c>
      <c r="AH67" s="29">
        <f>ROUND('[4]SMin 1 (1400)'!AR108,1)</f>
        <v>36.799999999999997</v>
      </c>
      <c r="AI67" s="29">
        <f>ROUND('[4]SMin 1 (1400)'!AS108,1)</f>
        <v>41.8</v>
      </c>
      <c r="AJ67" s="29">
        <f>ROUND('[4]SMin 1 (1400)'!AT108,1)</f>
        <v>46.1</v>
      </c>
      <c r="AK67" s="29">
        <f>ROUND('[4]SMin 1 (1400)'!AU108,1)</f>
        <v>48.9</v>
      </c>
      <c r="AL67" s="29">
        <f>ROUND('[4]SMin 1 (1400)'!AV108,1)</f>
        <v>52.8</v>
      </c>
      <c r="AM67" s="29">
        <f>ROUND('[4]SMin 1 (1400)'!AW108,1)</f>
        <v>54.4</v>
      </c>
      <c r="AN67" s="29">
        <f>ROUND('[4]SMin 1 (1400)'!AX108,1)</f>
        <v>58.5</v>
      </c>
      <c r="AO67" s="29">
        <f>ROUND('[4]SMin 1 (1400)'!AY108,1)</f>
        <v>63.3</v>
      </c>
      <c r="AP67" s="29">
        <f>ROUND('[4]SMin 1 (1400)'!AZ108,1)</f>
        <v>67.2</v>
      </c>
      <c r="AQ67" s="29">
        <f>ROUND('[4]SMin 1 (1400)'!BA108,1)</f>
        <v>69.2</v>
      </c>
      <c r="AR67" s="29">
        <f>ROUND('[4]SMin 1 (1400)'!BB108,1)</f>
        <v>72.8</v>
      </c>
      <c r="AS67" s="29">
        <f>ROUND('[4]SMin 1 (1400)'!BC108,1)</f>
        <v>75.2</v>
      </c>
      <c r="AT67" s="29">
        <f>ROUND('[4]SMin 1 (1400)'!BD108,1)</f>
        <v>77.3</v>
      </c>
      <c r="AU67" s="29">
        <f>ROUND('[4]SMin 1 (1400)'!BE108,1)</f>
        <v>80.2</v>
      </c>
      <c r="AV67" s="29">
        <f>ROUND('[4]SMin 1 (1400)'!BF108,1)</f>
        <v>79.5</v>
      </c>
      <c r="AW67" s="29">
        <f>ROUND('[4]SMin 1 (1400)'!BG108,1)</f>
        <v>79.2</v>
      </c>
    </row>
    <row r="68" spans="1:49" ht="15" customHeight="1" x14ac:dyDescent="0.3">
      <c r="B68" s="22"/>
      <c r="C68" s="37" t="str">
        <f>C52</f>
        <v>5 Year View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29"/>
      <c r="Q68" s="29"/>
      <c r="R68" s="29">
        <f>ROUND('[4]SMin 1 (1400)'!AB129,1)</f>
        <v>18.8</v>
      </c>
      <c r="S68" s="29">
        <f>ROUND('[4]SMin 1 (1400)'!AC129,1)</f>
        <v>17.100000000000001</v>
      </c>
      <c r="T68" s="29">
        <f>ROUND('[4]SMin 1 (1400)'!AD129,1)</f>
        <v>16.7</v>
      </c>
      <c r="U68" s="29">
        <f>ROUND('[4]SMin 1 (1400)'!AE129,1)</f>
        <v>16.2</v>
      </c>
      <c r="V68" s="29">
        <f>ROUND('[4]SMin 1 (1400)'!AF129,1)</f>
        <v>15.7</v>
      </c>
      <c r="W68" s="29">
        <f>ROUND('[4]SMin 1 (1400)'!AG129,1)</f>
        <v>15.2</v>
      </c>
      <c r="X68" s="29">
        <f>ROUND('[4]SMin 1 (1400)'!AH129,1)</f>
        <v>14.7</v>
      </c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</row>
    <row r="69" spans="1:49" ht="15" customHeight="1" x14ac:dyDescent="0.3">
      <c r="B69" s="6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9" ht="15" customHeight="1" x14ac:dyDescent="0.35">
      <c r="A70" s="43" t="s">
        <v>60</v>
      </c>
      <c r="B70" s="4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9" ht="15" customHeight="1" x14ac:dyDescent="0.35">
      <c r="A71" s="43" t="s">
        <v>61</v>
      </c>
      <c r="B71" s="4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9" ht="15" customHeight="1" x14ac:dyDescent="0.35">
      <c r="A72" s="43" t="s">
        <v>62</v>
      </c>
      <c r="B72" s="4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9" ht="15" customHeight="1" x14ac:dyDescent="0.3">
      <c r="B73" s="6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9" ht="15" customHeight="1" x14ac:dyDescent="0.3">
      <c r="A74" s="1" t="s">
        <v>86</v>
      </c>
      <c r="B74" s="6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9" ht="15" customHeight="1" x14ac:dyDescent="0.3">
      <c r="A75" s="1" t="s">
        <v>91</v>
      </c>
      <c r="B75" s="6" t="s">
        <v>87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9" ht="15" customHeight="1" x14ac:dyDescent="0.3">
      <c r="A76" s="1" t="s">
        <v>91</v>
      </c>
      <c r="B76" s="6" t="s">
        <v>88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9" ht="15" customHeight="1" x14ac:dyDescent="0.3">
      <c r="B77" s="6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9" ht="15" customHeight="1" x14ac:dyDescent="0.3">
      <c r="A78" s="9" t="s">
        <v>89</v>
      </c>
      <c r="B78" s="6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9" ht="15" customHeight="1" x14ac:dyDescent="0.3">
      <c r="A79" s="1" t="s">
        <v>81</v>
      </c>
      <c r="B79" s="6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9" ht="15" customHeight="1" x14ac:dyDescent="0.3">
      <c r="A80" s="1" t="s">
        <v>51</v>
      </c>
      <c r="B80" s="6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</row>
    <row r="81" spans="1:48" ht="15" customHeight="1" x14ac:dyDescent="0.3">
      <c r="A81" s="1" t="s">
        <v>63</v>
      </c>
      <c r="B81" s="6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</row>
    <row r="82" spans="1:48" ht="15" customHeight="1" x14ac:dyDescent="0.3">
      <c r="A82" s="1" t="s">
        <v>85</v>
      </c>
      <c r="B82" s="6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</row>
    <row r="83" spans="1:48" ht="15" customHeight="1" x14ac:dyDescent="0.3">
      <c r="A83" s="1" t="s">
        <v>84</v>
      </c>
    </row>
    <row r="84" spans="1:48" ht="15" customHeight="1" x14ac:dyDescent="0.3">
      <c r="A84" s="41" t="s">
        <v>83</v>
      </c>
    </row>
    <row r="85" spans="1:48" ht="15" customHeight="1" x14ac:dyDescent="0.3">
      <c r="A85" s="1" t="s">
        <v>82</v>
      </c>
    </row>
    <row r="86" spans="1:48" ht="15" customHeight="1" x14ac:dyDescent="0.3">
      <c r="A86" s="1" t="s">
        <v>54</v>
      </c>
    </row>
    <row r="87" spans="1:48" ht="15" customHeight="1" x14ac:dyDescent="0.3">
      <c r="A87" s="1" t="s">
        <v>64</v>
      </c>
      <c r="B87" s="6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</row>
    <row r="88" spans="1:48" ht="15" customHeight="1" x14ac:dyDescent="0.3">
      <c r="A88" s="1" t="s">
        <v>65</v>
      </c>
    </row>
    <row r="90" spans="1:48" ht="15" customHeight="1" x14ac:dyDescent="0.3">
      <c r="A90" s="11"/>
    </row>
    <row r="92" spans="1:48" ht="15" customHeight="1" x14ac:dyDescent="0.3">
      <c r="A92" s="11"/>
      <c r="B92" s="11"/>
    </row>
    <row r="93" spans="1:48" ht="15" customHeight="1" x14ac:dyDescent="0.3">
      <c r="A93" s="11"/>
      <c r="B93" s="11"/>
    </row>
    <row r="94" spans="1:48" ht="15" customHeight="1" x14ac:dyDescent="0.3">
      <c r="A94" s="11"/>
      <c r="B94" s="11"/>
    </row>
    <row r="96" spans="1:48" ht="15" customHeight="1" x14ac:dyDescent="0.3">
      <c r="A96" s="11"/>
      <c r="B96" s="11"/>
    </row>
    <row r="97" spans="1:2" ht="15" customHeight="1" x14ac:dyDescent="0.3">
      <c r="A97" s="11"/>
      <c r="B97" s="11"/>
    </row>
    <row r="98" spans="1:2" ht="15" customHeight="1" x14ac:dyDescent="0.3">
      <c r="A98" s="11"/>
      <c r="B98" s="11"/>
    </row>
    <row r="99" spans="1:2" ht="15" customHeight="1" x14ac:dyDescent="0.3">
      <c r="A99" s="11"/>
      <c r="B99" s="11"/>
    </row>
    <row r="100" spans="1:2" ht="15" customHeight="1" x14ac:dyDescent="0.3">
      <c r="A100" s="11"/>
      <c r="B100" s="11"/>
    </row>
    <row r="101" spans="1:2" ht="15" customHeight="1" x14ac:dyDescent="0.3">
      <c r="A101" s="11"/>
      <c r="B101" s="11"/>
    </row>
    <row r="104" spans="1:2" ht="15" customHeight="1" x14ac:dyDescent="0.3">
      <c r="A104" s="11"/>
      <c r="B104" s="11"/>
    </row>
    <row r="106" spans="1:2" ht="15" customHeight="1" x14ac:dyDescent="0.3">
      <c r="A106" s="11"/>
      <c r="B106" s="11"/>
    </row>
    <row r="107" spans="1:2" ht="15" customHeight="1" x14ac:dyDescent="0.3">
      <c r="A107" s="11"/>
      <c r="B107" s="11"/>
    </row>
    <row r="108" spans="1:2" ht="15" customHeight="1" x14ac:dyDescent="0.3">
      <c r="A108" s="11"/>
      <c r="B108" s="11"/>
    </row>
    <row r="109" spans="1:2" ht="15" customHeight="1" x14ac:dyDescent="0.3">
      <c r="A109" s="11"/>
      <c r="B109" s="11"/>
    </row>
    <row r="111" spans="1:2" ht="15" customHeight="1" x14ac:dyDescent="0.3">
      <c r="A111" s="11"/>
      <c r="B111" s="11"/>
    </row>
    <row r="112" spans="1:2" ht="15" customHeight="1" x14ac:dyDescent="0.3">
      <c r="A112" s="11"/>
      <c r="B112" s="11"/>
    </row>
    <row r="113" spans="1:2" ht="15" customHeight="1" x14ac:dyDescent="0.3">
      <c r="A113" s="11"/>
      <c r="B113" s="11"/>
    </row>
    <row r="114" spans="1:2" ht="15" customHeight="1" x14ac:dyDescent="0.3">
      <c r="A114" s="11"/>
      <c r="B114" s="11"/>
    </row>
    <row r="115" spans="1:2" ht="15" customHeight="1" x14ac:dyDescent="0.3">
      <c r="A115" s="11"/>
      <c r="B115" s="11"/>
    </row>
    <row r="116" spans="1:2" ht="15" customHeight="1" x14ac:dyDescent="0.3">
      <c r="A116" s="11"/>
      <c r="B116" s="11"/>
    </row>
    <row r="119" spans="1:2" ht="15" customHeight="1" x14ac:dyDescent="0.3">
      <c r="A119" s="11"/>
      <c r="B119" s="11"/>
    </row>
    <row r="121" spans="1:2" ht="15" customHeight="1" x14ac:dyDescent="0.3">
      <c r="A121" s="11"/>
      <c r="B121" s="11"/>
    </row>
    <row r="122" spans="1:2" ht="15" customHeight="1" x14ac:dyDescent="0.3">
      <c r="A122" s="11"/>
      <c r="B122" s="11"/>
    </row>
    <row r="123" spans="1:2" ht="15" customHeight="1" x14ac:dyDescent="0.3">
      <c r="A123" s="11"/>
      <c r="B123" s="11"/>
    </row>
    <row r="124" spans="1:2" ht="15" customHeight="1" x14ac:dyDescent="0.3">
      <c r="A124" s="11"/>
      <c r="B124" s="11"/>
    </row>
    <row r="126" spans="1:2" ht="15" customHeight="1" x14ac:dyDescent="0.3">
      <c r="A126" s="11"/>
      <c r="B126" s="11"/>
    </row>
    <row r="127" spans="1:2" ht="15" customHeight="1" x14ac:dyDescent="0.3">
      <c r="A127" s="11"/>
      <c r="B127" s="11"/>
    </row>
    <row r="128" spans="1:2" ht="15" customHeight="1" x14ac:dyDescent="0.3">
      <c r="A128" s="11"/>
      <c r="B128" s="11"/>
    </row>
    <row r="129" spans="1:2" ht="15" customHeight="1" x14ac:dyDescent="0.3">
      <c r="A129" s="11"/>
      <c r="B129" s="11"/>
    </row>
    <row r="130" spans="1:2" ht="15" customHeight="1" x14ac:dyDescent="0.3">
      <c r="A130" s="11"/>
      <c r="B130" s="11"/>
    </row>
    <row r="131" spans="1:2" ht="15" customHeight="1" x14ac:dyDescent="0.3">
      <c r="A131" s="11"/>
      <c r="B131" s="11"/>
    </row>
    <row r="134" spans="1:2" ht="15" customHeight="1" x14ac:dyDescent="0.3">
      <c r="A134" s="11"/>
      <c r="B134" s="11"/>
    </row>
    <row r="136" spans="1:2" ht="15" customHeight="1" x14ac:dyDescent="0.3">
      <c r="A136" s="11"/>
      <c r="B136" s="11"/>
    </row>
    <row r="137" spans="1:2" ht="15" customHeight="1" x14ac:dyDescent="0.3">
      <c r="A137" s="11"/>
      <c r="B137" s="11"/>
    </row>
    <row r="138" spans="1:2" ht="15" customHeight="1" x14ac:dyDescent="0.3">
      <c r="A138" s="11"/>
      <c r="B138" s="11"/>
    </row>
    <row r="139" spans="1:2" ht="15" customHeight="1" x14ac:dyDescent="0.3">
      <c r="A139" s="11"/>
      <c r="B139" s="11"/>
    </row>
    <row r="141" spans="1:2" ht="15" customHeight="1" x14ac:dyDescent="0.3">
      <c r="A141" s="11"/>
      <c r="B141" s="11"/>
    </row>
    <row r="142" spans="1:2" ht="15" customHeight="1" x14ac:dyDescent="0.3">
      <c r="A142" s="11"/>
      <c r="B142" s="11"/>
    </row>
    <row r="143" spans="1:2" ht="15" customHeight="1" x14ac:dyDescent="0.3">
      <c r="A143" s="11"/>
      <c r="B143" s="11"/>
    </row>
    <row r="144" spans="1:2" ht="15" customHeight="1" x14ac:dyDescent="0.3">
      <c r="A144" s="11"/>
      <c r="B144" s="11"/>
    </row>
    <row r="145" spans="1:2" ht="15" customHeight="1" x14ac:dyDescent="0.3">
      <c r="A145" s="11"/>
      <c r="B145" s="11"/>
    </row>
    <row r="146" spans="1:2" ht="15" customHeight="1" x14ac:dyDescent="0.3">
      <c r="A146" s="11"/>
      <c r="B146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V51"/>
  <sheetViews>
    <sheetView showGridLines="0" zoomScale="85" zoomScaleNormal="85" workbookViewId="0">
      <selection activeCell="A14" sqref="A14"/>
    </sheetView>
  </sheetViews>
  <sheetFormatPr defaultColWidth="10.26953125" defaultRowHeight="15" customHeight="1" x14ac:dyDescent="0.3"/>
  <cols>
    <col min="1" max="1" width="4.1796875" style="1" customWidth="1"/>
    <col min="2" max="2" width="46.26953125" style="1" customWidth="1"/>
    <col min="3" max="3" width="25.453125" style="1" customWidth="1"/>
    <col min="4" max="33" width="10.7265625" style="1" customWidth="1"/>
    <col min="34" max="16384" width="10.26953125" style="1"/>
  </cols>
  <sheetData>
    <row r="1" spans="1:48" ht="25.5" customHeight="1" x14ac:dyDescent="0.3">
      <c r="C1" s="2"/>
      <c r="D1" s="2"/>
      <c r="E1" s="2"/>
    </row>
    <row r="2" spans="1:48" ht="15" customHeight="1" x14ac:dyDescent="0.35">
      <c r="A2" s="42" t="s">
        <v>73</v>
      </c>
      <c r="C2" s="2"/>
      <c r="D2" s="2"/>
      <c r="E2" s="2"/>
    </row>
    <row r="3" spans="1:48" ht="15" customHeight="1" x14ac:dyDescent="0.35">
      <c r="A3" s="3"/>
      <c r="C3" s="2"/>
      <c r="D3" s="2"/>
      <c r="E3" s="2"/>
    </row>
    <row r="4" spans="1:48" ht="15" customHeight="1" x14ac:dyDescent="0.35">
      <c r="A4" s="43" t="s">
        <v>56</v>
      </c>
      <c r="C4" s="5"/>
      <c r="D4" s="17"/>
    </row>
    <row r="5" spans="1:48" ht="15" customHeight="1" x14ac:dyDescent="0.3">
      <c r="A5" s="4"/>
      <c r="B5" s="1" t="s">
        <v>57</v>
      </c>
    </row>
    <row r="6" spans="1:48" ht="15" customHeight="1" x14ac:dyDescent="0.3">
      <c r="A6" s="4"/>
      <c r="B6" s="1" t="s">
        <v>58</v>
      </c>
    </row>
    <row r="7" spans="1:48" ht="15" customHeight="1" x14ac:dyDescent="0.3">
      <c r="A7" s="4"/>
      <c r="B7" s="1" t="s">
        <v>59</v>
      </c>
    </row>
    <row r="8" spans="1:48" ht="15" customHeight="1" x14ac:dyDescent="0.3">
      <c r="A8" s="4"/>
      <c r="B8" s="16" t="s">
        <v>97</v>
      </c>
    </row>
    <row r="9" spans="1:48" ht="15" customHeight="1" x14ac:dyDescent="0.3">
      <c r="A9" s="4"/>
      <c r="B9" s="25" t="s">
        <v>76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15" customHeight="1" x14ac:dyDescent="0.3">
      <c r="A10" s="4"/>
      <c r="B10" s="36" t="s">
        <v>1</v>
      </c>
      <c r="C10" s="30">
        <v>38353</v>
      </c>
      <c r="D10" s="30">
        <v>38718</v>
      </c>
      <c r="E10" s="30">
        <v>39083</v>
      </c>
      <c r="F10" s="30">
        <v>39448</v>
      </c>
      <c r="G10" s="30">
        <v>39814</v>
      </c>
      <c r="H10" s="30">
        <v>40179</v>
      </c>
      <c r="I10" s="30">
        <v>40544</v>
      </c>
      <c r="J10" s="30">
        <v>40909</v>
      </c>
      <c r="K10" s="30">
        <v>41275</v>
      </c>
      <c r="L10" s="30">
        <v>41640</v>
      </c>
      <c r="M10" s="30">
        <v>42005</v>
      </c>
      <c r="N10" s="30">
        <v>42370</v>
      </c>
      <c r="O10" s="30">
        <v>42736</v>
      </c>
      <c r="P10" s="30">
        <v>43101</v>
      </c>
      <c r="Q10" s="30">
        <v>43466</v>
      </c>
      <c r="R10" s="30">
        <v>43831</v>
      </c>
      <c r="S10" s="30">
        <v>44197</v>
      </c>
      <c r="T10" s="30">
        <v>44562</v>
      </c>
      <c r="U10" s="30">
        <v>44927</v>
      </c>
      <c r="V10" s="30">
        <v>45292</v>
      </c>
      <c r="W10" s="30">
        <v>45658</v>
      </c>
      <c r="X10" s="30">
        <v>46023</v>
      </c>
      <c r="Y10" s="30">
        <v>46388</v>
      </c>
      <c r="Z10" s="30">
        <v>46753</v>
      </c>
      <c r="AA10" s="30">
        <v>47119</v>
      </c>
      <c r="AB10" s="30">
        <v>47484</v>
      </c>
      <c r="AC10" s="30">
        <v>47849</v>
      </c>
      <c r="AD10" s="30">
        <v>48214</v>
      </c>
      <c r="AE10" s="30">
        <v>48580</v>
      </c>
      <c r="AF10" s="30">
        <v>48945</v>
      </c>
      <c r="AG10" s="30">
        <v>49310</v>
      </c>
      <c r="AH10" s="30">
        <v>49675</v>
      </c>
      <c r="AI10" s="30">
        <v>50041</v>
      </c>
      <c r="AJ10" s="30">
        <v>50406</v>
      </c>
      <c r="AK10" s="30">
        <v>50771</v>
      </c>
      <c r="AL10" s="30">
        <v>51136</v>
      </c>
      <c r="AM10" s="30">
        <v>51502</v>
      </c>
      <c r="AN10" s="30">
        <v>51867</v>
      </c>
      <c r="AO10" s="30">
        <v>52232</v>
      </c>
      <c r="AP10" s="30">
        <v>52597</v>
      </c>
      <c r="AQ10" s="30">
        <v>52963</v>
      </c>
      <c r="AR10" s="30">
        <v>53328</v>
      </c>
      <c r="AS10" s="30">
        <v>53693</v>
      </c>
      <c r="AT10" s="30">
        <v>54058</v>
      </c>
      <c r="AU10" s="30">
        <v>54424</v>
      </c>
      <c r="AV10" s="30">
        <v>54789</v>
      </c>
    </row>
    <row r="11" spans="1:48" ht="15" customHeight="1" x14ac:dyDescent="0.3">
      <c r="A11" s="4"/>
      <c r="B11" s="36" t="s">
        <v>48</v>
      </c>
      <c r="C11" s="31">
        <f>ROUND('[4]National Demand'!N26,0)</f>
        <v>343</v>
      </c>
      <c r="D11" s="31">
        <f>ROUND('[4]National Demand'!O26,0)</f>
        <v>338</v>
      </c>
      <c r="E11" s="31">
        <f>ROUND('[4]National Demand'!P26,0)</f>
        <v>337</v>
      </c>
      <c r="F11" s="31">
        <f>ROUND('[4]National Demand'!Q26,0)</f>
        <v>324</v>
      </c>
      <c r="G11" s="31">
        <f>ROUND('[4]National Demand'!R26,0)</f>
        <v>313</v>
      </c>
      <c r="H11" s="31">
        <f>ROUND('[4]National Demand'!S26,0)</f>
        <v>310</v>
      </c>
      <c r="I11" s="31">
        <f>ROUND('[4]National Demand'!T26,0)</f>
        <v>308</v>
      </c>
      <c r="J11" s="31">
        <f>ROUND('[4]National Demand'!U26,0)</f>
        <v>304</v>
      </c>
      <c r="K11" s="31">
        <f>ROUND('[4]National Demand'!V26,0)</f>
        <v>298</v>
      </c>
      <c r="L11" s="31">
        <f>ROUND('[4]National Demand'!W26,0)</f>
        <v>289</v>
      </c>
      <c r="M11" s="31">
        <f>ROUND('[4]National Demand'!X26,0)</f>
        <v>283</v>
      </c>
      <c r="N11" s="31">
        <f>ROUND('[4]National Demand'!Y26,0)</f>
        <v>271</v>
      </c>
      <c r="O11" s="31">
        <f>ROUND('[4]National Demand'!Z26,0)</f>
        <v>263</v>
      </c>
      <c r="P11" s="31">
        <f>ROUND('[4]National Demand'!AA26,0)</f>
        <v>259</v>
      </c>
      <c r="Q11" s="31">
        <f>ROUND('[4]National Demand'!AB26,0)</f>
        <v>254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15" customHeight="1" x14ac:dyDescent="0.3">
      <c r="A12" s="4"/>
      <c r="B12" s="37" t="str">
        <f>PeakMin_Data!C17</f>
        <v>Steady Progression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>
        <f>ROUND('[4]National Demand'!AB30,1)</f>
        <v>254.3</v>
      </c>
      <c r="R12" s="32">
        <f>ROUND('[4]National Demand'!AC30,1)</f>
        <v>249.1</v>
      </c>
      <c r="S12" s="32">
        <f>ROUND('[4]National Demand'!AD30,1)</f>
        <v>250.3</v>
      </c>
      <c r="T12" s="32">
        <f>ROUND('[4]National Demand'!AE30,1)</f>
        <v>250.2</v>
      </c>
      <c r="U12" s="32">
        <f>ROUND('[4]National Demand'!AF30,1)</f>
        <v>250.9</v>
      </c>
      <c r="V12" s="32">
        <f>ROUND('[4]National Demand'!AG30,1)</f>
        <v>251.6</v>
      </c>
      <c r="W12" s="32">
        <f>ROUND('[4]National Demand'!AH30,1)</f>
        <v>252</v>
      </c>
      <c r="X12" s="32">
        <f>ROUND('[4]National Demand'!AI30,1)</f>
        <v>251</v>
      </c>
      <c r="Y12" s="32">
        <f>ROUND('[4]National Demand'!AJ30,1)</f>
        <v>250.7</v>
      </c>
      <c r="Z12" s="32">
        <f>ROUND('[4]National Demand'!AK30,1)</f>
        <v>250.9</v>
      </c>
      <c r="AA12" s="32">
        <f>ROUND('[4]National Demand'!AL30,1)</f>
        <v>251.5</v>
      </c>
      <c r="AB12" s="32">
        <f>ROUND('[4]National Demand'!AM30,1)</f>
        <v>252.6</v>
      </c>
      <c r="AC12" s="32">
        <f>ROUND('[4]National Demand'!AN30,1)</f>
        <v>254.6</v>
      </c>
      <c r="AD12" s="32">
        <f>ROUND('[4]National Demand'!AO30,1)</f>
        <v>256.89999999999998</v>
      </c>
      <c r="AE12" s="32">
        <f>ROUND('[4]National Demand'!AP30,1)</f>
        <v>259.8</v>
      </c>
      <c r="AF12" s="32">
        <f>ROUND('[4]National Demand'!AQ30,1)</f>
        <v>262.8</v>
      </c>
      <c r="AG12" s="32">
        <f>ROUND('[4]National Demand'!AR30,1)</f>
        <v>266.89999999999998</v>
      </c>
      <c r="AH12" s="32">
        <f>ROUND('[4]National Demand'!AS30,1)</f>
        <v>272.89999999999998</v>
      </c>
      <c r="AI12" s="32">
        <f>ROUND('[4]National Demand'!AT30,1)</f>
        <v>279.3</v>
      </c>
      <c r="AJ12" s="32">
        <f>ROUND('[4]National Demand'!AU30,1)</f>
        <v>286</v>
      </c>
      <c r="AK12" s="32">
        <f>ROUND('[4]National Demand'!AV30,1)</f>
        <v>293</v>
      </c>
      <c r="AL12" s="32">
        <f>ROUND('[4]National Demand'!AW30,1)</f>
        <v>299.5</v>
      </c>
      <c r="AM12" s="32">
        <f>ROUND('[4]National Demand'!AX30,1)</f>
        <v>306.2</v>
      </c>
      <c r="AN12" s="32">
        <f>ROUND('[4]National Demand'!AY30,1)</f>
        <v>313</v>
      </c>
      <c r="AO12" s="32">
        <f>ROUND('[4]National Demand'!AZ30,1)</f>
        <v>319.39999999999998</v>
      </c>
      <c r="AP12" s="32">
        <f>ROUND('[4]National Demand'!BA30,1)</f>
        <v>325.3</v>
      </c>
      <c r="AQ12" s="32">
        <f>ROUND('[4]National Demand'!BB30,1)</f>
        <v>330.3</v>
      </c>
      <c r="AR12" s="32">
        <f>ROUND('[4]National Demand'!BC30,1)</f>
        <v>333.8</v>
      </c>
      <c r="AS12" s="32">
        <f>ROUND('[4]National Demand'!BD30,1)</f>
        <v>337.5</v>
      </c>
      <c r="AT12" s="32">
        <f>ROUND('[4]National Demand'!BE30,1)</f>
        <v>342.1</v>
      </c>
      <c r="AU12" s="32">
        <f>ROUND('[4]National Demand'!BF30,1)</f>
        <v>346.7</v>
      </c>
      <c r="AV12" s="32">
        <f>ROUND('[4]National Demand'!BG30,1)</f>
        <v>352.1</v>
      </c>
    </row>
    <row r="13" spans="1:48" ht="15" customHeight="1" x14ac:dyDescent="0.3">
      <c r="A13" s="4"/>
      <c r="B13" s="37" t="str">
        <f>PeakMin_Data!C18</f>
        <v>System Transformation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f>ROUND('[4]National Demand'!AB26,1)</f>
        <v>254.3</v>
      </c>
      <c r="R13" s="32">
        <f>ROUND('[4]National Demand'!AC26,1)</f>
        <v>245.3</v>
      </c>
      <c r="S13" s="32">
        <f>ROUND('[4]National Demand'!AD26,1)</f>
        <v>240</v>
      </c>
      <c r="T13" s="32">
        <f>ROUND('[4]National Demand'!AE26,1)</f>
        <v>234.8</v>
      </c>
      <c r="U13" s="32">
        <f>ROUND('[4]National Demand'!AF26,1)</f>
        <v>231.4</v>
      </c>
      <c r="V13" s="32">
        <f>ROUND('[4]National Demand'!AG26,1)</f>
        <v>228.5</v>
      </c>
      <c r="W13" s="32">
        <f>ROUND('[4]National Demand'!AH26,1)</f>
        <v>226.3</v>
      </c>
      <c r="X13" s="32">
        <f>ROUND('[4]National Demand'!AI26,1)</f>
        <v>224.9</v>
      </c>
      <c r="Y13" s="32">
        <f>ROUND('[4]National Demand'!AJ26,1)</f>
        <v>223.8</v>
      </c>
      <c r="Z13" s="32">
        <f>ROUND('[4]National Demand'!AK26,1)</f>
        <v>223.3</v>
      </c>
      <c r="AA13" s="32">
        <f>ROUND('[4]National Demand'!AL26,1)</f>
        <v>222.9</v>
      </c>
      <c r="AB13" s="32">
        <f>ROUND('[4]National Demand'!AM26,1)</f>
        <v>223.3</v>
      </c>
      <c r="AC13" s="32">
        <f>ROUND('[4]National Demand'!AN26,1)</f>
        <v>225</v>
      </c>
      <c r="AD13" s="32">
        <f>ROUND('[4]National Demand'!AO26,1)</f>
        <v>228.3</v>
      </c>
      <c r="AE13" s="32">
        <f>ROUND('[4]National Demand'!AP26,1)</f>
        <v>232.9</v>
      </c>
      <c r="AF13" s="32">
        <f>ROUND('[4]National Demand'!AQ26,1)</f>
        <v>237.6</v>
      </c>
      <c r="AG13" s="32">
        <f>ROUND('[4]National Demand'!AR26,1)</f>
        <v>244.2</v>
      </c>
      <c r="AH13" s="32">
        <f>ROUND('[4]National Demand'!AS26,1)</f>
        <v>251.4</v>
      </c>
      <c r="AI13" s="32">
        <f>ROUND('[4]National Demand'!AT26,1)</f>
        <v>259.3</v>
      </c>
      <c r="AJ13" s="32">
        <f>ROUND('[4]National Demand'!AU26,1)</f>
        <v>265.7</v>
      </c>
      <c r="AK13" s="32">
        <f>ROUND('[4]National Demand'!AV26,1)</f>
        <v>271.3</v>
      </c>
      <c r="AL13" s="32">
        <f>ROUND('[4]National Demand'!AW26,1)</f>
        <v>275.8</v>
      </c>
      <c r="AM13" s="32">
        <f>ROUND('[4]National Demand'!AX26,1)</f>
        <v>282.3</v>
      </c>
      <c r="AN13" s="32">
        <f>ROUND('[4]National Demand'!AY26,1)</f>
        <v>289.7</v>
      </c>
      <c r="AO13" s="32">
        <f>ROUND('[4]National Demand'!AZ26,1)</f>
        <v>294.2</v>
      </c>
      <c r="AP13" s="32">
        <f>ROUND('[4]National Demand'!BA26,1)</f>
        <v>295.3</v>
      </c>
      <c r="AQ13" s="32">
        <f>ROUND('[4]National Demand'!BB26,1)</f>
        <v>297</v>
      </c>
      <c r="AR13" s="32">
        <f>ROUND('[4]National Demand'!BC26,1)</f>
        <v>300.10000000000002</v>
      </c>
      <c r="AS13" s="32">
        <f>ROUND('[4]National Demand'!BD26,1)</f>
        <v>302.89999999999998</v>
      </c>
      <c r="AT13" s="32">
        <f>ROUND('[4]National Demand'!BE26,1)</f>
        <v>304.2</v>
      </c>
      <c r="AU13" s="32">
        <f>ROUND('[4]National Demand'!BF26,1)</f>
        <v>303.7</v>
      </c>
      <c r="AV13" s="32">
        <f>ROUND('[4]National Demand'!BG26,1)</f>
        <v>303.8</v>
      </c>
    </row>
    <row r="14" spans="1:48" ht="15" customHeight="1" x14ac:dyDescent="0.3">
      <c r="A14" s="4"/>
      <c r="B14" s="37" t="str">
        <f>PeakMin_Data!C19</f>
        <v>Consumer Transformation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>
        <f>ROUND('[4]National Demand'!AB28,1)</f>
        <v>254.3</v>
      </c>
      <c r="R14" s="32">
        <f>ROUND('[4]National Demand'!AC28,1)</f>
        <v>244.8</v>
      </c>
      <c r="S14" s="32">
        <f>ROUND('[4]National Demand'!AD28,1)</f>
        <v>236.5</v>
      </c>
      <c r="T14" s="32">
        <f>ROUND('[4]National Demand'!AE28,1)</f>
        <v>230.6</v>
      </c>
      <c r="U14" s="32">
        <f>ROUND('[4]National Demand'!AF28,1)</f>
        <v>228.7</v>
      </c>
      <c r="V14" s="32">
        <f>ROUND('[4]National Demand'!AG28,1)</f>
        <v>228.3</v>
      </c>
      <c r="W14" s="32">
        <f>ROUND('[4]National Demand'!AH28,1)</f>
        <v>227.7</v>
      </c>
      <c r="X14" s="32">
        <f>ROUND('[4]National Demand'!AI28,1)</f>
        <v>226.9</v>
      </c>
      <c r="Y14" s="32">
        <f>ROUND('[4]National Demand'!AJ28,1)</f>
        <v>227.5</v>
      </c>
      <c r="Z14" s="32">
        <f>ROUND('[4]National Demand'!AK28,1)</f>
        <v>228.6</v>
      </c>
      <c r="AA14" s="32">
        <f>ROUND('[4]National Demand'!AL28,1)</f>
        <v>229.4</v>
      </c>
      <c r="AB14" s="32">
        <f>ROUND('[4]National Demand'!AM28,1)</f>
        <v>230.9</v>
      </c>
      <c r="AC14" s="32">
        <f>ROUND('[4]National Demand'!AN28,1)</f>
        <v>235.6</v>
      </c>
      <c r="AD14" s="32">
        <f>ROUND('[4]National Demand'!AO28,1)</f>
        <v>240.8</v>
      </c>
      <c r="AE14" s="32">
        <f>ROUND('[4]National Demand'!AP28,1)</f>
        <v>248.8</v>
      </c>
      <c r="AF14" s="32">
        <f>ROUND('[4]National Demand'!AQ28,1)</f>
        <v>255.7</v>
      </c>
      <c r="AG14" s="32">
        <f>ROUND('[4]National Demand'!AR28,1)</f>
        <v>263</v>
      </c>
      <c r="AH14" s="32">
        <f>ROUND('[4]National Demand'!AS28,1)</f>
        <v>269.7</v>
      </c>
      <c r="AI14" s="32">
        <f>ROUND('[4]National Demand'!AT28,1)</f>
        <v>275.8</v>
      </c>
      <c r="AJ14" s="32">
        <f>ROUND('[4]National Demand'!AU28,1)</f>
        <v>279.89999999999998</v>
      </c>
      <c r="AK14" s="32">
        <f>ROUND('[4]National Demand'!AV28,1)</f>
        <v>285.2</v>
      </c>
      <c r="AL14" s="32">
        <f>ROUND('[4]National Demand'!AW28,1)</f>
        <v>288</v>
      </c>
      <c r="AM14" s="32">
        <f>ROUND('[4]National Demand'!AX28,1)</f>
        <v>290.8</v>
      </c>
      <c r="AN14" s="32">
        <f>ROUND('[4]National Demand'!AY28,1)</f>
        <v>292.89999999999998</v>
      </c>
      <c r="AO14" s="32">
        <f>ROUND('[4]National Demand'!AZ28,1)</f>
        <v>294.89999999999998</v>
      </c>
      <c r="AP14" s="32">
        <f>ROUND('[4]National Demand'!BA28,1)</f>
        <v>296.8</v>
      </c>
      <c r="AQ14" s="32">
        <f>ROUND('[4]National Demand'!BB28,1)</f>
        <v>301.7</v>
      </c>
      <c r="AR14" s="32">
        <f>ROUND('[4]National Demand'!BC28,1)</f>
        <v>304.5</v>
      </c>
      <c r="AS14" s="32">
        <f>ROUND('[4]National Demand'!BD28,1)</f>
        <v>306.7</v>
      </c>
      <c r="AT14" s="32">
        <f>ROUND('[4]National Demand'!BE28,1)</f>
        <v>309.3</v>
      </c>
      <c r="AU14" s="32">
        <f>ROUND('[4]National Demand'!BF28,1)</f>
        <v>313.5</v>
      </c>
      <c r="AV14" s="32">
        <f>ROUND('[4]National Demand'!BG28,1)</f>
        <v>315</v>
      </c>
    </row>
    <row r="15" spans="1:48" ht="15" customHeight="1" x14ac:dyDescent="0.3">
      <c r="A15" s="4"/>
      <c r="B15" s="37" t="str">
        <f>PeakMin_Data!C20</f>
        <v>Leading the Way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2"/>
      <c r="P15" s="32"/>
      <c r="Q15" s="32">
        <f>ROUND('[4]National Demand'!AB32,1)</f>
        <v>254.3</v>
      </c>
      <c r="R15" s="32">
        <f>ROUND('[4]National Demand'!AC32,1)</f>
        <v>236</v>
      </c>
      <c r="S15" s="32">
        <f>ROUND('[4]National Demand'!AD32,1)</f>
        <v>225.4</v>
      </c>
      <c r="T15" s="32">
        <f>ROUND('[4]National Demand'!AE32,1)</f>
        <v>218.3</v>
      </c>
      <c r="U15" s="32">
        <f>ROUND('[4]National Demand'!AF32,1)</f>
        <v>212.8</v>
      </c>
      <c r="V15" s="32">
        <f>ROUND('[4]National Demand'!AG32,1)</f>
        <v>209.6</v>
      </c>
      <c r="W15" s="32">
        <f>ROUND('[4]National Demand'!AH32,1)</f>
        <v>207.2</v>
      </c>
      <c r="X15" s="32">
        <f>ROUND('[4]National Demand'!AI32,1)</f>
        <v>205.1</v>
      </c>
      <c r="Y15" s="32">
        <f>ROUND('[4]National Demand'!AJ32,1)</f>
        <v>205.2</v>
      </c>
      <c r="Z15" s="32">
        <f>ROUND('[4]National Demand'!AK32,1)</f>
        <v>206.2</v>
      </c>
      <c r="AA15" s="32">
        <f>ROUND('[4]National Demand'!AL32,1)</f>
        <v>207</v>
      </c>
      <c r="AB15" s="32">
        <f>ROUND('[4]National Demand'!AM32,1)</f>
        <v>209.9</v>
      </c>
      <c r="AC15" s="32">
        <f>ROUND('[4]National Demand'!AN32,1)</f>
        <v>215.3</v>
      </c>
      <c r="AD15" s="32">
        <f>ROUND('[4]National Demand'!AO32,1)</f>
        <v>221.1</v>
      </c>
      <c r="AE15" s="32">
        <f>ROUND('[4]National Demand'!AP32,1)</f>
        <v>227.6</v>
      </c>
      <c r="AF15" s="32">
        <f>ROUND('[4]National Demand'!AQ32,1)</f>
        <v>233.3</v>
      </c>
      <c r="AG15" s="32">
        <f>ROUND('[4]National Demand'!AR32,1)</f>
        <v>238.8</v>
      </c>
      <c r="AH15" s="32">
        <f>ROUND('[4]National Demand'!AS32,1)</f>
        <v>243.7</v>
      </c>
      <c r="AI15" s="32">
        <f>ROUND('[4]National Demand'!AT32,1)</f>
        <v>247.9</v>
      </c>
      <c r="AJ15" s="32">
        <f>ROUND('[4]National Demand'!AU32,1)</f>
        <v>249.9</v>
      </c>
      <c r="AK15" s="32">
        <f>ROUND('[4]National Demand'!AV32,1)</f>
        <v>254.6</v>
      </c>
      <c r="AL15" s="32">
        <f>ROUND('[4]National Demand'!AW32,1)</f>
        <v>257.5</v>
      </c>
      <c r="AM15" s="32">
        <f>ROUND('[4]National Demand'!AX32,1)</f>
        <v>260</v>
      </c>
      <c r="AN15" s="32">
        <f>ROUND('[4]National Demand'!AY32,1)</f>
        <v>261.7</v>
      </c>
      <c r="AO15" s="32">
        <f>ROUND('[4]National Demand'!AZ32,1)</f>
        <v>265.10000000000002</v>
      </c>
      <c r="AP15" s="32">
        <f>ROUND('[4]National Demand'!BA32,1)</f>
        <v>266.39999999999998</v>
      </c>
      <c r="AQ15" s="32">
        <f>ROUND('[4]National Demand'!BB32,1)</f>
        <v>268.8</v>
      </c>
      <c r="AR15" s="32">
        <f>ROUND('[4]National Demand'!BC32,1)</f>
        <v>268.2</v>
      </c>
      <c r="AS15" s="32">
        <f>ROUND('[4]National Demand'!BD32,1)</f>
        <v>267</v>
      </c>
      <c r="AT15" s="32">
        <f>ROUND('[4]National Demand'!BE32,1)</f>
        <v>265.7</v>
      </c>
      <c r="AU15" s="32">
        <f>ROUND('[4]National Demand'!BF32,1)</f>
        <v>263</v>
      </c>
      <c r="AV15" s="32">
        <f>ROUND('[4]National Demand'!BG32,1)</f>
        <v>259.8</v>
      </c>
    </row>
    <row r="16" spans="1:48" ht="15" customHeight="1" x14ac:dyDescent="0.3">
      <c r="A16" s="4"/>
      <c r="B16" s="37" t="str">
        <f>PeakMin_Data!C21</f>
        <v>5 Year View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2"/>
      <c r="P16" s="32"/>
      <c r="Q16" s="32">
        <f>ROUND('[4]National Demand'!AB34,1)</f>
        <v>254.3</v>
      </c>
      <c r="R16" s="32">
        <f>ROUND('[4]National Demand'!AC34,1)</f>
        <v>245.7</v>
      </c>
      <c r="S16" s="32">
        <f>ROUND('[4]National Demand'!AD34,1)</f>
        <v>242.7</v>
      </c>
      <c r="T16" s="32">
        <f>ROUND('[4]National Demand'!AE34,1)</f>
        <v>239.8</v>
      </c>
      <c r="U16" s="32">
        <f>ROUND('[4]National Demand'!AF34,1)</f>
        <v>237.2</v>
      </c>
      <c r="V16" s="32">
        <f>ROUND('[4]National Demand'!AG34,1)</f>
        <v>234.8</v>
      </c>
      <c r="W16" s="32">
        <f>ROUND('[4]National Demand'!AH34,1)</f>
        <v>0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</row>
    <row r="17" spans="1:4" ht="15" customHeight="1" x14ac:dyDescent="0.3">
      <c r="A17" s="4"/>
      <c r="B17" s="4"/>
    </row>
    <row r="18" spans="1:4" ht="15" customHeight="1" x14ac:dyDescent="0.35">
      <c r="A18" s="42" t="s">
        <v>0</v>
      </c>
      <c r="B18" s="4"/>
    </row>
    <row r="19" spans="1:4" ht="15" customHeight="1" x14ac:dyDescent="0.3">
      <c r="A19" s="4"/>
    </row>
    <row r="20" spans="1:4" ht="15" customHeight="1" x14ac:dyDescent="0.3">
      <c r="A20" s="1" t="s">
        <v>86</v>
      </c>
      <c r="B20" s="6"/>
      <c r="C20" s="11"/>
      <c r="D20" s="12"/>
    </row>
    <row r="21" spans="1:4" ht="15" customHeight="1" x14ac:dyDescent="0.3">
      <c r="A21" s="1" t="s">
        <v>91</v>
      </c>
      <c r="B21" s="6" t="s">
        <v>87</v>
      </c>
      <c r="C21" s="11"/>
      <c r="D21" s="12"/>
    </row>
    <row r="22" spans="1:4" ht="15.75" customHeight="1" x14ac:dyDescent="0.3">
      <c r="A22" s="1" t="s">
        <v>91</v>
      </c>
      <c r="B22" s="6" t="s">
        <v>90</v>
      </c>
      <c r="C22" s="11"/>
      <c r="D22" s="12"/>
    </row>
    <row r="23" spans="1:4" ht="15.75" customHeight="1" x14ac:dyDescent="0.3">
      <c r="A23" s="4"/>
    </row>
    <row r="24" spans="1:4" ht="15.75" customHeight="1" x14ac:dyDescent="0.3">
      <c r="A24" s="4"/>
      <c r="B24" s="9" t="s">
        <v>89</v>
      </c>
    </row>
    <row r="25" spans="1:4" ht="15.75" customHeight="1" x14ac:dyDescent="0.3">
      <c r="A25" s="4"/>
      <c r="B25" s="1" t="s">
        <v>92</v>
      </c>
    </row>
    <row r="26" spans="1:4" ht="15.75" customHeight="1" x14ac:dyDescent="0.3">
      <c r="A26" s="4"/>
      <c r="B26" s="1" t="s">
        <v>54</v>
      </c>
    </row>
    <row r="27" spans="1:4" ht="15.75" customHeight="1" x14ac:dyDescent="0.3">
      <c r="A27" s="4"/>
      <c r="B27" s="1" t="s">
        <v>75</v>
      </c>
    </row>
    <row r="28" spans="1:4" ht="15.75" customHeight="1" x14ac:dyDescent="0.3">
      <c r="A28" s="4"/>
      <c r="B28" s="1" t="s">
        <v>52</v>
      </c>
    </row>
    <row r="29" spans="1:4" ht="15" customHeight="1" x14ac:dyDescent="0.3">
      <c r="B29" s="1" t="s">
        <v>53</v>
      </c>
    </row>
    <row r="30" spans="1:4" ht="15" customHeight="1" x14ac:dyDescent="0.3">
      <c r="B30" s="1" t="s">
        <v>93</v>
      </c>
    </row>
    <row r="31" spans="1:4" ht="15" customHeight="1" x14ac:dyDescent="0.3">
      <c r="B31" s="1" t="s">
        <v>55</v>
      </c>
    </row>
    <row r="51" spans="15:15" ht="15" customHeight="1" x14ac:dyDescent="0.3">
      <c r="O51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cInterconnectorsStorage</vt:lpstr>
      <vt:lpstr>PeakMin_Data</vt:lpstr>
      <vt:lpstr>Annual_Data</vt:lpstr>
      <vt:lpstr>cAnnual</vt:lpstr>
      <vt:lpstr>cSummerAM01400</vt:lpstr>
      <vt:lpstr>cSummerAM0600</vt:lpstr>
      <vt:lpstr>cUnresrictedPeak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Kein-Arn Ong</dc:creator>
  <cp:lastModifiedBy>Griffin John</cp:lastModifiedBy>
  <dcterms:created xsi:type="dcterms:W3CDTF">2018-09-26T07:26:12Z</dcterms:created>
  <dcterms:modified xsi:type="dcterms:W3CDTF">2020-11-27T12:37:08Z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