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omments2.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style5.xml" ContentType="application/vnd.ms-office.chartstyle+xml"/>
  <Override PartName="/xl/charts/colors5.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style6.xml" ContentType="application/vnd.ms-office.chartstyle+xml"/>
  <Override PartName="/xl/charts/colors6.xml" ContentType="application/vnd.ms-office.chartcolorstyle+xml"/>
  <Override PartName="/xl/charts/chart2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7.xml" ContentType="application/vnd.openxmlformats-officedocument.drawingml.chart+xml"/>
  <Override PartName="/xl/charts/style8.xml" ContentType="application/vnd.ms-office.chartstyle+xml"/>
  <Override PartName="/xl/charts/colors8.xml" ContentType="application/vnd.ms-office.chartcolorstyle+xml"/>
  <Override PartName="/xl/charts/chart2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29.xml" ContentType="application/vnd.openxmlformats-officedocument.drawingml.chart+xml"/>
  <Override PartName="/xl/charts/style10.xml" ContentType="application/vnd.ms-office.chartstyle+xml"/>
  <Override PartName="/xl/charts/colors10.xml" ContentType="application/vnd.ms-office.chartcolorstyle+xml"/>
  <Override PartName="/xl/charts/chart3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1.xml" ContentType="application/vnd.openxmlformats-officedocument.drawingml.chart+xml"/>
  <Override PartName="/xl/charts/style12.xml" ContentType="application/vnd.ms-office.chartstyle+xml"/>
  <Override PartName="/xl/charts/colors12.xml" ContentType="application/vnd.ms-office.chartcolorstyle+xml"/>
  <Override PartName="/xl/charts/chart32.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7.xml" ContentType="application/vnd.openxmlformats-officedocument.drawing+xml"/>
  <Override PartName="/xl/charts/chart33.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34.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35.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11 February 2019\"/>
    </mc:Choice>
  </mc:AlternateContent>
  <bookViews>
    <workbookView xWindow="0" yWindow="0" windowWidth="20760" windowHeight="11790" tabRatio="783"/>
  </bookViews>
  <sheets>
    <sheet name="Main" sheetId="26" r:id="rId1"/>
    <sheet name="Overall cost" sheetId="1" r:id="rId2"/>
    <sheet name="Total categories" sheetId="21" r:id="rId3"/>
    <sheet name="BM total" sheetId="22" r:id="rId4"/>
    <sheet name="AS Total" sheetId="4"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71027"/>
</workbook>
</file>

<file path=xl/calcChain.xml><?xml version="1.0" encoding="utf-8"?>
<calcChain xmlns="http://schemas.openxmlformats.org/spreadsheetml/2006/main">
  <c r="AG37" i="15" l="1"/>
  <c r="AH37" i="15"/>
  <c r="AI37" i="15"/>
  <c r="AG38" i="15"/>
  <c r="AH38" i="15"/>
  <c r="AI38" i="15"/>
  <c r="AG39" i="15"/>
  <c r="AH39" i="15"/>
  <c r="AI39" i="15"/>
  <c r="AG40" i="15"/>
  <c r="AH40" i="15"/>
  <c r="AI40" i="15"/>
  <c r="AG41" i="15"/>
  <c r="AH41" i="15"/>
  <c r="AI41" i="15"/>
  <c r="AG42" i="15"/>
  <c r="AH42" i="15"/>
  <c r="AI42" i="15"/>
  <c r="AG43" i="15"/>
  <c r="AH43" i="15"/>
  <c r="AI43" i="15"/>
  <c r="AG44" i="15"/>
  <c r="AH44" i="15"/>
  <c r="AI44" i="15"/>
  <c r="AG45" i="15"/>
  <c r="AH45" i="15"/>
  <c r="AI45" i="15"/>
  <c r="AG46" i="15"/>
  <c r="AH46" i="15"/>
  <c r="AI46" i="15"/>
  <c r="AD37" i="15" l="1"/>
  <c r="AE37" i="15"/>
  <c r="AF37" i="15"/>
  <c r="AD38" i="15"/>
  <c r="AE38" i="15"/>
  <c r="AF38" i="15"/>
  <c r="AD39" i="15"/>
  <c r="AE39" i="15"/>
  <c r="AF39" i="15"/>
  <c r="AD40" i="15"/>
  <c r="AE40" i="15"/>
  <c r="AF40" i="15"/>
  <c r="AD41" i="15"/>
  <c r="AE41" i="15"/>
  <c r="AF41" i="15"/>
  <c r="AD42" i="15"/>
  <c r="AE42" i="15"/>
  <c r="AF42" i="15"/>
  <c r="AD43" i="15"/>
  <c r="AE43" i="15"/>
  <c r="AF43" i="15"/>
  <c r="AD44" i="15"/>
  <c r="AE44" i="15"/>
  <c r="AF44" i="15"/>
  <c r="AD45" i="15"/>
  <c r="AE45" i="15"/>
  <c r="AF45" i="15"/>
  <c r="AD46" i="15"/>
  <c r="AE46" i="15"/>
  <c r="AF46" i="15"/>
  <c r="G1" i="26" l="1"/>
  <c r="AA37" i="15" l="1"/>
  <c r="AB37" i="15"/>
  <c r="AC37" i="15"/>
  <c r="AA38" i="15"/>
  <c r="AB38" i="15"/>
  <c r="AC38" i="15"/>
  <c r="AA39" i="15"/>
  <c r="AB39" i="15"/>
  <c r="AC39" i="15"/>
  <c r="AA40" i="15"/>
  <c r="AB40" i="15"/>
  <c r="AC40" i="15"/>
  <c r="AA41" i="15"/>
  <c r="AB41" i="15"/>
  <c r="AC41" i="15"/>
  <c r="AA42" i="15"/>
  <c r="AB42" i="15"/>
  <c r="AC42" i="15"/>
  <c r="AA43" i="15"/>
  <c r="AB43" i="15"/>
  <c r="AC43" i="15"/>
  <c r="AA44" i="15"/>
  <c r="AB44" i="15"/>
  <c r="AC44" i="15"/>
  <c r="AA45" i="15"/>
  <c r="AB45" i="15"/>
  <c r="AC45" i="15"/>
  <c r="AA46" i="15"/>
  <c r="AB46" i="15"/>
  <c r="AC46" i="15"/>
  <c r="E2" i="26" l="1"/>
  <c r="Z46" i="15" l="1"/>
  <c r="Y46" i="15"/>
  <c r="X46" i="15"/>
  <c r="Z45" i="15"/>
  <c r="Y45" i="15"/>
  <c r="X45" i="15"/>
  <c r="Z44" i="15"/>
  <c r="Y44" i="15"/>
  <c r="X44" i="15"/>
  <c r="Z43" i="15"/>
  <c r="Y43" i="15"/>
  <c r="X43" i="15"/>
  <c r="Z42" i="15"/>
  <c r="Y42" i="15"/>
  <c r="X42" i="15"/>
  <c r="Z41" i="15"/>
  <c r="Y41" i="15"/>
  <c r="X41" i="15"/>
  <c r="Z40" i="15"/>
  <c r="Y40" i="15"/>
  <c r="X40" i="15"/>
  <c r="Z39" i="15"/>
  <c r="Y39" i="15"/>
  <c r="X39" i="15"/>
  <c r="Z38" i="15"/>
  <c r="Y38" i="15"/>
  <c r="X38" i="15"/>
  <c r="Z37" i="15"/>
  <c r="Y37" i="15"/>
  <c r="X37" i="15"/>
  <c r="U37" i="15" l="1"/>
  <c r="V37" i="15"/>
  <c r="W37" i="15"/>
  <c r="U38" i="15"/>
  <c r="V38" i="15"/>
  <c r="W38" i="15"/>
  <c r="U39" i="15"/>
  <c r="V39" i="15"/>
  <c r="W39" i="15"/>
  <c r="U40" i="15"/>
  <c r="V40" i="15"/>
  <c r="W40" i="15"/>
  <c r="U41" i="15"/>
  <c r="V41" i="15"/>
  <c r="W41" i="15"/>
  <c r="U42" i="15"/>
  <c r="V42" i="15"/>
  <c r="W42" i="15"/>
  <c r="U43" i="15"/>
  <c r="V43" i="15"/>
  <c r="W43" i="15"/>
  <c r="U44" i="15"/>
  <c r="V44" i="15"/>
  <c r="W44" i="15"/>
  <c r="U45" i="15"/>
  <c r="V45" i="15"/>
  <c r="W45" i="15"/>
  <c r="U46" i="15"/>
  <c r="V46" i="15"/>
  <c r="W46" i="15"/>
  <c r="R37" i="15"/>
  <c r="S37" i="15"/>
  <c r="T37" i="15"/>
  <c r="R38" i="15"/>
  <c r="S38" i="15"/>
  <c r="T38" i="15"/>
  <c r="R39" i="15"/>
  <c r="S39" i="15"/>
  <c r="T39" i="15"/>
  <c r="R40" i="15"/>
  <c r="S40" i="15"/>
  <c r="T40" i="15"/>
  <c r="R41" i="15"/>
  <c r="S41" i="15"/>
  <c r="T41" i="15"/>
  <c r="R42" i="15"/>
  <c r="S42" i="15"/>
  <c r="T42" i="15"/>
  <c r="R43" i="15"/>
  <c r="S43" i="15"/>
  <c r="T43" i="15"/>
  <c r="R44" i="15"/>
  <c r="S44" i="15"/>
  <c r="T44" i="15"/>
  <c r="R45" i="15"/>
  <c r="S45" i="15"/>
  <c r="T45" i="15"/>
  <c r="R46" i="15"/>
  <c r="S46" i="15"/>
  <c r="T46" i="15"/>
  <c r="Q46" i="15" l="1"/>
  <c r="P46" i="15"/>
  <c r="O46" i="15"/>
  <c r="Q45" i="15"/>
  <c r="P45" i="15"/>
  <c r="O45" i="15"/>
  <c r="Q44" i="15"/>
  <c r="P44" i="15"/>
  <c r="O44" i="15"/>
  <c r="Q43" i="15"/>
  <c r="P43" i="15"/>
  <c r="O43" i="15"/>
  <c r="Q42" i="15"/>
  <c r="P42" i="15"/>
  <c r="O42" i="15"/>
  <c r="Q41" i="15"/>
  <c r="P41" i="15"/>
  <c r="O41" i="15"/>
  <c r="Q40" i="15"/>
  <c r="P40" i="15"/>
  <c r="O40" i="15"/>
  <c r="Q39" i="15"/>
  <c r="P39" i="15"/>
  <c r="O39" i="15"/>
  <c r="Q38" i="15"/>
  <c r="P38" i="15"/>
  <c r="O38" i="15"/>
  <c r="Q37" i="15"/>
  <c r="P37" i="15"/>
  <c r="O37" i="15"/>
  <c r="K38" i="15" l="1"/>
  <c r="L38" i="15"/>
  <c r="M38" i="15"/>
  <c r="N38" i="15"/>
  <c r="K39" i="15"/>
  <c r="L39" i="15"/>
  <c r="M39" i="15"/>
  <c r="N39" i="15"/>
  <c r="K40" i="15"/>
  <c r="L40" i="15"/>
  <c r="M40" i="15"/>
  <c r="N40" i="15"/>
  <c r="K41" i="15"/>
  <c r="L41" i="15"/>
  <c r="M41" i="15"/>
  <c r="N41" i="15"/>
  <c r="K42" i="15"/>
  <c r="L42" i="15"/>
  <c r="M42" i="15"/>
  <c r="N42" i="15"/>
  <c r="K43" i="15"/>
  <c r="L43" i="15"/>
  <c r="M43" i="15"/>
  <c r="N43" i="15"/>
  <c r="K44" i="15"/>
  <c r="L44" i="15"/>
  <c r="M44" i="15"/>
  <c r="N44" i="15"/>
  <c r="K45" i="15"/>
  <c r="L45" i="15"/>
  <c r="M45" i="15"/>
  <c r="N45" i="15"/>
  <c r="K46" i="15"/>
  <c r="L46" i="15"/>
  <c r="M46" i="15"/>
  <c r="N46" i="15"/>
  <c r="L37" i="15"/>
  <c r="M37" i="15"/>
  <c r="N37" i="15"/>
  <c r="L33" i="15"/>
  <c r="M33" i="15"/>
  <c r="N33" i="15"/>
  <c r="O33" i="15"/>
  <c r="P33" i="15"/>
  <c r="Q33" i="15"/>
  <c r="R33" i="15"/>
  <c r="S33" i="15"/>
  <c r="T33" i="15"/>
  <c r="U33" i="15"/>
  <c r="V33" i="15"/>
  <c r="W33" i="15"/>
  <c r="X33" i="15"/>
  <c r="Y33" i="15"/>
  <c r="Z33" i="15"/>
  <c r="AA33" i="15"/>
  <c r="AB33" i="15"/>
  <c r="AC33" i="15"/>
  <c r="AD33" i="15"/>
  <c r="AE33" i="15"/>
  <c r="AF33" i="15"/>
  <c r="AG33" i="15"/>
  <c r="AH33" i="15"/>
  <c r="AI33" i="15"/>
  <c r="AJ33" i="15"/>
  <c r="AK33" i="15"/>
  <c r="AL33" i="15"/>
  <c r="N11" i="14" l="1"/>
  <c r="N12" i="14"/>
  <c r="F14" i="21"/>
  <c r="G14" i="21"/>
  <c r="H14" i="21"/>
  <c r="I14" i="21"/>
  <c r="J14" i="21"/>
  <c r="K14" i="21"/>
  <c r="L14" i="21"/>
  <c r="M14" i="21"/>
  <c r="N14" i="21"/>
  <c r="N16" i="11" l="1"/>
  <c r="I33" i="15"/>
  <c r="J33" i="15"/>
  <c r="K33" i="15"/>
  <c r="I37" i="15"/>
  <c r="J37" i="15"/>
  <c r="K37" i="15"/>
  <c r="I38" i="15"/>
  <c r="J38" i="15"/>
  <c r="I39" i="15"/>
  <c r="J39" i="15"/>
  <c r="I40" i="15"/>
  <c r="J40" i="15"/>
  <c r="I41" i="15"/>
  <c r="J41" i="15"/>
  <c r="I42" i="15"/>
  <c r="J42" i="15"/>
  <c r="I43" i="15"/>
  <c r="J43" i="15"/>
  <c r="I44" i="15"/>
  <c r="J44" i="15"/>
  <c r="I45" i="15"/>
  <c r="J45" i="15"/>
  <c r="I46" i="15"/>
  <c r="J46" i="15"/>
  <c r="D1" i="22" l="1"/>
  <c r="E1" i="22"/>
  <c r="F1" i="22"/>
  <c r="G1" i="22"/>
  <c r="H1" i="22"/>
  <c r="I1" i="22"/>
  <c r="J1" i="22"/>
  <c r="K1" i="22"/>
  <c r="L1" i="22"/>
  <c r="M1" i="22"/>
  <c r="N1" i="22"/>
  <c r="C1" i="22"/>
  <c r="C14" i="21" l="1"/>
  <c r="D14" i="21"/>
  <c r="E14" i="21"/>
  <c r="B42" i="4" l="1"/>
  <c r="B34" i="6"/>
  <c r="B54" i="12"/>
  <c r="F37" i="15" l="1"/>
  <c r="G37" i="15"/>
  <c r="H37" i="15"/>
  <c r="F38" i="15"/>
  <c r="G38" i="15"/>
  <c r="H38" i="15"/>
  <c r="F39" i="15"/>
  <c r="G39" i="15"/>
  <c r="H39" i="15"/>
  <c r="F40" i="15"/>
  <c r="G40" i="15"/>
  <c r="H40" i="15"/>
  <c r="F41" i="15"/>
  <c r="G41" i="15"/>
  <c r="H41" i="15"/>
  <c r="F42" i="15"/>
  <c r="G42" i="15"/>
  <c r="H42" i="15"/>
  <c r="F43" i="15"/>
  <c r="G43" i="15"/>
  <c r="H43" i="15"/>
  <c r="F44" i="15"/>
  <c r="G44" i="15"/>
  <c r="H44" i="15"/>
  <c r="F45" i="15"/>
  <c r="G45" i="15"/>
  <c r="H45" i="15"/>
  <c r="F46" i="15"/>
  <c r="G46" i="15"/>
  <c r="H46" i="15"/>
  <c r="F33" i="15"/>
  <c r="G33" i="15"/>
  <c r="H33" i="15"/>
  <c r="D33" i="15" l="1"/>
  <c r="E33" i="15"/>
  <c r="C33" i="15"/>
  <c r="C38" i="15" l="1"/>
  <c r="D38" i="15"/>
  <c r="E38" i="15"/>
  <c r="C39" i="15"/>
  <c r="D39" i="15"/>
  <c r="E39" i="15"/>
  <c r="C40" i="15"/>
  <c r="D40" i="15"/>
  <c r="E40" i="15"/>
  <c r="C41" i="15"/>
  <c r="D41" i="15"/>
  <c r="E41" i="15"/>
  <c r="C42" i="15"/>
  <c r="D42" i="15"/>
  <c r="E42" i="15"/>
  <c r="C43" i="15"/>
  <c r="D43" i="15"/>
  <c r="E43" i="15"/>
  <c r="C44" i="15"/>
  <c r="D44" i="15"/>
  <c r="E44" i="15"/>
  <c r="C45" i="15"/>
  <c r="D45" i="15"/>
  <c r="E45" i="15"/>
  <c r="C46" i="15"/>
  <c r="D46" i="15"/>
  <c r="E46" i="15"/>
  <c r="D37" i="15"/>
  <c r="E37" i="15"/>
  <c r="C37" i="15"/>
</calcChain>
</file>

<file path=xl/comments1.xml><?xml version="1.0" encoding="utf-8"?>
<comments xmlns="http://schemas.openxmlformats.org/spreadsheetml/2006/main">
  <authors>
    <author>Cristian Ebau</author>
  </authors>
  <commentList>
    <comment ref="B25" authorId="0" shapeId="0">
      <text>
        <r>
          <rPr>
            <b/>
            <sz val="9"/>
            <color indexed="81"/>
            <rFont val="Tahoma"/>
            <family val="2"/>
          </rPr>
          <t>Cristian Ebau:</t>
        </r>
        <r>
          <rPr>
            <sz val="9"/>
            <color indexed="81"/>
            <rFont val="Tahoma"/>
            <family val="2"/>
          </rPr>
          <t xml:space="preserve">
Check the formatting for this diagram</t>
        </r>
      </text>
    </comment>
  </commentList>
</comments>
</file>

<file path=xl/comments2.xml><?xml version="1.0" encoding="utf-8"?>
<comments xmlns="http://schemas.openxmlformats.org/spreadsheetml/2006/main">
  <authors>
    <author>Cristian Ebau</author>
  </authors>
  <commentList>
    <comment ref="A3" authorId="0" shapeId="0">
      <text>
        <r>
          <rPr>
            <b/>
            <sz val="9"/>
            <color indexed="81"/>
            <rFont val="Tahoma"/>
            <family val="2"/>
          </rPr>
          <t>Cristian Ebau:</t>
        </r>
        <r>
          <rPr>
            <sz val="9"/>
            <color indexed="81"/>
            <rFont val="Tahoma"/>
            <family val="2"/>
          </rPr>
          <t xml:space="preserve">
this come from the ROP Outturn Daily tab. "Standing Reserve"</t>
        </r>
      </text>
    </comment>
    <comment ref="A4" authorId="0" shapeId="0">
      <text>
        <r>
          <rPr>
            <b/>
            <sz val="9"/>
            <color indexed="81"/>
            <rFont val="Tahoma"/>
            <family val="2"/>
          </rPr>
          <t>Cristian Ebau:</t>
        </r>
        <r>
          <rPr>
            <sz val="9"/>
            <color indexed="81"/>
            <rFont val="Tahoma"/>
            <family val="2"/>
          </rPr>
          <t xml:space="preserve">
also these AS figure are in the ROP</t>
        </r>
      </text>
    </comment>
    <comment ref="A13" authorId="0" shapeId="0">
      <text>
        <r>
          <rPr>
            <b/>
            <sz val="9"/>
            <color indexed="81"/>
            <rFont val="Tahoma"/>
            <family val="2"/>
          </rPr>
          <t>Cristian Ebau:</t>
        </r>
        <r>
          <rPr>
            <sz val="9"/>
            <color indexed="81"/>
            <rFont val="Tahoma"/>
            <family val="2"/>
          </rPr>
          <t xml:space="preserve">
These data come from the </t>
        </r>
        <r>
          <rPr>
            <b/>
            <sz val="9"/>
            <color indexed="81"/>
            <rFont val="Tahoma"/>
            <family val="2"/>
          </rPr>
          <t xml:space="preserve">MBSS AS Volumes </t>
        </r>
        <r>
          <rPr>
            <sz val="9"/>
            <color indexed="81"/>
            <rFont val="Tahoma"/>
            <family val="2"/>
          </rPr>
          <t xml:space="preserve">tab at the begging of this spreadsheet
</t>
        </r>
      </text>
    </comment>
  </commentList>
</comments>
</file>

<file path=xl/sharedStrings.xml><?xml version="1.0" encoding="utf-8"?>
<sst xmlns="http://schemas.openxmlformats.org/spreadsheetml/2006/main" count="360" uniqueCount="190">
  <si>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</si>
  <si>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</si>
  <si>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</si>
  <si>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</si>
  <si>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</si>
  <si>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</si>
  <si>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</si>
  <si>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</si>
  <si>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</si>
  <si>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</si>
  <si>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</si>
  <si>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</si>
  <si>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</si>
  <si>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</si>
  <si>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</si>
  <si>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</si>
  <si>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</si>
  <si>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</si>
  <si>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</si>
  <si>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</si>
  <si>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</si>
  <si>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</si>
  <si>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</si>
  <si>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</si>
  <si>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</si>
  <si>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</si>
  <si>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</si>
  <si>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</si>
  <si>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</si>
  <si>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</si>
  <si>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</si>
  <si>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</si>
  <si>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</si>
  <si>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</si>
  <si>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</si>
  <si>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</si>
  <si>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</si>
  <si>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</si>
  <si>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</si>
  <si>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</si>
  <si>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</si>
  <si>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</si>
  <si>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</si>
  <si>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</si>
  <si>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</si>
  <si>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</si>
  <si>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</si>
  <si>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</si>
  <si>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</si>
  <si>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</si>
  <si>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</si>
  <si>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</si>
  <si>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</si>
  <si>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</si>
  <si>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</si>
  <si>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</si>
  <si>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</si>
  <si>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</si>
  <si>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</si>
  <si>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</si>
  <si>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</si>
  <si>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</si>
  <si>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</si>
  <si>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</si>
  <si>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</si>
  <si>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</si>
  <si>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</si>
  <si>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</si>
  <si>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</si>
  <si>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</si>
  <si>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</si>
  <si>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</si>
  <si>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</si>
  <si>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</si>
  <si>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</si>
  <si>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</si>
  <si>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</si>
  <si>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</si>
  <si>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</si>
  <si>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</si>
  <si>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</si>
  <si>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</si>
  <si>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</si>
  <si>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</si>
  <si>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</si>
  <si>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</si>
  <si>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</si>
  <si>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</si>
  <si>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</si>
  <si>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</si>
  <si>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</si>
  <si>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</si>
  <si>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</si>
  <si>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</si>
  <si>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</si>
  <si>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</si>
  <si>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</si>
  <si>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</si>
  <si>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</si>
  <si>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</si>
  <si>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</si>
  <si>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</si>
  <si>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</si>
  <si>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</si>
  <si>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</si>
  <si>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</si>
  <si>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</si>
  <si>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</si>
  <si>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</si>
  <si>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</si>
  <si>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</si>
  <si>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</si>
  <si>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</si>
  <si>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</si>
  <si>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</si>
  <si>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</si>
  <si>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</si>
  <si>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</si>
  <si>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</si>
  <si>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</si>
  <si>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</si>
  <si>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</si>
  <si>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</si>
  <si>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</si>
  <si>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</si>
  <si>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</si>
  <si>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</si>
  <si>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</si>
  <si>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</si>
  <si>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</si>
  <si>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</si>
  <si>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</si>
  <si>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</si>
  <si>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</si>
  <si>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</si>
  <si>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</si>
  <si>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</si>
  <si>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</si>
  <si>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</si>
  <si>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</si>
  <si>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</si>
  <si>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</si>
  <si>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</si>
  <si>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</si>
  <si>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</si>
  <si>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</si>
  <si>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AS-BM Syncronous Compensation ( Commerical)</t>
  </si>
  <si>
    <t>Non-Delivery &amp; Reconciliation</t>
  </si>
  <si>
    <t>Report Month</t>
  </si>
  <si>
    <t>Fast Reserve</t>
  </si>
  <si>
    <t>Operating Reserve</t>
  </si>
  <si>
    <t xml:space="preserve">Balancing Cost </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</si>
  <si>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</si>
  <si>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</si>
  <si>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</si>
  <si>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</si>
  <si>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</si>
  <si>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</si>
  <si>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</si>
  <si>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</si>
  <si>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</si>
  <si>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</si>
  <si>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</si>
  <si>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</si>
  <si>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</si>
  <si>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</si>
  <si>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</si>
  <si>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</si>
  <si>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</si>
  <si>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</si>
  <si>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</si>
  <si>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</si>
  <si>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</si>
  <si>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</si>
  <si>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</si>
  <si>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</si>
  <si>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</si>
  <si>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</si>
  <si>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</si>
  <si>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</si>
  <si>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</si>
  <si>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</si>
  <si>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</si>
  <si>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AS BM STOR</t>
  </si>
  <si>
    <t>BM STOR</t>
  </si>
  <si>
    <t>BM STOR (July MBSS)</t>
  </si>
  <si>
    <t>Holding volumes (GWh)</t>
  </si>
  <si>
    <t>Holding volumes (MWh)</t>
  </si>
  <si>
    <t>SO-SO Constraints</t>
  </si>
  <si>
    <t>Balancing Cost Feb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</si>
</sst>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5" formatCode="_(* #,##0.00_);_(* \(#,##0.00\);_(* &quot;-&quot;??_);_(@_)"/>
    <numFmt numFmtId="176" formatCode="_-[$£-809]* #,##0.00_-;\-[$£-809]* #,##0.00_-;_-[$£-809]* &quot;-&quot;??_-;_-@_-"/>
    <numFmt numFmtId="177" formatCode="#,##0.00;[Red]\(#,##0.00\)\ "/>
    <numFmt numFmtId="178" formatCode="mmmm\ yyyy"/>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5" fontId="4" fillId="0" borderId="0" applyFont="0" applyFill="0" applyBorder="0" applyAlignment="0" applyProtection="0"/>
  </cellStyleXfs>
  <cellXfs count="75">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68" fontId="0" fillId="59" borderId="1" xfId="0" applyNumberFormat="1" applyFill="1" applyBorder="1"/>
    <xf numFmtId="14" fontId="0" fillId="0" borderId="0" xfId="0" applyNumberFormat="1"/>
    <xf numFmtId="2" fontId="0" fillId="0" borderId="0" xfId="0" applyNumberFormat="1" applyFill="1"/>
    <xf numFmtId="0" fontId="0" fillId="0" borderId="0" xfId="0" applyAlignment="1">
      <alignment wrapText="1"/>
    </xf>
    <xf numFmtId="3" fontId="0" fillId="0" borderId="1" xfId="0" applyNumberFormat="1" applyBorder="1"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60"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6"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7"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1" fillId="2" borderId="27" xfId="0" applyNumberFormat="1" applyFont="1" applyFill="1" applyBorder="1"/>
    <xf numFmtId="1" fontId="0" fillId="0" borderId="0" xfId="0" applyNumberFormat="1" applyFill="1"/>
    <xf numFmtId="178" fontId="0" fillId="0" borderId="0" xfId="0" applyNumberFormat="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0" fontId="61" fillId="0" borderId="0" xfId="0" applyFont="1" applyFill="1"/>
  </cellXfs>
  <cellStyles count="2087">
    <cellStyle name="20% - Accent1 2" xfId="4"/>
    <cellStyle name="20% - Accent1 3" xfId="95"/>
    <cellStyle name="20% - Accent1 3 2" xfId="132"/>
    <cellStyle name="20% - Accent1 3 2 2" xfId="237"/>
    <cellStyle name="20% - Accent1 3 2 2 2" xfId="360"/>
    <cellStyle name="20% - Accent1 3 2 2 2 2" xfId="596"/>
    <cellStyle name="20% - Accent1 3 2 2 2 2 2" xfId="1117"/>
    <cellStyle name="20% - Accent1 3 2 2 2 2 2 2" xfId="2067"/>
    <cellStyle name="20% - Accent1 3 2 2 2 2 3" xfId="1592"/>
    <cellStyle name="20% - Accent1 3 2 2 2 3" xfId="881"/>
    <cellStyle name="20% - Accent1 3 2 2 2 3 2" xfId="1831"/>
    <cellStyle name="20% - Accent1 3 2 2 2 4" xfId="1356"/>
    <cellStyle name="20% - Accent1 3 2 2 3" xfId="478"/>
    <cellStyle name="20% - Accent1 3 2 2 3 2" xfId="999"/>
    <cellStyle name="20% - Accent1 3 2 2 3 2 2" xfId="1949"/>
    <cellStyle name="20% - Accent1 3 2 2 3 3" xfId="1474"/>
    <cellStyle name="20% - Accent1 3 2 2 4" xfId="763"/>
    <cellStyle name="20% - Accent1 3 2 2 4 2" xfId="1713"/>
    <cellStyle name="20% - Accent1 3 2 2 5" xfId="1238"/>
    <cellStyle name="20% - Accent1 3 2 3" xfId="303"/>
    <cellStyle name="20% - Accent1 3 2 3 2" xfId="539"/>
    <cellStyle name="20% - Accent1 3 2 3 2 2" xfId="1060"/>
    <cellStyle name="20% - Accent1 3 2 3 2 2 2" xfId="2010"/>
    <cellStyle name="20% - Accent1 3 2 3 2 3" xfId="1535"/>
    <cellStyle name="20% - Accent1 3 2 3 3" xfId="824"/>
    <cellStyle name="20% - Accent1 3 2 3 3 2" xfId="1774"/>
    <cellStyle name="20% - Accent1 3 2 3 4" xfId="1299"/>
    <cellStyle name="20% - Accent1 3 2 4" xfId="421"/>
    <cellStyle name="20% - Accent1 3 2 4 2" xfId="942"/>
    <cellStyle name="20% - Accent1 3 2 4 2 2" xfId="1892"/>
    <cellStyle name="20% - Accent1 3 2 4 3" xfId="1417"/>
    <cellStyle name="20% - Accent1 3 2 5" xfId="706"/>
    <cellStyle name="20% - Accent1 3 2 5 2" xfId="1656"/>
    <cellStyle name="20% - Accent1 3 2 6" xfId="1181"/>
    <cellStyle name="20% - Accent1 3 3" xfId="211"/>
    <cellStyle name="20% - Accent1 3 3 2" xfId="334"/>
    <cellStyle name="20% - Accent1 3 3 2 2" xfId="570"/>
    <cellStyle name="20% - Accent1 3 3 2 2 2" xfId="1091"/>
    <cellStyle name="20% - Accent1 3 3 2 2 2 2" xfId="2041"/>
    <cellStyle name="20% - Accent1 3 3 2 2 3" xfId="1566"/>
    <cellStyle name="20% - Accent1 3 3 2 3" xfId="855"/>
    <cellStyle name="20% - Accent1 3 3 2 3 2" xfId="1805"/>
    <cellStyle name="20% - Accent1 3 3 2 4" xfId="1330"/>
    <cellStyle name="20% - Accent1 3 3 3" xfId="452"/>
    <cellStyle name="20% - Accent1 3 3 3 2" xfId="973"/>
    <cellStyle name="20% - Accent1 3 3 3 2 2" xfId="1923"/>
    <cellStyle name="20% - Accent1 3 3 3 3" xfId="1448"/>
    <cellStyle name="20% - Accent1 3 3 4" xfId="737"/>
    <cellStyle name="20% - Accent1 3 3 4 2" xfId="1687"/>
    <cellStyle name="20% - Accent1 3 3 5" xfId="1212"/>
    <cellStyle name="20% - Accent1 3 4" xfId="277"/>
    <cellStyle name="20% - Accent1 3 4 2" xfId="513"/>
    <cellStyle name="20% - Accent1 3 4 2 2" xfId="1034"/>
    <cellStyle name="20% - Accent1 3 4 2 2 2" xfId="1984"/>
    <cellStyle name="20% - Accent1 3 4 2 3" xfId="1509"/>
    <cellStyle name="20% - Accent1 3 4 3" xfId="798"/>
    <cellStyle name="20% - Accent1 3 4 3 2" xfId="1748"/>
    <cellStyle name="20% - Accent1 3 4 4" xfId="1273"/>
    <cellStyle name="20% - Accent1 3 5" xfId="395"/>
    <cellStyle name="20% - Accent1 3 5 2" xfId="916"/>
    <cellStyle name="20% - Accent1 3 5 2 2" xfId="1866"/>
    <cellStyle name="20% - Accent1 3 5 3" xfId="1391"/>
    <cellStyle name="20% - Accent1 3 6" xfId="680"/>
    <cellStyle name="20% - Accent1 3 6 2" xfId="1630"/>
    <cellStyle name="20% - Accent1 3 7" xfId="1155"/>
    <cellStyle name="20% - Accent1 4" xfId="145"/>
    <cellStyle name="20% - Accent1 5" xfId="617"/>
    <cellStyle name="20% - Accent2 2" xfId="5"/>
    <cellStyle name="20% - Accent2 3" xfId="99"/>
    <cellStyle name="20% - Accent2 3 2" xfId="134"/>
    <cellStyle name="20% - Accent2 3 2 2" xfId="239"/>
    <cellStyle name="20% - Accent2 3 2 2 2" xfId="362"/>
    <cellStyle name="20% - Accent2 3 2 2 2 2" xfId="598"/>
    <cellStyle name="20% - Accent2 3 2 2 2 2 2" xfId="1119"/>
    <cellStyle name="20% - Accent2 3 2 2 2 2 2 2" xfId="2069"/>
    <cellStyle name="20% - Accent2 3 2 2 2 2 3" xfId="1594"/>
    <cellStyle name="20% - Accent2 3 2 2 2 3" xfId="883"/>
    <cellStyle name="20% - Accent2 3 2 2 2 3 2" xfId="1833"/>
    <cellStyle name="20% - Accent2 3 2 2 2 4" xfId="1358"/>
    <cellStyle name="20% - Accent2 3 2 2 3" xfId="480"/>
    <cellStyle name="20% - Accent2 3 2 2 3 2" xfId="1001"/>
    <cellStyle name="20% - Accent2 3 2 2 3 2 2" xfId="1951"/>
    <cellStyle name="20% - Accent2 3 2 2 3 3" xfId="1476"/>
    <cellStyle name="20% - Accent2 3 2 2 4" xfId="765"/>
    <cellStyle name="20% - Accent2 3 2 2 4 2" xfId="1715"/>
    <cellStyle name="20% - Accent2 3 2 2 5" xfId="1240"/>
    <cellStyle name="20% - Accent2 3 2 3" xfId="305"/>
    <cellStyle name="20% - Accent2 3 2 3 2" xfId="541"/>
    <cellStyle name="20% - Accent2 3 2 3 2 2" xfId="1062"/>
    <cellStyle name="20% - Accent2 3 2 3 2 2 2" xfId="2012"/>
    <cellStyle name="20% - Accent2 3 2 3 2 3" xfId="1537"/>
    <cellStyle name="20% - Accent2 3 2 3 3" xfId="826"/>
    <cellStyle name="20% - Accent2 3 2 3 3 2" xfId="1776"/>
    <cellStyle name="20% - Accent2 3 2 3 4" xfId="1301"/>
    <cellStyle name="20% - Accent2 3 2 4" xfId="423"/>
    <cellStyle name="20% - Accent2 3 2 4 2" xfId="944"/>
    <cellStyle name="20% - Accent2 3 2 4 2 2" xfId="1894"/>
    <cellStyle name="20% - Accent2 3 2 4 3" xfId="1419"/>
    <cellStyle name="20% - Accent2 3 2 5" xfId="708"/>
    <cellStyle name="20% - Accent2 3 2 5 2" xfId="1658"/>
    <cellStyle name="20% - Accent2 3 2 6" xfId="1183"/>
    <cellStyle name="20% - Accent2 3 3" xfId="213"/>
    <cellStyle name="20% - Accent2 3 3 2" xfId="336"/>
    <cellStyle name="20% - Accent2 3 3 2 2" xfId="572"/>
    <cellStyle name="20% - Accent2 3 3 2 2 2" xfId="1093"/>
    <cellStyle name="20% - Accent2 3 3 2 2 2 2" xfId="2043"/>
    <cellStyle name="20% - Accent2 3 3 2 2 3" xfId="1568"/>
    <cellStyle name="20% - Accent2 3 3 2 3" xfId="857"/>
    <cellStyle name="20% - Accent2 3 3 2 3 2" xfId="1807"/>
    <cellStyle name="20% - Accent2 3 3 2 4" xfId="1332"/>
    <cellStyle name="20% - Accent2 3 3 3" xfId="454"/>
    <cellStyle name="20% - Accent2 3 3 3 2" xfId="975"/>
    <cellStyle name="20% - Accent2 3 3 3 2 2" xfId="1925"/>
    <cellStyle name="20% - Accent2 3 3 3 3" xfId="1450"/>
    <cellStyle name="20% - Accent2 3 3 4" xfId="739"/>
    <cellStyle name="20% - Accent2 3 3 4 2" xfId="1689"/>
    <cellStyle name="20% - Accent2 3 3 5" xfId="1214"/>
    <cellStyle name="20% - Accent2 3 4" xfId="279"/>
    <cellStyle name="20% - Accent2 3 4 2" xfId="515"/>
    <cellStyle name="20% - Accent2 3 4 2 2" xfId="1036"/>
    <cellStyle name="20% - Accent2 3 4 2 2 2" xfId="1986"/>
    <cellStyle name="20% - Accent2 3 4 2 3" xfId="1511"/>
    <cellStyle name="20% - Accent2 3 4 3" xfId="800"/>
    <cellStyle name="20% - Accent2 3 4 3 2" xfId="1750"/>
    <cellStyle name="20% - Accent2 3 4 4" xfId="1275"/>
    <cellStyle name="20% - Accent2 3 5" xfId="397"/>
    <cellStyle name="20% - Accent2 3 5 2" xfId="918"/>
    <cellStyle name="20% - Accent2 3 5 2 2" xfId="1868"/>
    <cellStyle name="20% - Accent2 3 5 3" xfId="1393"/>
    <cellStyle name="20% - Accent2 3 6" xfId="682"/>
    <cellStyle name="20% - Accent2 3 6 2" xfId="1632"/>
    <cellStyle name="20% - Accent2 3 7" xfId="1157"/>
    <cellStyle name="20% - Accent2 4" xfId="146"/>
    <cellStyle name="20% - Accent2 5" xfId="618"/>
    <cellStyle name="20% - Accent3 2" xfId="6"/>
    <cellStyle name="20% - Accent3 3" xfId="103"/>
    <cellStyle name="20% - Accent3 3 2" xfId="136"/>
    <cellStyle name="20% - Accent3 3 2 2" xfId="241"/>
    <cellStyle name="20% - Accent3 3 2 2 2" xfId="364"/>
    <cellStyle name="20% - Accent3 3 2 2 2 2" xfId="600"/>
    <cellStyle name="20% - Accent3 3 2 2 2 2 2" xfId="1121"/>
    <cellStyle name="20% - Accent3 3 2 2 2 2 2 2" xfId="2071"/>
    <cellStyle name="20% - Accent3 3 2 2 2 2 3" xfId="1596"/>
    <cellStyle name="20% - Accent3 3 2 2 2 3" xfId="885"/>
    <cellStyle name="20% - Accent3 3 2 2 2 3 2" xfId="1835"/>
    <cellStyle name="20% - Accent3 3 2 2 2 4" xfId="1360"/>
    <cellStyle name="20% - Accent3 3 2 2 3" xfId="482"/>
    <cellStyle name="20% - Accent3 3 2 2 3 2" xfId="1003"/>
    <cellStyle name="20% - Accent3 3 2 2 3 2 2" xfId="1953"/>
    <cellStyle name="20% - Accent3 3 2 2 3 3" xfId="1478"/>
    <cellStyle name="20% - Accent3 3 2 2 4" xfId="767"/>
    <cellStyle name="20% - Accent3 3 2 2 4 2" xfId="1717"/>
    <cellStyle name="20% - Accent3 3 2 2 5" xfId="1242"/>
    <cellStyle name="20% - Accent3 3 2 3" xfId="307"/>
    <cellStyle name="20% - Accent3 3 2 3 2" xfId="543"/>
    <cellStyle name="20% - Accent3 3 2 3 2 2" xfId="1064"/>
    <cellStyle name="20% - Accent3 3 2 3 2 2 2" xfId="2014"/>
    <cellStyle name="20% - Accent3 3 2 3 2 3" xfId="1539"/>
    <cellStyle name="20% - Accent3 3 2 3 3" xfId="828"/>
    <cellStyle name="20% - Accent3 3 2 3 3 2" xfId="1778"/>
    <cellStyle name="20% - Accent3 3 2 3 4" xfId="1303"/>
    <cellStyle name="20% - Accent3 3 2 4" xfId="425"/>
    <cellStyle name="20% - Accent3 3 2 4 2" xfId="946"/>
    <cellStyle name="20% - Accent3 3 2 4 2 2" xfId="1896"/>
    <cellStyle name="20% - Accent3 3 2 4 3" xfId="1421"/>
    <cellStyle name="20% - Accent3 3 2 5" xfId="710"/>
    <cellStyle name="20% - Accent3 3 2 5 2" xfId="1660"/>
    <cellStyle name="20% - Accent3 3 2 6" xfId="1185"/>
    <cellStyle name="20% - Accent3 3 3" xfId="215"/>
    <cellStyle name="20% - Accent3 3 3 2" xfId="338"/>
    <cellStyle name="20% - Accent3 3 3 2 2" xfId="574"/>
    <cellStyle name="20% - Accent3 3 3 2 2 2" xfId="1095"/>
    <cellStyle name="20% - Accent3 3 3 2 2 2 2" xfId="2045"/>
    <cellStyle name="20% - Accent3 3 3 2 2 3" xfId="1570"/>
    <cellStyle name="20% - Accent3 3 3 2 3" xfId="859"/>
    <cellStyle name="20% - Accent3 3 3 2 3 2" xfId="1809"/>
    <cellStyle name="20% - Accent3 3 3 2 4" xfId="1334"/>
    <cellStyle name="20% - Accent3 3 3 3" xfId="456"/>
    <cellStyle name="20% - Accent3 3 3 3 2" xfId="977"/>
    <cellStyle name="20% - Accent3 3 3 3 2 2" xfId="1927"/>
    <cellStyle name="20% - Accent3 3 3 3 3" xfId="1452"/>
    <cellStyle name="20% - Accent3 3 3 4" xfId="741"/>
    <cellStyle name="20% - Accent3 3 3 4 2" xfId="1691"/>
    <cellStyle name="20% - Accent3 3 3 5" xfId="1216"/>
    <cellStyle name="20% - Accent3 3 4" xfId="281"/>
    <cellStyle name="20% - Accent3 3 4 2" xfId="517"/>
    <cellStyle name="20% - Accent3 3 4 2 2" xfId="1038"/>
    <cellStyle name="20% - Accent3 3 4 2 2 2" xfId="1988"/>
    <cellStyle name="20% - Accent3 3 4 2 3" xfId="1513"/>
    <cellStyle name="20% - Accent3 3 4 3" xfId="802"/>
    <cellStyle name="20% - Accent3 3 4 3 2" xfId="1752"/>
    <cellStyle name="20% - Accent3 3 4 4" xfId="1277"/>
    <cellStyle name="20% - Accent3 3 5" xfId="399"/>
    <cellStyle name="20% - Accent3 3 5 2" xfId="920"/>
    <cellStyle name="20% - Accent3 3 5 2 2" xfId="1870"/>
    <cellStyle name="20% - Accent3 3 5 3" xfId="1395"/>
    <cellStyle name="20% - Accent3 3 6" xfId="684"/>
    <cellStyle name="20% - Accent3 3 6 2" xfId="1634"/>
    <cellStyle name="20% - Accent3 3 7" xfId="1159"/>
    <cellStyle name="20% - Accent3 4" xfId="147"/>
    <cellStyle name="20% - Accent3 5" xfId="619"/>
    <cellStyle name="20% - Accent4 2" xfId="7"/>
    <cellStyle name="20% - Accent4 3" xfId="107"/>
    <cellStyle name="20% - Accent4 3 2" xfId="138"/>
    <cellStyle name="20% - Accent4 3 2 2" xfId="243"/>
    <cellStyle name="20% - Accent4 3 2 2 2" xfId="366"/>
    <cellStyle name="20% - Accent4 3 2 2 2 2" xfId="602"/>
    <cellStyle name="20% - Accent4 3 2 2 2 2 2" xfId="1123"/>
    <cellStyle name="20% - Accent4 3 2 2 2 2 2 2" xfId="2073"/>
    <cellStyle name="20% - Accent4 3 2 2 2 2 3" xfId="1598"/>
    <cellStyle name="20% - Accent4 3 2 2 2 3" xfId="887"/>
    <cellStyle name="20% - Accent4 3 2 2 2 3 2" xfId="1837"/>
    <cellStyle name="20% - Accent4 3 2 2 2 4" xfId="1362"/>
    <cellStyle name="20% - Accent4 3 2 2 3" xfId="484"/>
    <cellStyle name="20% - Accent4 3 2 2 3 2" xfId="1005"/>
    <cellStyle name="20% - Accent4 3 2 2 3 2 2" xfId="1955"/>
    <cellStyle name="20% - Accent4 3 2 2 3 3" xfId="1480"/>
    <cellStyle name="20% - Accent4 3 2 2 4" xfId="769"/>
    <cellStyle name="20% - Accent4 3 2 2 4 2" xfId="1719"/>
    <cellStyle name="20% - Accent4 3 2 2 5" xfId="1244"/>
    <cellStyle name="20% - Accent4 3 2 3" xfId="309"/>
    <cellStyle name="20% - Accent4 3 2 3 2" xfId="545"/>
    <cellStyle name="20% - Accent4 3 2 3 2 2" xfId="1066"/>
    <cellStyle name="20% - Accent4 3 2 3 2 2 2" xfId="2016"/>
    <cellStyle name="20% - Accent4 3 2 3 2 3" xfId="1541"/>
    <cellStyle name="20% - Accent4 3 2 3 3" xfId="830"/>
    <cellStyle name="20% - Accent4 3 2 3 3 2" xfId="1780"/>
    <cellStyle name="20% - Accent4 3 2 3 4" xfId="1305"/>
    <cellStyle name="20% - Accent4 3 2 4" xfId="427"/>
    <cellStyle name="20% - Accent4 3 2 4 2" xfId="948"/>
    <cellStyle name="20% - Accent4 3 2 4 2 2" xfId="1898"/>
    <cellStyle name="20% - Accent4 3 2 4 3" xfId="1423"/>
    <cellStyle name="20% - Accent4 3 2 5" xfId="712"/>
    <cellStyle name="20% - Accent4 3 2 5 2" xfId="1662"/>
    <cellStyle name="20% - Accent4 3 2 6" xfId="1187"/>
    <cellStyle name="20% - Accent4 3 3" xfId="217"/>
    <cellStyle name="20% - Accent4 3 3 2" xfId="340"/>
    <cellStyle name="20% - Accent4 3 3 2 2" xfId="576"/>
    <cellStyle name="20% - Accent4 3 3 2 2 2" xfId="1097"/>
    <cellStyle name="20% - Accent4 3 3 2 2 2 2" xfId="2047"/>
    <cellStyle name="20% - Accent4 3 3 2 2 3" xfId="1572"/>
    <cellStyle name="20% - Accent4 3 3 2 3" xfId="861"/>
    <cellStyle name="20% - Accent4 3 3 2 3 2" xfId="1811"/>
    <cellStyle name="20% - Accent4 3 3 2 4" xfId="1336"/>
    <cellStyle name="20% - Accent4 3 3 3" xfId="458"/>
    <cellStyle name="20% - Accent4 3 3 3 2" xfId="979"/>
    <cellStyle name="20% - Accent4 3 3 3 2 2" xfId="1929"/>
    <cellStyle name="20% - Accent4 3 3 3 3" xfId="1454"/>
    <cellStyle name="20% - Accent4 3 3 4" xfId="743"/>
    <cellStyle name="20% - Accent4 3 3 4 2" xfId="1693"/>
    <cellStyle name="20% - Accent4 3 3 5" xfId="1218"/>
    <cellStyle name="20% - Accent4 3 4" xfId="283"/>
    <cellStyle name="20% - Accent4 3 4 2" xfId="519"/>
    <cellStyle name="20% - Accent4 3 4 2 2" xfId="1040"/>
    <cellStyle name="20% - Accent4 3 4 2 2 2" xfId="1990"/>
    <cellStyle name="20% - Accent4 3 4 2 3" xfId="1515"/>
    <cellStyle name="20% - Accent4 3 4 3" xfId="804"/>
    <cellStyle name="20% - Accent4 3 4 3 2" xfId="1754"/>
    <cellStyle name="20% - Accent4 3 4 4" xfId="1279"/>
    <cellStyle name="20% - Accent4 3 5" xfId="401"/>
    <cellStyle name="20% - Accent4 3 5 2" xfId="922"/>
    <cellStyle name="20% - Accent4 3 5 2 2" xfId="1872"/>
    <cellStyle name="20% - Accent4 3 5 3" xfId="1397"/>
    <cellStyle name="20% - Accent4 3 6" xfId="686"/>
    <cellStyle name="20% - Accent4 3 6 2" xfId="1636"/>
    <cellStyle name="20% - Accent4 3 7" xfId="1161"/>
    <cellStyle name="20% - Accent4 4" xfId="148"/>
    <cellStyle name="20% - Accent4 5" xfId="620"/>
    <cellStyle name="20% - Accent5 2" xfId="8"/>
    <cellStyle name="20% - Accent5 3" xfId="111"/>
    <cellStyle name="20% - Accent5 3 2" xfId="140"/>
    <cellStyle name="20% - Accent5 3 2 2" xfId="245"/>
    <cellStyle name="20% - Accent5 3 2 2 2" xfId="368"/>
    <cellStyle name="20% - Accent5 3 2 2 2 2" xfId="604"/>
    <cellStyle name="20% - Accent5 3 2 2 2 2 2" xfId="1125"/>
    <cellStyle name="20% - Accent5 3 2 2 2 2 2 2" xfId="2075"/>
    <cellStyle name="20% - Accent5 3 2 2 2 2 3" xfId="1600"/>
    <cellStyle name="20% - Accent5 3 2 2 2 3" xfId="889"/>
    <cellStyle name="20% - Accent5 3 2 2 2 3 2" xfId="1839"/>
    <cellStyle name="20% - Accent5 3 2 2 2 4" xfId="1364"/>
    <cellStyle name="20% - Accent5 3 2 2 3" xfId="486"/>
    <cellStyle name="20% - Accent5 3 2 2 3 2" xfId="1007"/>
    <cellStyle name="20% - Accent5 3 2 2 3 2 2" xfId="1957"/>
    <cellStyle name="20% - Accent5 3 2 2 3 3" xfId="1482"/>
    <cellStyle name="20% - Accent5 3 2 2 4" xfId="771"/>
    <cellStyle name="20% - Accent5 3 2 2 4 2" xfId="1721"/>
    <cellStyle name="20% - Accent5 3 2 2 5" xfId="1246"/>
    <cellStyle name="20% - Accent5 3 2 3" xfId="311"/>
    <cellStyle name="20% - Accent5 3 2 3 2" xfId="547"/>
    <cellStyle name="20% - Accent5 3 2 3 2 2" xfId="1068"/>
    <cellStyle name="20% - Accent5 3 2 3 2 2 2" xfId="2018"/>
    <cellStyle name="20% - Accent5 3 2 3 2 3" xfId="1543"/>
    <cellStyle name="20% - Accent5 3 2 3 3" xfId="832"/>
    <cellStyle name="20% - Accent5 3 2 3 3 2" xfId="1782"/>
    <cellStyle name="20% - Accent5 3 2 3 4" xfId="1307"/>
    <cellStyle name="20% - Accent5 3 2 4" xfId="429"/>
    <cellStyle name="20% - Accent5 3 2 4 2" xfId="950"/>
    <cellStyle name="20% - Accent5 3 2 4 2 2" xfId="1900"/>
    <cellStyle name="20% - Accent5 3 2 4 3" xfId="1425"/>
    <cellStyle name="20% - Accent5 3 2 5" xfId="714"/>
    <cellStyle name="20% - Accent5 3 2 5 2" xfId="1664"/>
    <cellStyle name="20% - Accent5 3 2 6" xfId="1189"/>
    <cellStyle name="20% - Accent5 3 3" xfId="219"/>
    <cellStyle name="20% - Accent5 3 3 2" xfId="342"/>
    <cellStyle name="20% - Accent5 3 3 2 2" xfId="578"/>
    <cellStyle name="20% - Accent5 3 3 2 2 2" xfId="1099"/>
    <cellStyle name="20% - Accent5 3 3 2 2 2 2" xfId="2049"/>
    <cellStyle name="20% - Accent5 3 3 2 2 3" xfId="1574"/>
    <cellStyle name="20% - Accent5 3 3 2 3" xfId="863"/>
    <cellStyle name="20% - Accent5 3 3 2 3 2" xfId="1813"/>
    <cellStyle name="20% - Accent5 3 3 2 4" xfId="1338"/>
    <cellStyle name="20% - Accent5 3 3 3" xfId="460"/>
    <cellStyle name="20% - Accent5 3 3 3 2" xfId="981"/>
    <cellStyle name="20% - Accent5 3 3 3 2 2" xfId="1931"/>
    <cellStyle name="20% - Accent5 3 3 3 3" xfId="1456"/>
    <cellStyle name="20% - Accent5 3 3 4" xfId="745"/>
    <cellStyle name="20% - Accent5 3 3 4 2" xfId="1695"/>
    <cellStyle name="20% - Accent5 3 3 5" xfId="1220"/>
    <cellStyle name="20% - Accent5 3 4" xfId="285"/>
    <cellStyle name="20% - Accent5 3 4 2" xfId="521"/>
    <cellStyle name="20% - Accent5 3 4 2 2" xfId="1042"/>
    <cellStyle name="20% - Accent5 3 4 2 2 2" xfId="1992"/>
    <cellStyle name="20% - Accent5 3 4 2 3" xfId="1517"/>
    <cellStyle name="20% - Accent5 3 4 3" xfId="806"/>
    <cellStyle name="20% - Accent5 3 4 3 2" xfId="1756"/>
    <cellStyle name="20% - Accent5 3 4 4" xfId="1281"/>
    <cellStyle name="20% - Accent5 3 5" xfId="403"/>
    <cellStyle name="20% - Accent5 3 5 2" xfId="924"/>
    <cellStyle name="20% - Accent5 3 5 2 2" xfId="1874"/>
    <cellStyle name="20% - Accent5 3 5 3" xfId="1399"/>
    <cellStyle name="20% - Accent5 3 6" xfId="688"/>
    <cellStyle name="20% - Accent5 3 6 2" xfId="1638"/>
    <cellStyle name="20% - Accent5 3 7" xfId="1163"/>
    <cellStyle name="20% - Accent5 4" xfId="149"/>
    <cellStyle name="20% - Accent5 5" xfId="621"/>
    <cellStyle name="20% - Accent6 2" xfId="9"/>
    <cellStyle name="20% - Accent6 3" xfId="115"/>
    <cellStyle name="20% - Accent6 3 2" xfId="142"/>
    <cellStyle name="20% - Accent6 3 2 2" xfId="247"/>
    <cellStyle name="20% - Accent6 3 2 2 2" xfId="370"/>
    <cellStyle name="20% - Accent6 3 2 2 2 2" xfId="606"/>
    <cellStyle name="20% - Accent6 3 2 2 2 2 2" xfId="1127"/>
    <cellStyle name="20% - Accent6 3 2 2 2 2 2 2" xfId="2077"/>
    <cellStyle name="20% - Accent6 3 2 2 2 2 3" xfId="1602"/>
    <cellStyle name="20% - Accent6 3 2 2 2 3" xfId="891"/>
    <cellStyle name="20% - Accent6 3 2 2 2 3 2" xfId="1841"/>
    <cellStyle name="20% - Accent6 3 2 2 2 4" xfId="1366"/>
    <cellStyle name="20% - Accent6 3 2 2 3" xfId="488"/>
    <cellStyle name="20% - Accent6 3 2 2 3 2" xfId="1009"/>
    <cellStyle name="20% - Accent6 3 2 2 3 2 2" xfId="1959"/>
    <cellStyle name="20% - Accent6 3 2 2 3 3" xfId="1484"/>
    <cellStyle name="20% - Accent6 3 2 2 4" xfId="773"/>
    <cellStyle name="20% - Accent6 3 2 2 4 2" xfId="1723"/>
    <cellStyle name="20% - Accent6 3 2 2 5" xfId="1248"/>
    <cellStyle name="20% - Accent6 3 2 3" xfId="313"/>
    <cellStyle name="20% - Accent6 3 2 3 2" xfId="549"/>
    <cellStyle name="20% - Accent6 3 2 3 2 2" xfId="1070"/>
    <cellStyle name="20% - Accent6 3 2 3 2 2 2" xfId="2020"/>
    <cellStyle name="20% - Accent6 3 2 3 2 3" xfId="1545"/>
    <cellStyle name="20% - Accent6 3 2 3 3" xfId="834"/>
    <cellStyle name="20% - Accent6 3 2 3 3 2" xfId="1784"/>
    <cellStyle name="20% - Accent6 3 2 3 4" xfId="1309"/>
    <cellStyle name="20% - Accent6 3 2 4" xfId="431"/>
    <cellStyle name="20% - Accent6 3 2 4 2" xfId="952"/>
    <cellStyle name="20% - Accent6 3 2 4 2 2" xfId="1902"/>
    <cellStyle name="20% - Accent6 3 2 4 3" xfId="1427"/>
    <cellStyle name="20% - Accent6 3 2 5" xfId="716"/>
    <cellStyle name="20% - Accent6 3 2 5 2" xfId="1666"/>
    <cellStyle name="20% - Accent6 3 2 6" xfId="1191"/>
    <cellStyle name="20% - Accent6 3 3" xfId="221"/>
    <cellStyle name="20% - Accent6 3 3 2" xfId="344"/>
    <cellStyle name="20% - Accent6 3 3 2 2" xfId="580"/>
    <cellStyle name="20% - Accent6 3 3 2 2 2" xfId="1101"/>
    <cellStyle name="20% - Accent6 3 3 2 2 2 2" xfId="2051"/>
    <cellStyle name="20% - Accent6 3 3 2 2 3" xfId="1576"/>
    <cellStyle name="20% - Accent6 3 3 2 3" xfId="865"/>
    <cellStyle name="20% - Accent6 3 3 2 3 2" xfId="1815"/>
    <cellStyle name="20% - Accent6 3 3 2 4" xfId="1340"/>
    <cellStyle name="20% - Accent6 3 3 3" xfId="462"/>
    <cellStyle name="20% - Accent6 3 3 3 2" xfId="983"/>
    <cellStyle name="20% - Accent6 3 3 3 2 2" xfId="1933"/>
    <cellStyle name="20% - Accent6 3 3 3 3" xfId="1458"/>
    <cellStyle name="20% - Accent6 3 3 4" xfId="747"/>
    <cellStyle name="20% - Accent6 3 3 4 2" xfId="1697"/>
    <cellStyle name="20% - Accent6 3 3 5" xfId="1222"/>
    <cellStyle name="20% - Accent6 3 4" xfId="287"/>
    <cellStyle name="20% - Accent6 3 4 2" xfId="523"/>
    <cellStyle name="20% - Accent6 3 4 2 2" xfId="1044"/>
    <cellStyle name="20% - Accent6 3 4 2 2 2" xfId="1994"/>
    <cellStyle name="20% - Accent6 3 4 2 3" xfId="1519"/>
    <cellStyle name="20% - Accent6 3 4 3" xfId="808"/>
    <cellStyle name="20% - Accent6 3 4 3 2" xfId="1758"/>
    <cellStyle name="20% - Accent6 3 4 4" xfId="1283"/>
    <cellStyle name="20% - Accent6 3 5" xfId="405"/>
    <cellStyle name="20% - Accent6 3 5 2" xfId="926"/>
    <cellStyle name="20% - Accent6 3 5 2 2" xfId="1876"/>
    <cellStyle name="20% - Accent6 3 5 3" xfId="1401"/>
    <cellStyle name="20% - Accent6 3 6" xfId="690"/>
    <cellStyle name="20% - Accent6 3 6 2" xfId="1640"/>
    <cellStyle name="20% - Accent6 3 7" xfId="1165"/>
    <cellStyle name="20% - Accent6 4" xfId="150"/>
    <cellStyle name="20% - Accent6 5" xfId="622"/>
    <cellStyle name="40% - Accent1 2" xfId="10"/>
    <cellStyle name="40% - Accent1 3" xfId="96"/>
    <cellStyle name="40% - Accent1 3 2" xfId="133"/>
    <cellStyle name="40% - Accent1 3 2 2" xfId="238"/>
    <cellStyle name="40% - Accent1 3 2 2 2" xfId="361"/>
    <cellStyle name="40% - Accent1 3 2 2 2 2" xfId="597"/>
    <cellStyle name="40% - Accent1 3 2 2 2 2 2" xfId="1118"/>
    <cellStyle name="40% - Accent1 3 2 2 2 2 2 2" xfId="2068"/>
    <cellStyle name="40% - Accent1 3 2 2 2 2 3" xfId="1593"/>
    <cellStyle name="40% - Accent1 3 2 2 2 3" xfId="882"/>
    <cellStyle name="40% - Accent1 3 2 2 2 3 2" xfId="1832"/>
    <cellStyle name="40% - Accent1 3 2 2 2 4" xfId="1357"/>
    <cellStyle name="40% - Accent1 3 2 2 3" xfId="479"/>
    <cellStyle name="40% - Accent1 3 2 2 3 2" xfId="1000"/>
    <cellStyle name="40% - Accent1 3 2 2 3 2 2" xfId="1950"/>
    <cellStyle name="40% - Accent1 3 2 2 3 3" xfId="1475"/>
    <cellStyle name="40% - Accent1 3 2 2 4" xfId="764"/>
    <cellStyle name="40% - Accent1 3 2 2 4 2" xfId="1714"/>
    <cellStyle name="40% - Accent1 3 2 2 5" xfId="1239"/>
    <cellStyle name="40% - Accent1 3 2 3" xfId="304"/>
    <cellStyle name="40% - Accent1 3 2 3 2" xfId="540"/>
    <cellStyle name="40% - Accent1 3 2 3 2 2" xfId="1061"/>
    <cellStyle name="40% - Accent1 3 2 3 2 2 2" xfId="2011"/>
    <cellStyle name="40% - Accent1 3 2 3 2 3" xfId="1536"/>
    <cellStyle name="40% - Accent1 3 2 3 3" xfId="825"/>
    <cellStyle name="40% - Accent1 3 2 3 3 2" xfId="1775"/>
    <cellStyle name="40% - Accent1 3 2 3 4" xfId="1300"/>
    <cellStyle name="40% - Accent1 3 2 4" xfId="422"/>
    <cellStyle name="40% - Accent1 3 2 4 2" xfId="943"/>
    <cellStyle name="40% - Accent1 3 2 4 2 2" xfId="1893"/>
    <cellStyle name="40% - Accent1 3 2 4 3" xfId="1418"/>
    <cellStyle name="40% - Accent1 3 2 5" xfId="707"/>
    <cellStyle name="40% - Accent1 3 2 5 2" xfId="1657"/>
    <cellStyle name="40% - Accent1 3 2 6" xfId="1182"/>
    <cellStyle name="40% - Accent1 3 3" xfId="212"/>
    <cellStyle name="40% - Accent1 3 3 2" xfId="335"/>
    <cellStyle name="40% - Accent1 3 3 2 2" xfId="571"/>
    <cellStyle name="40% - Accent1 3 3 2 2 2" xfId="1092"/>
    <cellStyle name="40% - Accent1 3 3 2 2 2 2" xfId="2042"/>
    <cellStyle name="40% - Accent1 3 3 2 2 3" xfId="1567"/>
    <cellStyle name="40% - Accent1 3 3 2 3" xfId="856"/>
    <cellStyle name="40% - Accent1 3 3 2 3 2" xfId="1806"/>
    <cellStyle name="40% - Accent1 3 3 2 4" xfId="1331"/>
    <cellStyle name="40% - Accent1 3 3 3" xfId="453"/>
    <cellStyle name="40% - Accent1 3 3 3 2" xfId="974"/>
    <cellStyle name="40% - Accent1 3 3 3 2 2" xfId="1924"/>
    <cellStyle name="40% - Accent1 3 3 3 3" xfId="1449"/>
    <cellStyle name="40% - Accent1 3 3 4" xfId="738"/>
    <cellStyle name="40% - Accent1 3 3 4 2" xfId="1688"/>
    <cellStyle name="40% - Accent1 3 3 5" xfId="1213"/>
    <cellStyle name="40% - Accent1 3 4" xfId="278"/>
    <cellStyle name="40% - Accent1 3 4 2" xfId="514"/>
    <cellStyle name="40% - Accent1 3 4 2 2" xfId="1035"/>
    <cellStyle name="40% - Accent1 3 4 2 2 2" xfId="1985"/>
    <cellStyle name="40% - Accent1 3 4 2 3" xfId="1510"/>
    <cellStyle name="40% - Accent1 3 4 3" xfId="799"/>
    <cellStyle name="40% - Accent1 3 4 3 2" xfId="1749"/>
    <cellStyle name="40% - Accent1 3 4 4" xfId="1274"/>
    <cellStyle name="40% - Accent1 3 5" xfId="396"/>
    <cellStyle name="40% - Accent1 3 5 2" xfId="917"/>
    <cellStyle name="40% - Accent1 3 5 2 2" xfId="1867"/>
    <cellStyle name="40% - Accent1 3 5 3" xfId="1392"/>
    <cellStyle name="40% - Accent1 3 6" xfId="681"/>
    <cellStyle name="40% - Accent1 3 6 2" xfId="1631"/>
    <cellStyle name="40% - Accent1 3 7" xfId="1156"/>
    <cellStyle name="40% - Accent1 4" xfId="151"/>
    <cellStyle name="40% - Accent1 5" xfId="623"/>
    <cellStyle name="40% - Accent2 2" xfId="11"/>
    <cellStyle name="40% - Accent2 3" xfId="100"/>
    <cellStyle name="40% - Accent2 3 2" xfId="135"/>
    <cellStyle name="40% - Accent2 3 2 2" xfId="240"/>
    <cellStyle name="40% - Accent2 3 2 2 2" xfId="363"/>
    <cellStyle name="40% - Accent2 3 2 2 2 2" xfId="599"/>
    <cellStyle name="40% - Accent2 3 2 2 2 2 2" xfId="1120"/>
    <cellStyle name="40% - Accent2 3 2 2 2 2 2 2" xfId="2070"/>
    <cellStyle name="40% - Accent2 3 2 2 2 2 3" xfId="1595"/>
    <cellStyle name="40% - Accent2 3 2 2 2 3" xfId="884"/>
    <cellStyle name="40% - Accent2 3 2 2 2 3 2" xfId="1834"/>
    <cellStyle name="40% - Accent2 3 2 2 2 4" xfId="1359"/>
    <cellStyle name="40% - Accent2 3 2 2 3" xfId="481"/>
    <cellStyle name="40% - Accent2 3 2 2 3 2" xfId="1002"/>
    <cellStyle name="40% - Accent2 3 2 2 3 2 2" xfId="1952"/>
    <cellStyle name="40% - Accent2 3 2 2 3 3" xfId="1477"/>
    <cellStyle name="40% - Accent2 3 2 2 4" xfId="766"/>
    <cellStyle name="40% - Accent2 3 2 2 4 2" xfId="1716"/>
    <cellStyle name="40% - Accent2 3 2 2 5" xfId="1241"/>
    <cellStyle name="40% - Accent2 3 2 3" xfId="306"/>
    <cellStyle name="40% - Accent2 3 2 3 2" xfId="542"/>
    <cellStyle name="40% - Accent2 3 2 3 2 2" xfId="1063"/>
    <cellStyle name="40% - Accent2 3 2 3 2 2 2" xfId="2013"/>
    <cellStyle name="40% - Accent2 3 2 3 2 3" xfId="1538"/>
    <cellStyle name="40% - Accent2 3 2 3 3" xfId="827"/>
    <cellStyle name="40% - Accent2 3 2 3 3 2" xfId="1777"/>
    <cellStyle name="40% - Accent2 3 2 3 4" xfId="1302"/>
    <cellStyle name="40% - Accent2 3 2 4" xfId="424"/>
    <cellStyle name="40% - Accent2 3 2 4 2" xfId="945"/>
    <cellStyle name="40% - Accent2 3 2 4 2 2" xfId="1895"/>
    <cellStyle name="40% - Accent2 3 2 4 3" xfId="1420"/>
    <cellStyle name="40% - Accent2 3 2 5" xfId="709"/>
    <cellStyle name="40% - Accent2 3 2 5 2" xfId="1659"/>
    <cellStyle name="40% - Accent2 3 2 6" xfId="1184"/>
    <cellStyle name="40% - Accent2 3 3" xfId="214"/>
    <cellStyle name="40% - Accent2 3 3 2" xfId="337"/>
    <cellStyle name="40% - Accent2 3 3 2 2" xfId="573"/>
    <cellStyle name="40% - Accent2 3 3 2 2 2" xfId="1094"/>
    <cellStyle name="40% - Accent2 3 3 2 2 2 2" xfId="2044"/>
    <cellStyle name="40% - Accent2 3 3 2 2 3" xfId="1569"/>
    <cellStyle name="40% - Accent2 3 3 2 3" xfId="858"/>
    <cellStyle name="40% - Accent2 3 3 2 3 2" xfId="1808"/>
    <cellStyle name="40% - Accent2 3 3 2 4" xfId="1333"/>
    <cellStyle name="40% - Accent2 3 3 3" xfId="455"/>
    <cellStyle name="40% - Accent2 3 3 3 2" xfId="976"/>
    <cellStyle name="40% - Accent2 3 3 3 2 2" xfId="1926"/>
    <cellStyle name="40% - Accent2 3 3 3 3" xfId="1451"/>
    <cellStyle name="40% - Accent2 3 3 4" xfId="740"/>
    <cellStyle name="40% - Accent2 3 3 4 2" xfId="1690"/>
    <cellStyle name="40% - Accent2 3 3 5" xfId="1215"/>
    <cellStyle name="40% - Accent2 3 4" xfId="280"/>
    <cellStyle name="40% - Accent2 3 4 2" xfId="516"/>
    <cellStyle name="40% - Accent2 3 4 2 2" xfId="1037"/>
    <cellStyle name="40% - Accent2 3 4 2 2 2" xfId="1987"/>
    <cellStyle name="40% - Accent2 3 4 2 3" xfId="1512"/>
    <cellStyle name="40% - Accent2 3 4 3" xfId="801"/>
    <cellStyle name="40% - Accent2 3 4 3 2" xfId="1751"/>
    <cellStyle name="40% - Accent2 3 4 4" xfId="1276"/>
    <cellStyle name="40% - Accent2 3 5" xfId="398"/>
    <cellStyle name="40% - Accent2 3 5 2" xfId="919"/>
    <cellStyle name="40% - Accent2 3 5 2 2" xfId="1869"/>
    <cellStyle name="40% - Accent2 3 5 3" xfId="1394"/>
    <cellStyle name="40% - Accent2 3 6" xfId="683"/>
    <cellStyle name="40% - Accent2 3 6 2" xfId="1633"/>
    <cellStyle name="40% - Accent2 3 7" xfId="1158"/>
    <cellStyle name="40% - Accent2 4" xfId="152"/>
    <cellStyle name="40% - Accent2 5" xfId="624"/>
    <cellStyle name="40% - Accent3 2" xfId="12"/>
    <cellStyle name="40% - Accent3 3" xfId="104"/>
    <cellStyle name="40% - Accent3 3 2" xfId="137"/>
    <cellStyle name="40% - Accent3 3 2 2" xfId="242"/>
    <cellStyle name="40% - Accent3 3 2 2 2" xfId="365"/>
    <cellStyle name="40% - Accent3 3 2 2 2 2" xfId="601"/>
    <cellStyle name="40% - Accent3 3 2 2 2 2 2" xfId="1122"/>
    <cellStyle name="40% - Accent3 3 2 2 2 2 2 2" xfId="2072"/>
    <cellStyle name="40% - Accent3 3 2 2 2 2 3" xfId="1597"/>
    <cellStyle name="40% - Accent3 3 2 2 2 3" xfId="886"/>
    <cellStyle name="40% - Accent3 3 2 2 2 3 2" xfId="1836"/>
    <cellStyle name="40% - Accent3 3 2 2 2 4" xfId="1361"/>
    <cellStyle name="40% - Accent3 3 2 2 3" xfId="483"/>
    <cellStyle name="40% - Accent3 3 2 2 3 2" xfId="1004"/>
    <cellStyle name="40% - Accent3 3 2 2 3 2 2" xfId="1954"/>
    <cellStyle name="40% - Accent3 3 2 2 3 3" xfId="1479"/>
    <cellStyle name="40% - Accent3 3 2 2 4" xfId="768"/>
    <cellStyle name="40% - Accent3 3 2 2 4 2" xfId="1718"/>
    <cellStyle name="40% - Accent3 3 2 2 5" xfId="1243"/>
    <cellStyle name="40% - Accent3 3 2 3" xfId="308"/>
    <cellStyle name="40% - Accent3 3 2 3 2" xfId="544"/>
    <cellStyle name="40% - Accent3 3 2 3 2 2" xfId="1065"/>
    <cellStyle name="40% - Accent3 3 2 3 2 2 2" xfId="2015"/>
    <cellStyle name="40% - Accent3 3 2 3 2 3" xfId="1540"/>
    <cellStyle name="40% - Accent3 3 2 3 3" xfId="829"/>
    <cellStyle name="40% - Accent3 3 2 3 3 2" xfId="1779"/>
    <cellStyle name="40% - Accent3 3 2 3 4" xfId="1304"/>
    <cellStyle name="40% - Accent3 3 2 4" xfId="426"/>
    <cellStyle name="40% - Accent3 3 2 4 2" xfId="947"/>
    <cellStyle name="40% - Accent3 3 2 4 2 2" xfId="1897"/>
    <cellStyle name="40% - Accent3 3 2 4 3" xfId="1422"/>
    <cellStyle name="40% - Accent3 3 2 5" xfId="711"/>
    <cellStyle name="40% - Accent3 3 2 5 2" xfId="1661"/>
    <cellStyle name="40% - Accent3 3 2 6" xfId="1186"/>
    <cellStyle name="40% - Accent3 3 3" xfId="216"/>
    <cellStyle name="40% - Accent3 3 3 2" xfId="339"/>
    <cellStyle name="40% - Accent3 3 3 2 2" xfId="575"/>
    <cellStyle name="40% - Accent3 3 3 2 2 2" xfId="1096"/>
    <cellStyle name="40% - Accent3 3 3 2 2 2 2" xfId="2046"/>
    <cellStyle name="40% - Accent3 3 3 2 2 3" xfId="1571"/>
    <cellStyle name="40% - Accent3 3 3 2 3" xfId="860"/>
    <cellStyle name="40% - Accent3 3 3 2 3 2" xfId="1810"/>
    <cellStyle name="40% - Accent3 3 3 2 4" xfId="1335"/>
    <cellStyle name="40% - Accent3 3 3 3" xfId="457"/>
    <cellStyle name="40% - Accent3 3 3 3 2" xfId="978"/>
    <cellStyle name="40% - Accent3 3 3 3 2 2" xfId="1928"/>
    <cellStyle name="40% - Accent3 3 3 3 3" xfId="1453"/>
    <cellStyle name="40% - Accent3 3 3 4" xfId="742"/>
    <cellStyle name="40% - Accent3 3 3 4 2" xfId="1692"/>
    <cellStyle name="40% - Accent3 3 3 5" xfId="1217"/>
    <cellStyle name="40% - Accent3 3 4" xfId="282"/>
    <cellStyle name="40% - Accent3 3 4 2" xfId="518"/>
    <cellStyle name="40% - Accent3 3 4 2 2" xfId="1039"/>
    <cellStyle name="40% - Accent3 3 4 2 2 2" xfId="1989"/>
    <cellStyle name="40% - Accent3 3 4 2 3" xfId="1514"/>
    <cellStyle name="40% - Accent3 3 4 3" xfId="803"/>
    <cellStyle name="40% - Accent3 3 4 3 2" xfId="1753"/>
    <cellStyle name="40% - Accent3 3 4 4" xfId="1278"/>
    <cellStyle name="40% - Accent3 3 5" xfId="400"/>
    <cellStyle name="40% - Accent3 3 5 2" xfId="921"/>
    <cellStyle name="40% - Accent3 3 5 2 2" xfId="1871"/>
    <cellStyle name="40% - Accent3 3 5 3" xfId="1396"/>
    <cellStyle name="40% - Accent3 3 6" xfId="685"/>
    <cellStyle name="40% - Accent3 3 6 2" xfId="1635"/>
    <cellStyle name="40% - Accent3 3 7" xfId="1160"/>
    <cellStyle name="40% - Accent3 4" xfId="153"/>
    <cellStyle name="40% - Accent3 5" xfId="625"/>
    <cellStyle name="40% - Accent4 2" xfId="13"/>
    <cellStyle name="40% - Accent4 3" xfId="108"/>
    <cellStyle name="40% - Accent4 3 2" xfId="139"/>
    <cellStyle name="40% - Accent4 3 2 2" xfId="244"/>
    <cellStyle name="40% - Accent4 3 2 2 2" xfId="367"/>
    <cellStyle name="40% - Accent4 3 2 2 2 2" xfId="603"/>
    <cellStyle name="40% - Accent4 3 2 2 2 2 2" xfId="1124"/>
    <cellStyle name="40% - Accent4 3 2 2 2 2 2 2" xfId="2074"/>
    <cellStyle name="40% - Accent4 3 2 2 2 2 3" xfId="1599"/>
    <cellStyle name="40% - Accent4 3 2 2 2 3" xfId="888"/>
    <cellStyle name="40% - Accent4 3 2 2 2 3 2" xfId="1838"/>
    <cellStyle name="40% - Accent4 3 2 2 2 4" xfId="1363"/>
    <cellStyle name="40% - Accent4 3 2 2 3" xfId="485"/>
    <cellStyle name="40% - Accent4 3 2 2 3 2" xfId="1006"/>
    <cellStyle name="40% - Accent4 3 2 2 3 2 2" xfId="1956"/>
    <cellStyle name="40% - Accent4 3 2 2 3 3" xfId="1481"/>
    <cellStyle name="40% - Accent4 3 2 2 4" xfId="770"/>
    <cellStyle name="40% - Accent4 3 2 2 4 2" xfId="1720"/>
    <cellStyle name="40% - Accent4 3 2 2 5" xfId="1245"/>
    <cellStyle name="40% - Accent4 3 2 3" xfId="310"/>
    <cellStyle name="40% - Accent4 3 2 3 2" xfId="546"/>
    <cellStyle name="40% - Accent4 3 2 3 2 2" xfId="1067"/>
    <cellStyle name="40% - Accent4 3 2 3 2 2 2" xfId="2017"/>
    <cellStyle name="40% - Accent4 3 2 3 2 3" xfId="1542"/>
    <cellStyle name="40% - Accent4 3 2 3 3" xfId="831"/>
    <cellStyle name="40% - Accent4 3 2 3 3 2" xfId="1781"/>
    <cellStyle name="40% - Accent4 3 2 3 4" xfId="1306"/>
    <cellStyle name="40% - Accent4 3 2 4" xfId="428"/>
    <cellStyle name="40% - Accent4 3 2 4 2" xfId="949"/>
    <cellStyle name="40% - Accent4 3 2 4 2 2" xfId="1899"/>
    <cellStyle name="40% - Accent4 3 2 4 3" xfId="1424"/>
    <cellStyle name="40% - Accent4 3 2 5" xfId="713"/>
    <cellStyle name="40% - Accent4 3 2 5 2" xfId="1663"/>
    <cellStyle name="40% - Accent4 3 2 6" xfId="1188"/>
    <cellStyle name="40% - Accent4 3 3" xfId="218"/>
    <cellStyle name="40% - Accent4 3 3 2" xfId="341"/>
    <cellStyle name="40% - Accent4 3 3 2 2" xfId="577"/>
    <cellStyle name="40% - Accent4 3 3 2 2 2" xfId="1098"/>
    <cellStyle name="40% - Accent4 3 3 2 2 2 2" xfId="2048"/>
    <cellStyle name="40% - Accent4 3 3 2 2 3" xfId="1573"/>
    <cellStyle name="40% - Accent4 3 3 2 3" xfId="862"/>
    <cellStyle name="40% - Accent4 3 3 2 3 2" xfId="1812"/>
    <cellStyle name="40% - Accent4 3 3 2 4" xfId="1337"/>
    <cellStyle name="40% - Accent4 3 3 3" xfId="459"/>
    <cellStyle name="40% - Accent4 3 3 3 2" xfId="980"/>
    <cellStyle name="40% - Accent4 3 3 3 2 2" xfId="1930"/>
    <cellStyle name="40% - Accent4 3 3 3 3" xfId="1455"/>
    <cellStyle name="40% - Accent4 3 3 4" xfId="744"/>
    <cellStyle name="40% - Accent4 3 3 4 2" xfId="1694"/>
    <cellStyle name="40% - Accent4 3 3 5" xfId="1219"/>
    <cellStyle name="40% - Accent4 3 4" xfId="284"/>
    <cellStyle name="40% - Accent4 3 4 2" xfId="520"/>
    <cellStyle name="40% - Accent4 3 4 2 2" xfId="1041"/>
    <cellStyle name="40% - Accent4 3 4 2 2 2" xfId="1991"/>
    <cellStyle name="40% - Accent4 3 4 2 3" xfId="1516"/>
    <cellStyle name="40% - Accent4 3 4 3" xfId="805"/>
    <cellStyle name="40% - Accent4 3 4 3 2" xfId="1755"/>
    <cellStyle name="40% - Accent4 3 4 4" xfId="1280"/>
    <cellStyle name="40% - Accent4 3 5" xfId="402"/>
    <cellStyle name="40% - Accent4 3 5 2" xfId="923"/>
    <cellStyle name="40% - Accent4 3 5 2 2" xfId="1873"/>
    <cellStyle name="40% - Accent4 3 5 3" xfId="1398"/>
    <cellStyle name="40% - Accent4 3 6" xfId="687"/>
    <cellStyle name="40% - Accent4 3 6 2" xfId="1637"/>
    <cellStyle name="40% - Accent4 3 7" xfId="1162"/>
    <cellStyle name="40% - Accent4 4" xfId="154"/>
    <cellStyle name="40% - Accent4 5" xfId="626"/>
    <cellStyle name="40% - Accent5 2" xfId="14"/>
    <cellStyle name="40% - Accent5 3" xfId="112"/>
    <cellStyle name="40% - Accent5 3 2" xfId="141"/>
    <cellStyle name="40% - Accent5 3 2 2" xfId="246"/>
    <cellStyle name="40% - Accent5 3 2 2 2" xfId="369"/>
    <cellStyle name="40% - Accent5 3 2 2 2 2" xfId="605"/>
    <cellStyle name="40% - Accent5 3 2 2 2 2 2" xfId="1126"/>
    <cellStyle name="40% - Accent5 3 2 2 2 2 2 2" xfId="2076"/>
    <cellStyle name="40% - Accent5 3 2 2 2 2 3" xfId="1601"/>
    <cellStyle name="40% - Accent5 3 2 2 2 3" xfId="890"/>
    <cellStyle name="40% - Accent5 3 2 2 2 3 2" xfId="1840"/>
    <cellStyle name="40% - Accent5 3 2 2 2 4" xfId="1365"/>
    <cellStyle name="40% - Accent5 3 2 2 3" xfId="487"/>
    <cellStyle name="40% - Accent5 3 2 2 3 2" xfId="1008"/>
    <cellStyle name="40% - Accent5 3 2 2 3 2 2" xfId="1958"/>
    <cellStyle name="40% - Accent5 3 2 2 3 3" xfId="1483"/>
    <cellStyle name="40% - Accent5 3 2 2 4" xfId="772"/>
    <cellStyle name="40% - Accent5 3 2 2 4 2" xfId="1722"/>
    <cellStyle name="40% - Accent5 3 2 2 5" xfId="1247"/>
    <cellStyle name="40% - Accent5 3 2 3" xfId="312"/>
    <cellStyle name="40% - Accent5 3 2 3 2" xfId="548"/>
    <cellStyle name="40% - Accent5 3 2 3 2 2" xfId="1069"/>
    <cellStyle name="40% - Accent5 3 2 3 2 2 2" xfId="2019"/>
    <cellStyle name="40% - Accent5 3 2 3 2 3" xfId="1544"/>
    <cellStyle name="40% - Accent5 3 2 3 3" xfId="833"/>
    <cellStyle name="40% - Accent5 3 2 3 3 2" xfId="1783"/>
    <cellStyle name="40% - Accent5 3 2 3 4" xfId="1308"/>
    <cellStyle name="40% - Accent5 3 2 4" xfId="430"/>
    <cellStyle name="40% - Accent5 3 2 4 2" xfId="951"/>
    <cellStyle name="40% - Accent5 3 2 4 2 2" xfId="1901"/>
    <cellStyle name="40% - Accent5 3 2 4 3" xfId="1426"/>
    <cellStyle name="40% - Accent5 3 2 5" xfId="715"/>
    <cellStyle name="40% - Accent5 3 2 5 2" xfId="1665"/>
    <cellStyle name="40% - Accent5 3 2 6" xfId="1190"/>
    <cellStyle name="40% - Accent5 3 3" xfId="220"/>
    <cellStyle name="40% - Accent5 3 3 2" xfId="343"/>
    <cellStyle name="40% - Accent5 3 3 2 2" xfId="579"/>
    <cellStyle name="40% - Accent5 3 3 2 2 2" xfId="1100"/>
    <cellStyle name="40% - Accent5 3 3 2 2 2 2" xfId="2050"/>
    <cellStyle name="40% - Accent5 3 3 2 2 3" xfId="1575"/>
    <cellStyle name="40% - Accent5 3 3 2 3" xfId="864"/>
    <cellStyle name="40% - Accent5 3 3 2 3 2" xfId="1814"/>
    <cellStyle name="40% - Accent5 3 3 2 4" xfId="1339"/>
    <cellStyle name="40% - Accent5 3 3 3" xfId="461"/>
    <cellStyle name="40% - Accent5 3 3 3 2" xfId="982"/>
    <cellStyle name="40% - Accent5 3 3 3 2 2" xfId="1932"/>
    <cellStyle name="40% - Accent5 3 3 3 3" xfId="1457"/>
    <cellStyle name="40% - Accent5 3 3 4" xfId="746"/>
    <cellStyle name="40% - Accent5 3 3 4 2" xfId="1696"/>
    <cellStyle name="40% - Accent5 3 3 5" xfId="1221"/>
    <cellStyle name="40% - Accent5 3 4" xfId="286"/>
    <cellStyle name="40% - Accent5 3 4 2" xfId="522"/>
    <cellStyle name="40% - Accent5 3 4 2 2" xfId="1043"/>
    <cellStyle name="40% - Accent5 3 4 2 2 2" xfId="1993"/>
    <cellStyle name="40% - Accent5 3 4 2 3" xfId="1518"/>
    <cellStyle name="40% - Accent5 3 4 3" xfId="807"/>
    <cellStyle name="40% - Accent5 3 4 3 2" xfId="1757"/>
    <cellStyle name="40% - Accent5 3 4 4" xfId="1282"/>
    <cellStyle name="40% - Accent5 3 5" xfId="404"/>
    <cellStyle name="40% - Accent5 3 5 2" xfId="925"/>
    <cellStyle name="40% - Accent5 3 5 2 2" xfId="1875"/>
    <cellStyle name="40% - Accent5 3 5 3" xfId="1400"/>
    <cellStyle name="40% - Accent5 3 6" xfId="689"/>
    <cellStyle name="40% - Accent5 3 6 2" xfId="1639"/>
    <cellStyle name="40% - Accent5 3 7" xfId="1164"/>
    <cellStyle name="40% - Accent5 4" xfId="155"/>
    <cellStyle name="40% - Accent5 5" xfId="627"/>
    <cellStyle name="40% - Accent6 2" xfId="15"/>
    <cellStyle name="40% - Accent6 3" xfId="116"/>
    <cellStyle name="40% - Accent6 3 2" xfId="143"/>
    <cellStyle name="40% - Accent6 3 2 2" xfId="248"/>
    <cellStyle name="40% - Accent6 3 2 2 2" xfId="371"/>
    <cellStyle name="40% - Accent6 3 2 2 2 2" xfId="607"/>
    <cellStyle name="40% - Accent6 3 2 2 2 2 2" xfId="1128"/>
    <cellStyle name="40% - Accent6 3 2 2 2 2 2 2" xfId="2078"/>
    <cellStyle name="40% - Accent6 3 2 2 2 2 3" xfId="1603"/>
    <cellStyle name="40% - Accent6 3 2 2 2 3" xfId="892"/>
    <cellStyle name="40% - Accent6 3 2 2 2 3 2" xfId="1842"/>
    <cellStyle name="40% - Accent6 3 2 2 2 4" xfId="1367"/>
    <cellStyle name="40% - Accent6 3 2 2 3" xfId="489"/>
    <cellStyle name="40% - Accent6 3 2 2 3 2" xfId="1010"/>
    <cellStyle name="40% - Accent6 3 2 2 3 2 2" xfId="1960"/>
    <cellStyle name="40% - Accent6 3 2 2 3 3" xfId="1485"/>
    <cellStyle name="40% - Accent6 3 2 2 4" xfId="774"/>
    <cellStyle name="40% - Accent6 3 2 2 4 2" xfId="1724"/>
    <cellStyle name="40% - Accent6 3 2 2 5" xfId="1249"/>
    <cellStyle name="40% - Accent6 3 2 3" xfId="314"/>
    <cellStyle name="40% - Accent6 3 2 3 2" xfId="550"/>
    <cellStyle name="40% - Accent6 3 2 3 2 2" xfId="1071"/>
    <cellStyle name="40% - Accent6 3 2 3 2 2 2" xfId="2021"/>
    <cellStyle name="40% - Accent6 3 2 3 2 3" xfId="1546"/>
    <cellStyle name="40% - Accent6 3 2 3 3" xfId="835"/>
    <cellStyle name="40% - Accent6 3 2 3 3 2" xfId="1785"/>
    <cellStyle name="40% - Accent6 3 2 3 4" xfId="1310"/>
    <cellStyle name="40% - Accent6 3 2 4" xfId="432"/>
    <cellStyle name="40% - Accent6 3 2 4 2" xfId="953"/>
    <cellStyle name="40% - Accent6 3 2 4 2 2" xfId="1903"/>
    <cellStyle name="40% - Accent6 3 2 4 3" xfId="1428"/>
    <cellStyle name="40% - Accent6 3 2 5" xfId="717"/>
    <cellStyle name="40% - Accent6 3 2 5 2" xfId="1667"/>
    <cellStyle name="40% - Accent6 3 2 6" xfId="1192"/>
    <cellStyle name="40% - Accent6 3 3" xfId="222"/>
    <cellStyle name="40% - Accent6 3 3 2" xfId="345"/>
    <cellStyle name="40% - Accent6 3 3 2 2" xfId="581"/>
    <cellStyle name="40% - Accent6 3 3 2 2 2" xfId="1102"/>
    <cellStyle name="40% - Accent6 3 3 2 2 2 2" xfId="2052"/>
    <cellStyle name="40% - Accent6 3 3 2 2 3" xfId="1577"/>
    <cellStyle name="40% - Accent6 3 3 2 3" xfId="866"/>
    <cellStyle name="40% - Accent6 3 3 2 3 2" xfId="1816"/>
    <cellStyle name="40% - Accent6 3 3 2 4" xfId="1341"/>
    <cellStyle name="40% - Accent6 3 3 3" xfId="463"/>
    <cellStyle name="40% - Accent6 3 3 3 2" xfId="984"/>
    <cellStyle name="40% - Accent6 3 3 3 2 2" xfId="1934"/>
    <cellStyle name="40% - Accent6 3 3 3 3" xfId="1459"/>
    <cellStyle name="40% - Accent6 3 3 4" xfId="748"/>
    <cellStyle name="40% - Accent6 3 3 4 2" xfId="1698"/>
    <cellStyle name="40% - Accent6 3 3 5" xfId="1223"/>
    <cellStyle name="40% - Accent6 3 4" xfId="288"/>
    <cellStyle name="40% - Accent6 3 4 2" xfId="524"/>
    <cellStyle name="40% - Accent6 3 4 2 2" xfId="1045"/>
    <cellStyle name="40% - Accent6 3 4 2 2 2" xfId="1995"/>
    <cellStyle name="40% - Accent6 3 4 2 3" xfId="1520"/>
    <cellStyle name="40% - Accent6 3 4 3" xfId="809"/>
    <cellStyle name="40% - Accent6 3 4 3 2" xfId="1759"/>
    <cellStyle name="40% - Accent6 3 4 4" xfId="1284"/>
    <cellStyle name="40% - Accent6 3 5" xfId="406"/>
    <cellStyle name="40% - Accent6 3 5 2" xfId="927"/>
    <cellStyle name="40% - Accent6 3 5 2 2" xfId="1877"/>
    <cellStyle name="40% - Accent6 3 5 3" xfId="1402"/>
    <cellStyle name="40% - Accent6 3 6" xfId="691"/>
    <cellStyle name="40% - Accent6 3 6 2" xfId="1641"/>
    <cellStyle name="40% - Accent6 3 7" xfId="1166"/>
    <cellStyle name="40% - Accent6 4" xfId="156"/>
    <cellStyle name="40% - Accent6 5" xfId="628"/>
    <cellStyle name="60% - Accent1 2" xfId="16"/>
    <cellStyle name="60% - Accent1 3" xfId="97"/>
    <cellStyle name="60% - Accent1 4" xfId="157"/>
    <cellStyle name="60% - Accent1 5" xfId="629"/>
    <cellStyle name="60% - Accent2 2" xfId="17"/>
    <cellStyle name="60% - Accent2 3" xfId="101"/>
    <cellStyle name="60% - Accent2 4" xfId="158"/>
    <cellStyle name="60% - Accent2 5" xfId="630"/>
    <cellStyle name="60% - Accent3 2" xfId="18"/>
    <cellStyle name="60% - Accent3 3" xfId="105"/>
    <cellStyle name="60% - Accent3 4" xfId="159"/>
    <cellStyle name="60% - Accent3 5" xfId="631"/>
    <cellStyle name="60% - Accent4 2" xfId="19"/>
    <cellStyle name="60% - Accent4 3" xfId="109"/>
    <cellStyle name="60% - Accent4 4" xfId="160"/>
    <cellStyle name="60% - Accent4 5" xfId="632"/>
    <cellStyle name="60% - Accent5 2" xfId="20"/>
    <cellStyle name="60% - Accent5 3" xfId="113"/>
    <cellStyle name="60% - Accent5 4" xfId="161"/>
    <cellStyle name="60% - Accent5 5" xfId="633"/>
    <cellStyle name="60% - Accent6 2" xfId="21"/>
    <cellStyle name="60% - Accent6 3" xfId="117"/>
    <cellStyle name="60% - Accent6 4" xfId="162"/>
    <cellStyle name="60% - Accent6 5" xfId="634"/>
    <cellStyle name="Accent1 2" xfId="22"/>
    <cellStyle name="Accent1 3" xfId="94"/>
    <cellStyle name="Accent1 4" xfId="163"/>
    <cellStyle name="Accent1 5" xfId="635"/>
    <cellStyle name="Accent2 2" xfId="23"/>
    <cellStyle name="Accent2 3" xfId="98"/>
    <cellStyle name="Accent2 4" xfId="164"/>
    <cellStyle name="Accent2 5" xfId="636"/>
    <cellStyle name="Accent3 2" xfId="24"/>
    <cellStyle name="Accent3 3" xfId="102"/>
    <cellStyle name="Accent3 4" xfId="165"/>
    <cellStyle name="Accent3 5" xfId="637"/>
    <cellStyle name="Accent4 2" xfId="25"/>
    <cellStyle name="Accent4 3" xfId="106"/>
    <cellStyle name="Accent4 4" xfId="166"/>
    <cellStyle name="Accent4 5" xfId="638"/>
    <cellStyle name="Accent5 2" xfId="26"/>
    <cellStyle name="Accent5 3" xfId="110"/>
    <cellStyle name="Accent5 4" xfId="167"/>
    <cellStyle name="Accent5 5" xfId="639"/>
    <cellStyle name="Accent6 2" xfId="27"/>
    <cellStyle name="Accent6 3" xfId="114"/>
    <cellStyle name="Accent6 4" xfId="168"/>
    <cellStyle name="Accent6 5" xfId="640"/>
    <cellStyle name="Bad 2" xfId="28"/>
    <cellStyle name="Bad 3" xfId="83"/>
    <cellStyle name="Bad 4" xfId="169"/>
    <cellStyle name="Bad 5" xfId="641"/>
    <cellStyle name="Calculation 2" xfId="29"/>
    <cellStyle name="Calculation 3" xfId="87"/>
    <cellStyle name="Calculation 4" xfId="170"/>
    <cellStyle name="Calculation 5" xfId="642"/>
    <cellStyle name="Check Cell 2" xfId="30"/>
    <cellStyle name="Check Cell 3" xfId="89"/>
    <cellStyle name="Check Cell 4" xfId="171"/>
    <cellStyle name="Check Cell 5" xfId="643"/>
    <cellStyle name="Comma" xfId="2" builtinId="3"/>
    <cellStyle name="Comma 2" xfId="31"/>
    <cellStyle name="Comma 2 2" xfId="173"/>
    <cellStyle name="Comma 2 3" xfId="53"/>
    <cellStyle name="Comma 3" xfId="54"/>
    <cellStyle name="Comma 3 2" xfId="252"/>
    <cellStyle name="Comma 4" xfId="55"/>
    <cellStyle name="Comma 4 2" xfId="254"/>
    <cellStyle name="Comma 5" xfId="172"/>
    <cellStyle name="Comma 6" xfId="251"/>
    <cellStyle name="Comma 6 2" xfId="374"/>
    <cellStyle name="Comma 6 2 2" xfId="610"/>
    <cellStyle name="Comma 6 2 2 2" xfId="1131"/>
    <cellStyle name="Comma 6 2 2 2 2" xfId="2081"/>
    <cellStyle name="Comma 6 2 2 3" xfId="1606"/>
    <cellStyle name="Comma 6 2 3" xfId="895"/>
    <cellStyle name="Comma 6 2 3 2" xfId="1845"/>
    <cellStyle name="Comma 6 2 4" xfId="1370"/>
    <cellStyle name="Comma 6 3" xfId="492"/>
    <cellStyle name="Comma 6 3 2" xfId="1013"/>
    <cellStyle name="Comma 6 3 2 2" xfId="1963"/>
    <cellStyle name="Comma 6 3 3" xfId="1488"/>
    <cellStyle name="Comma 6 4" xfId="777"/>
    <cellStyle name="Comma 6 4 2" xfId="1727"/>
    <cellStyle name="Comma 6 5" xfId="1252"/>
    <cellStyle name="Comma 7" xfId="644"/>
    <cellStyle name="Comma 8" xfId="48"/>
    <cellStyle name="Comma 9" xfId="2086"/>
    <cellStyle name="Currency" xfId="2085" builtinId="4"/>
    <cellStyle name="Currency 2" xfId="56"/>
    <cellStyle name="Currency 2 2" xfId="175"/>
    <cellStyle name="Currency 3" xfId="57"/>
    <cellStyle name="Currency 3 2" xfId="253"/>
    <cellStyle name="Currency 4" xfId="58"/>
    <cellStyle name="Currency 4 2" xfId="255"/>
    <cellStyle name="Currency 5" xfId="174"/>
    <cellStyle name="Currency 6" xfId="645"/>
    <cellStyle name="Currency 7" xfId="49"/>
    <cellStyle name="Explanatory Text 2" xfId="32"/>
    <cellStyle name="Explanatory Text 3" xfId="92"/>
    <cellStyle name="Explanatory Text 4" xfId="176"/>
    <cellStyle name="Explanatory Text 5" xfId="646"/>
    <cellStyle name="Good 2" xfId="33"/>
    <cellStyle name="Good 3" xfId="82"/>
    <cellStyle name="Good 4" xfId="177"/>
    <cellStyle name="Good 5" xfId="647"/>
    <cellStyle name="Heading 1 2" xfId="34"/>
    <cellStyle name="Heading 1 3" xfId="78"/>
    <cellStyle name="Heading 1 4" xfId="178"/>
    <cellStyle name="Heading 1 5" xfId="648"/>
    <cellStyle name="Heading 2 2" xfId="35"/>
    <cellStyle name="Heading 2 3" xfId="79"/>
    <cellStyle name="Heading 2 4" xfId="179"/>
    <cellStyle name="Heading 2 5" xfId="649"/>
    <cellStyle name="Heading 3 2" xfId="36"/>
    <cellStyle name="Heading 3 3" xfId="80"/>
    <cellStyle name="Heading 3 4" xfId="180"/>
    <cellStyle name="Heading 3 5" xfId="650"/>
    <cellStyle name="Heading 4 2" xfId="37"/>
    <cellStyle name="Heading 4 3" xfId="81"/>
    <cellStyle name="Heading 4 4" xfId="181"/>
    <cellStyle name="Heading 4 5" xfId="651"/>
    <cellStyle name="Hyperlink 2" xfId="59"/>
    <cellStyle name="Hyperlink 3" xfId="1135"/>
    <cellStyle name="Input 2" xfId="38"/>
    <cellStyle name="Input 3" xfId="85"/>
    <cellStyle name="Input 4" xfId="182"/>
    <cellStyle name="Input 5" xfId="652"/>
    <cellStyle name="Linked Cell 2" xfId="39"/>
    <cellStyle name="Linked Cell 3" xfId="88"/>
    <cellStyle name="Linked Cell 4" xfId="183"/>
    <cellStyle name="Linked Cell 5" xfId="653"/>
    <cellStyle name="Neutral 2" xfId="40"/>
    <cellStyle name="Neutral 3" xfId="84"/>
    <cellStyle name="Neutral 4" xfId="184"/>
    <cellStyle name="Neutral 5" xfId="654"/>
    <cellStyle name="Normal" xfId="0" builtinId="0"/>
    <cellStyle name="Normal 10" xfId="144"/>
    <cellStyle name="Normal 11" xfId="249"/>
    <cellStyle name="Normal 11 2" xfId="372"/>
    <cellStyle name="Normal 11 2 2" xfId="608"/>
    <cellStyle name="Normal 11 2 2 2" xfId="1129"/>
    <cellStyle name="Normal 11 2 2 2 2" xfId="2079"/>
    <cellStyle name="Normal 11 2 2 3" xfId="1604"/>
    <cellStyle name="Normal 11 2 3" xfId="893"/>
    <cellStyle name="Normal 11 2 3 2" xfId="1843"/>
    <cellStyle name="Normal 11 2 4" xfId="1368"/>
    <cellStyle name="Normal 11 3" xfId="490"/>
    <cellStyle name="Normal 11 3 2" xfId="1011"/>
    <cellStyle name="Normal 11 3 2 2" xfId="1961"/>
    <cellStyle name="Normal 11 3 3" xfId="1486"/>
    <cellStyle name="Normal 11 4" xfId="775"/>
    <cellStyle name="Normal 11 4 2" xfId="1725"/>
    <cellStyle name="Normal 11 5" xfId="1250"/>
    <cellStyle name="Normal 12" xfId="250"/>
    <cellStyle name="Normal 12 2" xfId="373"/>
    <cellStyle name="Normal 12 2 2" xfId="609"/>
    <cellStyle name="Normal 12 2 2 2" xfId="1130"/>
    <cellStyle name="Normal 12 2 2 2 2" xfId="2080"/>
    <cellStyle name="Normal 12 2 2 3" xfId="1605"/>
    <cellStyle name="Normal 12 2 3" xfId="894"/>
    <cellStyle name="Normal 12 2 3 2" xfId="1844"/>
    <cellStyle name="Normal 12 2 4" xfId="1369"/>
    <cellStyle name="Normal 12 3" xfId="491"/>
    <cellStyle name="Normal 12 3 2" xfId="1012"/>
    <cellStyle name="Normal 12 3 2 2" xfId="1962"/>
    <cellStyle name="Normal 12 3 3" xfId="1487"/>
    <cellStyle name="Normal 12 4" xfId="776"/>
    <cellStyle name="Normal 12 4 2" xfId="1726"/>
    <cellStyle name="Normal 12 5" xfId="1251"/>
    <cellStyle name="Normal 13" xfId="257"/>
    <cellStyle name="Normal 13 2" xfId="493"/>
    <cellStyle name="Normal 13 2 2" xfId="1014"/>
    <cellStyle name="Normal 13 2 2 2" xfId="1964"/>
    <cellStyle name="Normal 13 2 3" xfId="1489"/>
    <cellStyle name="Normal 13 3" xfId="778"/>
    <cellStyle name="Normal 13 3 2" xfId="1728"/>
    <cellStyle name="Normal 13 4" xfId="1253"/>
    <cellStyle name="Normal 14" xfId="375"/>
    <cellStyle name="Normal 14 2" xfId="611"/>
    <cellStyle name="Normal 14 2 2" xfId="1132"/>
    <cellStyle name="Normal 14 2 2 2" xfId="2082"/>
    <cellStyle name="Normal 14 2 3" xfId="1607"/>
    <cellStyle name="Normal 14 3" xfId="896"/>
    <cellStyle name="Normal 14 3 2" xfId="1846"/>
    <cellStyle name="Normal 14 4" xfId="1371"/>
    <cellStyle name="Normal 15" xfId="612"/>
    <cellStyle name="Normal 16" xfId="613"/>
    <cellStyle name="Normal 16 2" xfId="1133"/>
    <cellStyle name="Normal 16 2 2" xfId="2083"/>
    <cellStyle name="Normal 16 3" xfId="1608"/>
    <cellStyle name="Normal 17" xfId="614"/>
    <cellStyle name="Normal 17 2" xfId="1134"/>
    <cellStyle name="Normal 17 2 2" xfId="2084"/>
    <cellStyle name="Normal 17 3" xfId="1609"/>
    <cellStyle name="Normal 18" xfId="616"/>
    <cellStyle name="Normal 19" xfId="615"/>
    <cellStyle name="Normal 19 2" xfId="1610"/>
    <cellStyle name="Normal 2" xfId="46"/>
    <cellStyle name="Normal 2 2" xfId="185"/>
    <cellStyle name="Normal 2 3" xfId="51"/>
    <cellStyle name="Normal 3" xfId="47"/>
    <cellStyle name="Normal 3 10" xfId="1136"/>
    <cellStyle name="Normal 3 2" xfId="62"/>
    <cellStyle name="Normal 3 3" xfId="71"/>
    <cellStyle name="Normal 3 3 2" xfId="124"/>
    <cellStyle name="Normal 3 3 2 2" xfId="229"/>
    <cellStyle name="Normal 3 3 2 2 2" xfId="352"/>
    <cellStyle name="Normal 3 3 2 2 2 2" xfId="588"/>
    <cellStyle name="Normal 3 3 2 2 2 2 2" xfId="1109"/>
    <cellStyle name="Normal 3 3 2 2 2 2 2 2" xfId="2059"/>
    <cellStyle name="Normal 3 3 2 2 2 2 3" xfId="1584"/>
    <cellStyle name="Normal 3 3 2 2 2 3" xfId="873"/>
    <cellStyle name="Normal 3 3 2 2 2 3 2" xfId="1823"/>
    <cellStyle name="Normal 3 3 2 2 2 4" xfId="1348"/>
    <cellStyle name="Normal 3 3 2 2 3" xfId="470"/>
    <cellStyle name="Normal 3 3 2 2 3 2" xfId="991"/>
    <cellStyle name="Normal 3 3 2 2 3 2 2" xfId="1941"/>
    <cellStyle name="Normal 3 3 2 2 3 3" xfId="1466"/>
    <cellStyle name="Normal 3 3 2 2 4" xfId="755"/>
    <cellStyle name="Normal 3 3 2 2 4 2" xfId="1705"/>
    <cellStyle name="Normal 3 3 2 2 5" xfId="1230"/>
    <cellStyle name="Normal 3 3 2 3" xfId="295"/>
    <cellStyle name="Normal 3 3 2 3 2" xfId="531"/>
    <cellStyle name="Normal 3 3 2 3 2 2" xfId="1052"/>
    <cellStyle name="Normal 3 3 2 3 2 2 2" xfId="2002"/>
    <cellStyle name="Normal 3 3 2 3 2 3" xfId="1527"/>
    <cellStyle name="Normal 3 3 2 3 3" xfId="816"/>
    <cellStyle name="Normal 3 3 2 3 3 2" xfId="1766"/>
    <cellStyle name="Normal 3 3 2 3 4" xfId="1291"/>
    <cellStyle name="Normal 3 3 2 4" xfId="413"/>
    <cellStyle name="Normal 3 3 2 4 2" xfId="934"/>
    <cellStyle name="Normal 3 3 2 4 2 2" xfId="1884"/>
    <cellStyle name="Normal 3 3 2 4 3" xfId="1409"/>
    <cellStyle name="Normal 3 3 2 5" xfId="698"/>
    <cellStyle name="Normal 3 3 2 5 2" xfId="1648"/>
    <cellStyle name="Normal 3 3 2 6" xfId="1173"/>
    <cellStyle name="Normal 3 3 3" xfId="203"/>
    <cellStyle name="Normal 3 3 3 2" xfId="326"/>
    <cellStyle name="Normal 3 3 3 2 2" xfId="562"/>
    <cellStyle name="Normal 3 3 3 2 2 2" xfId="1083"/>
    <cellStyle name="Normal 3 3 3 2 2 2 2" xfId="2033"/>
    <cellStyle name="Normal 3 3 3 2 2 3" xfId="1558"/>
    <cellStyle name="Normal 3 3 3 2 3" xfId="847"/>
    <cellStyle name="Normal 3 3 3 2 3 2" xfId="1797"/>
    <cellStyle name="Normal 3 3 3 2 4" xfId="1322"/>
    <cellStyle name="Normal 3 3 3 3" xfId="444"/>
    <cellStyle name="Normal 3 3 3 3 2" xfId="965"/>
    <cellStyle name="Normal 3 3 3 3 2 2" xfId="1915"/>
    <cellStyle name="Normal 3 3 3 3 3" xfId="1440"/>
    <cellStyle name="Normal 3 3 3 4" xfId="729"/>
    <cellStyle name="Normal 3 3 3 4 2" xfId="1679"/>
    <cellStyle name="Normal 3 3 3 5" xfId="1204"/>
    <cellStyle name="Normal 3 3 4" xfId="269"/>
    <cellStyle name="Normal 3 3 4 2" xfId="505"/>
    <cellStyle name="Normal 3 3 4 2 2" xfId="1026"/>
    <cellStyle name="Normal 3 3 4 2 2 2" xfId="1976"/>
    <cellStyle name="Normal 3 3 4 2 3" xfId="1501"/>
    <cellStyle name="Normal 3 3 4 3" xfId="790"/>
    <cellStyle name="Normal 3 3 4 3 2" xfId="1740"/>
    <cellStyle name="Normal 3 3 4 4" xfId="1265"/>
    <cellStyle name="Normal 3 3 5" xfId="387"/>
    <cellStyle name="Normal 3 3 5 2" xfId="908"/>
    <cellStyle name="Normal 3 3 5 2 2" xfId="1858"/>
    <cellStyle name="Normal 3 3 5 3" xfId="1383"/>
    <cellStyle name="Normal 3 3 6" xfId="672"/>
    <cellStyle name="Normal 3 3 6 2" xfId="1622"/>
    <cellStyle name="Normal 3 3 7" xfId="1147"/>
    <cellStyle name="Normal 3 4" xfId="64"/>
    <cellStyle name="Normal 3 4 2" xfId="197"/>
    <cellStyle name="Normal 3 4 2 2" xfId="320"/>
    <cellStyle name="Normal 3 4 2 2 2" xfId="556"/>
    <cellStyle name="Normal 3 4 2 2 2 2" xfId="1077"/>
    <cellStyle name="Normal 3 4 2 2 2 2 2" xfId="2027"/>
    <cellStyle name="Normal 3 4 2 2 2 3" xfId="1552"/>
    <cellStyle name="Normal 3 4 2 2 3" xfId="841"/>
    <cellStyle name="Normal 3 4 2 2 3 2" xfId="1791"/>
    <cellStyle name="Normal 3 4 2 2 4" xfId="1316"/>
    <cellStyle name="Normal 3 4 2 3" xfId="438"/>
    <cellStyle name="Normal 3 4 2 3 2" xfId="959"/>
    <cellStyle name="Normal 3 4 2 3 2 2" xfId="1909"/>
    <cellStyle name="Normal 3 4 2 3 3" xfId="1434"/>
    <cellStyle name="Normal 3 4 2 4" xfId="723"/>
    <cellStyle name="Normal 3 4 2 4 2" xfId="1673"/>
    <cellStyle name="Normal 3 4 2 5" xfId="1198"/>
    <cellStyle name="Normal 3 4 3" xfId="263"/>
    <cellStyle name="Normal 3 4 3 2" xfId="499"/>
    <cellStyle name="Normal 3 4 3 2 2" xfId="1020"/>
    <cellStyle name="Normal 3 4 3 2 2 2" xfId="1970"/>
    <cellStyle name="Normal 3 4 3 2 3" xfId="1495"/>
    <cellStyle name="Normal 3 4 3 3" xfId="784"/>
    <cellStyle name="Normal 3 4 3 3 2" xfId="1734"/>
    <cellStyle name="Normal 3 4 3 4" xfId="1259"/>
    <cellStyle name="Normal 3 4 4" xfId="381"/>
    <cellStyle name="Normal 3 4 4 2" xfId="902"/>
    <cellStyle name="Normal 3 4 4 2 2" xfId="1852"/>
    <cellStyle name="Normal 3 4 4 3" xfId="1377"/>
    <cellStyle name="Normal 3 4 5" xfId="666"/>
    <cellStyle name="Normal 3 4 5 2" xfId="1616"/>
    <cellStyle name="Normal 3 4 6" xfId="1141"/>
    <cellStyle name="Normal 3 5" xfId="118"/>
    <cellStyle name="Normal 3 5 2" xfId="223"/>
    <cellStyle name="Normal 3 5 2 2" xfId="346"/>
    <cellStyle name="Normal 3 5 2 2 2" xfId="582"/>
    <cellStyle name="Normal 3 5 2 2 2 2" xfId="1103"/>
    <cellStyle name="Normal 3 5 2 2 2 2 2" xfId="2053"/>
    <cellStyle name="Normal 3 5 2 2 2 3" xfId="1578"/>
    <cellStyle name="Normal 3 5 2 2 3" xfId="867"/>
    <cellStyle name="Normal 3 5 2 2 3 2" xfId="1817"/>
    <cellStyle name="Normal 3 5 2 2 4" xfId="1342"/>
    <cellStyle name="Normal 3 5 2 3" xfId="464"/>
    <cellStyle name="Normal 3 5 2 3 2" xfId="985"/>
    <cellStyle name="Normal 3 5 2 3 2 2" xfId="1935"/>
    <cellStyle name="Normal 3 5 2 3 3" xfId="1460"/>
    <cellStyle name="Normal 3 5 2 4" xfId="749"/>
    <cellStyle name="Normal 3 5 2 4 2" xfId="1699"/>
    <cellStyle name="Normal 3 5 2 5" xfId="1224"/>
    <cellStyle name="Normal 3 5 3" xfId="289"/>
    <cellStyle name="Normal 3 5 3 2" xfId="525"/>
    <cellStyle name="Normal 3 5 3 2 2" xfId="1046"/>
    <cellStyle name="Normal 3 5 3 2 2 2" xfId="1996"/>
    <cellStyle name="Normal 3 5 3 2 3" xfId="1521"/>
    <cellStyle name="Normal 3 5 3 3" xfId="810"/>
    <cellStyle name="Normal 3 5 3 3 2" xfId="1760"/>
    <cellStyle name="Normal 3 5 3 4" xfId="1285"/>
    <cellStyle name="Normal 3 5 4" xfId="407"/>
    <cellStyle name="Normal 3 5 4 2" xfId="928"/>
    <cellStyle name="Normal 3 5 4 2 2" xfId="1878"/>
    <cellStyle name="Normal 3 5 4 3" xfId="1403"/>
    <cellStyle name="Normal 3 5 5" xfId="692"/>
    <cellStyle name="Normal 3 5 5 2" xfId="1642"/>
    <cellStyle name="Normal 3 5 6" xfId="1167"/>
    <cellStyle name="Normal 3 6" xfId="192"/>
    <cellStyle name="Normal 3 6 2" xfId="315"/>
    <cellStyle name="Normal 3 6 2 2" xfId="551"/>
    <cellStyle name="Normal 3 6 2 2 2" xfId="1072"/>
    <cellStyle name="Normal 3 6 2 2 2 2" xfId="2022"/>
    <cellStyle name="Normal 3 6 2 2 3" xfId="1547"/>
    <cellStyle name="Normal 3 6 2 3" xfId="836"/>
    <cellStyle name="Normal 3 6 2 3 2" xfId="1786"/>
    <cellStyle name="Normal 3 6 2 4" xfId="1311"/>
    <cellStyle name="Normal 3 6 3" xfId="433"/>
    <cellStyle name="Normal 3 6 3 2" xfId="954"/>
    <cellStyle name="Normal 3 6 3 2 2" xfId="1904"/>
    <cellStyle name="Normal 3 6 3 3" xfId="1429"/>
    <cellStyle name="Normal 3 6 4" xfId="718"/>
    <cellStyle name="Normal 3 6 4 2" xfId="1668"/>
    <cellStyle name="Normal 3 6 5" xfId="1193"/>
    <cellStyle name="Normal 3 7" xfId="258"/>
    <cellStyle name="Normal 3 7 2" xfId="494"/>
    <cellStyle name="Normal 3 7 2 2" xfId="1015"/>
    <cellStyle name="Normal 3 7 2 2 2" xfId="1965"/>
    <cellStyle name="Normal 3 7 2 3" xfId="1490"/>
    <cellStyle name="Normal 3 7 3" xfId="779"/>
    <cellStyle name="Normal 3 7 3 2" xfId="1729"/>
    <cellStyle name="Normal 3 7 4" xfId="1254"/>
    <cellStyle name="Normal 3 8" xfId="376"/>
    <cellStyle name="Normal 3 8 2" xfId="897"/>
    <cellStyle name="Normal 3 8 2 2" xfId="1847"/>
    <cellStyle name="Normal 3 8 3" xfId="1372"/>
    <cellStyle name="Normal 3 9" xfId="661"/>
    <cellStyle name="Normal 3 9 2" xfId="1611"/>
    <cellStyle name="Normal 4" xfId="3"/>
    <cellStyle name="Normal 4 10" xfId="1138"/>
    <cellStyle name="Normal 4 11" xfId="60"/>
    <cellStyle name="Normal 4 2" xfId="73"/>
    <cellStyle name="Normal 4 2 2" xfId="126"/>
    <cellStyle name="Normal 4 2 2 2" xfId="231"/>
    <cellStyle name="Normal 4 2 2 2 2" xfId="354"/>
    <cellStyle name="Normal 4 2 2 2 2 2" xfId="590"/>
    <cellStyle name="Normal 4 2 2 2 2 2 2" xfId="1111"/>
    <cellStyle name="Normal 4 2 2 2 2 2 2 2" xfId="2061"/>
    <cellStyle name="Normal 4 2 2 2 2 2 3" xfId="1586"/>
    <cellStyle name="Normal 4 2 2 2 2 3" xfId="875"/>
    <cellStyle name="Normal 4 2 2 2 2 3 2" xfId="1825"/>
    <cellStyle name="Normal 4 2 2 2 2 4" xfId="1350"/>
    <cellStyle name="Normal 4 2 2 2 3" xfId="472"/>
    <cellStyle name="Normal 4 2 2 2 3 2" xfId="993"/>
    <cellStyle name="Normal 4 2 2 2 3 2 2" xfId="1943"/>
    <cellStyle name="Normal 4 2 2 2 3 3" xfId="1468"/>
    <cellStyle name="Normal 4 2 2 2 4" xfId="757"/>
    <cellStyle name="Normal 4 2 2 2 4 2" xfId="1707"/>
    <cellStyle name="Normal 4 2 2 2 5" xfId="1232"/>
    <cellStyle name="Normal 4 2 2 3" xfId="297"/>
    <cellStyle name="Normal 4 2 2 3 2" xfId="533"/>
    <cellStyle name="Normal 4 2 2 3 2 2" xfId="1054"/>
    <cellStyle name="Normal 4 2 2 3 2 2 2" xfId="2004"/>
    <cellStyle name="Normal 4 2 2 3 2 3" xfId="1529"/>
    <cellStyle name="Normal 4 2 2 3 3" xfId="818"/>
    <cellStyle name="Normal 4 2 2 3 3 2" xfId="1768"/>
    <cellStyle name="Normal 4 2 2 3 4" xfId="1293"/>
    <cellStyle name="Normal 4 2 2 4" xfId="415"/>
    <cellStyle name="Normal 4 2 2 4 2" xfId="936"/>
    <cellStyle name="Normal 4 2 2 4 2 2" xfId="1886"/>
    <cellStyle name="Normal 4 2 2 4 3" xfId="1411"/>
    <cellStyle name="Normal 4 2 2 5" xfId="700"/>
    <cellStyle name="Normal 4 2 2 5 2" xfId="1650"/>
    <cellStyle name="Normal 4 2 2 6" xfId="1175"/>
    <cellStyle name="Normal 4 2 3" xfId="205"/>
    <cellStyle name="Normal 4 2 3 2" xfId="328"/>
    <cellStyle name="Normal 4 2 3 2 2" xfId="564"/>
    <cellStyle name="Normal 4 2 3 2 2 2" xfId="1085"/>
    <cellStyle name="Normal 4 2 3 2 2 2 2" xfId="2035"/>
    <cellStyle name="Normal 4 2 3 2 2 3" xfId="1560"/>
    <cellStyle name="Normal 4 2 3 2 3" xfId="849"/>
    <cellStyle name="Normal 4 2 3 2 3 2" xfId="1799"/>
    <cellStyle name="Normal 4 2 3 2 4" xfId="1324"/>
    <cellStyle name="Normal 4 2 3 3" xfId="446"/>
    <cellStyle name="Normal 4 2 3 3 2" xfId="967"/>
    <cellStyle name="Normal 4 2 3 3 2 2" xfId="1917"/>
    <cellStyle name="Normal 4 2 3 3 3" xfId="1442"/>
    <cellStyle name="Normal 4 2 3 4" xfId="731"/>
    <cellStyle name="Normal 4 2 3 4 2" xfId="1681"/>
    <cellStyle name="Normal 4 2 3 5" xfId="1206"/>
    <cellStyle name="Normal 4 2 4" xfId="271"/>
    <cellStyle name="Normal 4 2 4 2" xfId="507"/>
    <cellStyle name="Normal 4 2 4 2 2" xfId="1028"/>
    <cellStyle name="Normal 4 2 4 2 2 2" xfId="1978"/>
    <cellStyle name="Normal 4 2 4 2 3" xfId="1503"/>
    <cellStyle name="Normal 4 2 4 3" xfId="792"/>
    <cellStyle name="Normal 4 2 4 3 2" xfId="1742"/>
    <cellStyle name="Normal 4 2 4 4" xfId="1267"/>
    <cellStyle name="Normal 4 2 5" xfId="389"/>
    <cellStyle name="Normal 4 2 5 2" xfId="910"/>
    <cellStyle name="Normal 4 2 5 2 2" xfId="1860"/>
    <cellStyle name="Normal 4 2 5 3" xfId="1385"/>
    <cellStyle name="Normal 4 2 6" xfId="674"/>
    <cellStyle name="Normal 4 2 6 2" xfId="1624"/>
    <cellStyle name="Normal 4 2 7" xfId="1149"/>
    <cellStyle name="Normal 4 3" xfId="66"/>
    <cellStyle name="Normal 4 3 2" xfId="199"/>
    <cellStyle name="Normal 4 3 2 2" xfId="322"/>
    <cellStyle name="Normal 4 3 2 2 2" xfId="558"/>
    <cellStyle name="Normal 4 3 2 2 2 2" xfId="1079"/>
    <cellStyle name="Normal 4 3 2 2 2 2 2" xfId="2029"/>
    <cellStyle name="Normal 4 3 2 2 2 3" xfId="1554"/>
    <cellStyle name="Normal 4 3 2 2 3" xfId="843"/>
    <cellStyle name="Normal 4 3 2 2 3 2" xfId="1793"/>
    <cellStyle name="Normal 4 3 2 2 4" xfId="1318"/>
    <cellStyle name="Normal 4 3 2 3" xfId="440"/>
    <cellStyle name="Normal 4 3 2 3 2" xfId="961"/>
    <cellStyle name="Normal 4 3 2 3 2 2" xfId="1911"/>
    <cellStyle name="Normal 4 3 2 3 3" xfId="1436"/>
    <cellStyle name="Normal 4 3 2 4" xfId="725"/>
    <cellStyle name="Normal 4 3 2 4 2" xfId="1675"/>
    <cellStyle name="Normal 4 3 2 5" xfId="1200"/>
    <cellStyle name="Normal 4 3 3" xfId="265"/>
    <cellStyle name="Normal 4 3 3 2" xfId="501"/>
    <cellStyle name="Normal 4 3 3 2 2" xfId="1022"/>
    <cellStyle name="Normal 4 3 3 2 2 2" xfId="1972"/>
    <cellStyle name="Normal 4 3 3 2 3" xfId="1497"/>
    <cellStyle name="Normal 4 3 3 3" xfId="786"/>
    <cellStyle name="Normal 4 3 3 3 2" xfId="1736"/>
    <cellStyle name="Normal 4 3 3 4" xfId="1261"/>
    <cellStyle name="Normal 4 3 4" xfId="383"/>
    <cellStyle name="Normal 4 3 4 2" xfId="904"/>
    <cellStyle name="Normal 4 3 4 2 2" xfId="1854"/>
    <cellStyle name="Normal 4 3 4 3" xfId="1379"/>
    <cellStyle name="Normal 4 3 5" xfId="668"/>
    <cellStyle name="Normal 4 3 5 2" xfId="1618"/>
    <cellStyle name="Normal 4 3 6" xfId="1143"/>
    <cellStyle name="Normal 4 4" xfId="120"/>
    <cellStyle name="Normal 4 4 2" xfId="225"/>
    <cellStyle name="Normal 4 4 2 2" xfId="348"/>
    <cellStyle name="Normal 4 4 2 2 2" xfId="584"/>
    <cellStyle name="Normal 4 4 2 2 2 2" xfId="1105"/>
    <cellStyle name="Normal 4 4 2 2 2 2 2" xfId="2055"/>
    <cellStyle name="Normal 4 4 2 2 2 3" xfId="1580"/>
    <cellStyle name="Normal 4 4 2 2 3" xfId="869"/>
    <cellStyle name="Normal 4 4 2 2 3 2" xfId="1819"/>
    <cellStyle name="Normal 4 4 2 2 4" xfId="1344"/>
    <cellStyle name="Normal 4 4 2 3" xfId="466"/>
    <cellStyle name="Normal 4 4 2 3 2" xfId="987"/>
    <cellStyle name="Normal 4 4 2 3 2 2" xfId="1937"/>
    <cellStyle name="Normal 4 4 2 3 3" xfId="1462"/>
    <cellStyle name="Normal 4 4 2 4" xfId="751"/>
    <cellStyle name="Normal 4 4 2 4 2" xfId="1701"/>
    <cellStyle name="Normal 4 4 2 5" xfId="1226"/>
    <cellStyle name="Normal 4 4 3" xfId="291"/>
    <cellStyle name="Normal 4 4 3 2" xfId="527"/>
    <cellStyle name="Normal 4 4 3 2 2" xfId="1048"/>
    <cellStyle name="Normal 4 4 3 2 2 2" xfId="1998"/>
    <cellStyle name="Normal 4 4 3 2 3" xfId="1523"/>
    <cellStyle name="Normal 4 4 3 3" xfId="812"/>
    <cellStyle name="Normal 4 4 3 3 2" xfId="1762"/>
    <cellStyle name="Normal 4 4 3 4" xfId="1287"/>
    <cellStyle name="Normal 4 4 4" xfId="409"/>
    <cellStyle name="Normal 4 4 4 2" xfId="930"/>
    <cellStyle name="Normal 4 4 4 2 2" xfId="1880"/>
    <cellStyle name="Normal 4 4 4 3" xfId="1405"/>
    <cellStyle name="Normal 4 4 5" xfId="694"/>
    <cellStyle name="Normal 4 4 5 2" xfId="1644"/>
    <cellStyle name="Normal 4 4 6" xfId="1169"/>
    <cellStyle name="Normal 4 5" xfId="194"/>
    <cellStyle name="Normal 4 5 2" xfId="317"/>
    <cellStyle name="Normal 4 5 2 2" xfId="553"/>
    <cellStyle name="Normal 4 5 2 2 2" xfId="1074"/>
    <cellStyle name="Normal 4 5 2 2 2 2" xfId="2024"/>
    <cellStyle name="Normal 4 5 2 2 3" xfId="1549"/>
    <cellStyle name="Normal 4 5 2 3" xfId="838"/>
    <cellStyle name="Normal 4 5 2 3 2" xfId="1788"/>
    <cellStyle name="Normal 4 5 2 4" xfId="1313"/>
    <cellStyle name="Normal 4 5 3" xfId="435"/>
    <cellStyle name="Normal 4 5 3 2" xfId="956"/>
    <cellStyle name="Normal 4 5 3 2 2" xfId="1906"/>
    <cellStyle name="Normal 4 5 3 3" xfId="1431"/>
    <cellStyle name="Normal 4 5 4" xfId="720"/>
    <cellStyle name="Normal 4 5 4 2" xfId="1670"/>
    <cellStyle name="Normal 4 5 5" xfId="1195"/>
    <cellStyle name="Normal 4 6" xfId="256"/>
    <cellStyle name="Normal 4 7" xfId="260"/>
    <cellStyle name="Normal 4 7 2" xfId="496"/>
    <cellStyle name="Normal 4 7 2 2" xfId="1017"/>
    <cellStyle name="Normal 4 7 2 2 2" xfId="1967"/>
    <cellStyle name="Normal 4 7 2 3" xfId="1492"/>
    <cellStyle name="Normal 4 7 3" xfId="781"/>
    <cellStyle name="Normal 4 7 3 2" xfId="1731"/>
    <cellStyle name="Normal 4 7 4" xfId="1256"/>
    <cellStyle name="Normal 4 8" xfId="378"/>
    <cellStyle name="Normal 4 8 2" xfId="899"/>
    <cellStyle name="Normal 4 8 2 2" xfId="1849"/>
    <cellStyle name="Normal 4 8 3" xfId="1374"/>
    <cellStyle name="Normal 4 9" xfId="663"/>
    <cellStyle name="Normal 4 9 2" xfId="1613"/>
    <cellStyle name="Normal 5" xfId="61"/>
    <cellStyle name="Normal 5 2" xfId="74"/>
    <cellStyle name="Normal 5 2 2" xfId="127"/>
    <cellStyle name="Normal 5 2 2 2" xfId="232"/>
    <cellStyle name="Normal 5 2 2 2 2" xfId="355"/>
    <cellStyle name="Normal 5 2 2 2 2 2" xfId="591"/>
    <cellStyle name="Normal 5 2 2 2 2 2 2" xfId="1112"/>
    <cellStyle name="Normal 5 2 2 2 2 2 2 2" xfId="2062"/>
    <cellStyle name="Normal 5 2 2 2 2 2 3" xfId="1587"/>
    <cellStyle name="Normal 5 2 2 2 2 3" xfId="876"/>
    <cellStyle name="Normal 5 2 2 2 2 3 2" xfId="1826"/>
    <cellStyle name="Normal 5 2 2 2 2 4" xfId="1351"/>
    <cellStyle name="Normal 5 2 2 2 3" xfId="473"/>
    <cellStyle name="Normal 5 2 2 2 3 2" xfId="994"/>
    <cellStyle name="Normal 5 2 2 2 3 2 2" xfId="1944"/>
    <cellStyle name="Normal 5 2 2 2 3 3" xfId="1469"/>
    <cellStyle name="Normal 5 2 2 2 4" xfId="758"/>
    <cellStyle name="Normal 5 2 2 2 4 2" xfId="1708"/>
    <cellStyle name="Normal 5 2 2 2 5" xfId="1233"/>
    <cellStyle name="Normal 5 2 2 3" xfId="298"/>
    <cellStyle name="Normal 5 2 2 3 2" xfId="534"/>
    <cellStyle name="Normal 5 2 2 3 2 2" xfId="1055"/>
    <cellStyle name="Normal 5 2 2 3 2 2 2" xfId="2005"/>
    <cellStyle name="Normal 5 2 2 3 2 3" xfId="1530"/>
    <cellStyle name="Normal 5 2 2 3 3" xfId="819"/>
    <cellStyle name="Normal 5 2 2 3 3 2" xfId="1769"/>
    <cellStyle name="Normal 5 2 2 3 4" xfId="1294"/>
    <cellStyle name="Normal 5 2 2 4" xfId="416"/>
    <cellStyle name="Normal 5 2 2 4 2" xfId="937"/>
    <cellStyle name="Normal 5 2 2 4 2 2" xfId="1887"/>
    <cellStyle name="Normal 5 2 2 4 3" xfId="1412"/>
    <cellStyle name="Normal 5 2 2 5" xfId="701"/>
    <cellStyle name="Normal 5 2 2 5 2" xfId="1651"/>
    <cellStyle name="Normal 5 2 2 6" xfId="1176"/>
    <cellStyle name="Normal 5 2 3" xfId="206"/>
    <cellStyle name="Normal 5 2 3 2" xfId="329"/>
    <cellStyle name="Normal 5 2 3 2 2" xfId="565"/>
    <cellStyle name="Normal 5 2 3 2 2 2" xfId="1086"/>
    <cellStyle name="Normal 5 2 3 2 2 2 2" xfId="2036"/>
    <cellStyle name="Normal 5 2 3 2 2 3" xfId="1561"/>
    <cellStyle name="Normal 5 2 3 2 3" xfId="850"/>
    <cellStyle name="Normal 5 2 3 2 3 2" xfId="1800"/>
    <cellStyle name="Normal 5 2 3 2 4" xfId="1325"/>
    <cellStyle name="Normal 5 2 3 3" xfId="447"/>
    <cellStyle name="Normal 5 2 3 3 2" xfId="968"/>
    <cellStyle name="Normal 5 2 3 3 2 2" xfId="1918"/>
    <cellStyle name="Normal 5 2 3 3 3" xfId="1443"/>
    <cellStyle name="Normal 5 2 3 4" xfId="732"/>
    <cellStyle name="Normal 5 2 3 4 2" xfId="1682"/>
    <cellStyle name="Normal 5 2 3 5" xfId="1207"/>
    <cellStyle name="Normal 5 2 4" xfId="272"/>
    <cellStyle name="Normal 5 2 4 2" xfId="508"/>
    <cellStyle name="Normal 5 2 4 2 2" xfId="1029"/>
    <cellStyle name="Normal 5 2 4 2 2 2" xfId="1979"/>
    <cellStyle name="Normal 5 2 4 2 3" xfId="1504"/>
    <cellStyle name="Normal 5 2 4 3" xfId="793"/>
    <cellStyle name="Normal 5 2 4 3 2" xfId="1743"/>
    <cellStyle name="Normal 5 2 4 4" xfId="1268"/>
    <cellStyle name="Normal 5 2 5" xfId="390"/>
    <cellStyle name="Normal 5 2 5 2" xfId="911"/>
    <cellStyle name="Normal 5 2 5 2 2" xfId="1861"/>
    <cellStyle name="Normal 5 2 5 3" xfId="1386"/>
    <cellStyle name="Normal 5 2 6" xfId="675"/>
    <cellStyle name="Normal 5 2 6 2" xfId="1625"/>
    <cellStyle name="Normal 5 2 7" xfId="1150"/>
    <cellStyle name="Normal 5 3" xfId="67"/>
    <cellStyle name="Normal 5 3 2" xfId="200"/>
    <cellStyle name="Normal 5 3 2 2" xfId="323"/>
    <cellStyle name="Normal 5 3 2 2 2" xfId="559"/>
    <cellStyle name="Normal 5 3 2 2 2 2" xfId="1080"/>
    <cellStyle name="Normal 5 3 2 2 2 2 2" xfId="2030"/>
    <cellStyle name="Normal 5 3 2 2 2 3" xfId="1555"/>
    <cellStyle name="Normal 5 3 2 2 3" xfId="844"/>
    <cellStyle name="Normal 5 3 2 2 3 2" xfId="1794"/>
    <cellStyle name="Normal 5 3 2 2 4" xfId="1319"/>
    <cellStyle name="Normal 5 3 2 3" xfId="441"/>
    <cellStyle name="Normal 5 3 2 3 2" xfId="962"/>
    <cellStyle name="Normal 5 3 2 3 2 2" xfId="1912"/>
    <cellStyle name="Normal 5 3 2 3 3" xfId="1437"/>
    <cellStyle name="Normal 5 3 2 4" xfId="726"/>
    <cellStyle name="Normal 5 3 2 4 2" xfId="1676"/>
    <cellStyle name="Normal 5 3 2 5" xfId="1201"/>
    <cellStyle name="Normal 5 3 3" xfId="266"/>
    <cellStyle name="Normal 5 3 3 2" xfId="502"/>
    <cellStyle name="Normal 5 3 3 2 2" xfId="1023"/>
    <cellStyle name="Normal 5 3 3 2 2 2" xfId="1973"/>
    <cellStyle name="Normal 5 3 3 2 3" xfId="1498"/>
    <cellStyle name="Normal 5 3 3 3" xfId="787"/>
    <cellStyle name="Normal 5 3 3 3 2" xfId="1737"/>
    <cellStyle name="Normal 5 3 3 4" xfId="1262"/>
    <cellStyle name="Normal 5 3 4" xfId="384"/>
    <cellStyle name="Normal 5 3 4 2" xfId="905"/>
    <cellStyle name="Normal 5 3 4 2 2" xfId="1855"/>
    <cellStyle name="Normal 5 3 4 3" xfId="1380"/>
    <cellStyle name="Normal 5 3 5" xfId="669"/>
    <cellStyle name="Normal 5 3 5 2" xfId="1619"/>
    <cellStyle name="Normal 5 3 6" xfId="1144"/>
    <cellStyle name="Normal 5 4" xfId="121"/>
    <cellStyle name="Normal 5 4 2" xfId="226"/>
    <cellStyle name="Normal 5 4 2 2" xfId="349"/>
    <cellStyle name="Normal 5 4 2 2 2" xfId="585"/>
    <cellStyle name="Normal 5 4 2 2 2 2" xfId="1106"/>
    <cellStyle name="Normal 5 4 2 2 2 2 2" xfId="2056"/>
    <cellStyle name="Normal 5 4 2 2 2 3" xfId="1581"/>
    <cellStyle name="Normal 5 4 2 2 3" xfId="870"/>
    <cellStyle name="Normal 5 4 2 2 3 2" xfId="1820"/>
    <cellStyle name="Normal 5 4 2 2 4" xfId="1345"/>
    <cellStyle name="Normal 5 4 2 3" xfId="467"/>
    <cellStyle name="Normal 5 4 2 3 2" xfId="988"/>
    <cellStyle name="Normal 5 4 2 3 2 2" xfId="1938"/>
    <cellStyle name="Normal 5 4 2 3 3" xfId="1463"/>
    <cellStyle name="Normal 5 4 2 4" xfId="752"/>
    <cellStyle name="Normal 5 4 2 4 2" xfId="1702"/>
    <cellStyle name="Normal 5 4 2 5" xfId="1227"/>
    <cellStyle name="Normal 5 4 3" xfId="292"/>
    <cellStyle name="Normal 5 4 3 2" xfId="528"/>
    <cellStyle name="Normal 5 4 3 2 2" xfId="1049"/>
    <cellStyle name="Normal 5 4 3 2 2 2" xfId="1999"/>
    <cellStyle name="Normal 5 4 3 2 3" xfId="1524"/>
    <cellStyle name="Normal 5 4 3 3" xfId="813"/>
    <cellStyle name="Normal 5 4 3 3 2" xfId="1763"/>
    <cellStyle name="Normal 5 4 3 4" xfId="1288"/>
    <cellStyle name="Normal 5 4 4" xfId="410"/>
    <cellStyle name="Normal 5 4 4 2" xfId="931"/>
    <cellStyle name="Normal 5 4 4 2 2" xfId="1881"/>
    <cellStyle name="Normal 5 4 4 3" xfId="1406"/>
    <cellStyle name="Normal 5 4 5" xfId="695"/>
    <cellStyle name="Normal 5 4 5 2" xfId="1645"/>
    <cellStyle name="Normal 5 4 6" xfId="1170"/>
    <cellStyle name="Normal 5 5" xfId="195"/>
    <cellStyle name="Normal 5 5 2" xfId="318"/>
    <cellStyle name="Normal 5 5 2 2" xfId="554"/>
    <cellStyle name="Normal 5 5 2 2 2" xfId="1075"/>
    <cellStyle name="Normal 5 5 2 2 2 2" xfId="2025"/>
    <cellStyle name="Normal 5 5 2 2 3" xfId="1550"/>
    <cellStyle name="Normal 5 5 2 3" xfId="839"/>
    <cellStyle name="Normal 5 5 2 3 2" xfId="1789"/>
    <cellStyle name="Normal 5 5 2 4" xfId="1314"/>
    <cellStyle name="Normal 5 5 3" xfId="436"/>
    <cellStyle name="Normal 5 5 3 2" xfId="957"/>
    <cellStyle name="Normal 5 5 3 2 2" xfId="1907"/>
    <cellStyle name="Normal 5 5 3 3" xfId="1432"/>
    <cellStyle name="Normal 5 5 4" xfId="721"/>
    <cellStyle name="Normal 5 5 4 2" xfId="1671"/>
    <cellStyle name="Normal 5 5 5" xfId="1196"/>
    <cellStyle name="Normal 5 6" xfId="261"/>
    <cellStyle name="Normal 5 6 2" xfId="497"/>
    <cellStyle name="Normal 5 6 2 2" xfId="1018"/>
    <cellStyle name="Normal 5 6 2 2 2" xfId="1968"/>
    <cellStyle name="Normal 5 6 2 3" xfId="1493"/>
    <cellStyle name="Normal 5 6 3" xfId="782"/>
    <cellStyle name="Normal 5 6 3 2" xfId="1732"/>
    <cellStyle name="Normal 5 6 4" xfId="1257"/>
    <cellStyle name="Normal 5 7" xfId="379"/>
    <cellStyle name="Normal 5 7 2" xfId="900"/>
    <cellStyle name="Normal 5 7 2 2" xfId="1850"/>
    <cellStyle name="Normal 5 7 3" xfId="1375"/>
    <cellStyle name="Normal 5 8" xfId="664"/>
    <cellStyle name="Normal 5 8 2" xfId="1614"/>
    <cellStyle name="Normal 5 9" xfId="1139"/>
    <cellStyle name="Normal 6" xfId="63"/>
    <cellStyle name="Normal 6 2" xfId="75"/>
    <cellStyle name="Normal 6 2 2" xfId="128"/>
    <cellStyle name="Normal 6 2 2 2" xfId="233"/>
    <cellStyle name="Normal 6 2 2 2 2" xfId="356"/>
    <cellStyle name="Normal 6 2 2 2 2 2" xfId="592"/>
    <cellStyle name="Normal 6 2 2 2 2 2 2" xfId="1113"/>
    <cellStyle name="Normal 6 2 2 2 2 2 2 2" xfId="2063"/>
    <cellStyle name="Normal 6 2 2 2 2 2 3" xfId="1588"/>
    <cellStyle name="Normal 6 2 2 2 2 3" xfId="877"/>
    <cellStyle name="Normal 6 2 2 2 2 3 2" xfId="1827"/>
    <cellStyle name="Normal 6 2 2 2 2 4" xfId="1352"/>
    <cellStyle name="Normal 6 2 2 2 3" xfId="474"/>
    <cellStyle name="Normal 6 2 2 2 3 2" xfId="995"/>
    <cellStyle name="Normal 6 2 2 2 3 2 2" xfId="1945"/>
    <cellStyle name="Normal 6 2 2 2 3 3" xfId="1470"/>
    <cellStyle name="Normal 6 2 2 2 4" xfId="759"/>
    <cellStyle name="Normal 6 2 2 2 4 2" xfId="1709"/>
    <cellStyle name="Normal 6 2 2 2 5" xfId="1234"/>
    <cellStyle name="Normal 6 2 2 3" xfId="299"/>
    <cellStyle name="Normal 6 2 2 3 2" xfId="535"/>
    <cellStyle name="Normal 6 2 2 3 2 2" xfId="1056"/>
    <cellStyle name="Normal 6 2 2 3 2 2 2" xfId="2006"/>
    <cellStyle name="Normal 6 2 2 3 2 3" xfId="1531"/>
    <cellStyle name="Normal 6 2 2 3 3" xfId="820"/>
    <cellStyle name="Normal 6 2 2 3 3 2" xfId="1770"/>
    <cellStyle name="Normal 6 2 2 3 4" xfId="1295"/>
    <cellStyle name="Normal 6 2 2 4" xfId="417"/>
    <cellStyle name="Normal 6 2 2 4 2" xfId="938"/>
    <cellStyle name="Normal 6 2 2 4 2 2" xfId="1888"/>
    <cellStyle name="Normal 6 2 2 4 3" xfId="1413"/>
    <cellStyle name="Normal 6 2 2 5" xfId="702"/>
    <cellStyle name="Normal 6 2 2 5 2" xfId="1652"/>
    <cellStyle name="Normal 6 2 2 6" xfId="1177"/>
    <cellStyle name="Normal 6 2 3" xfId="207"/>
    <cellStyle name="Normal 6 2 3 2" xfId="330"/>
    <cellStyle name="Normal 6 2 3 2 2" xfId="566"/>
    <cellStyle name="Normal 6 2 3 2 2 2" xfId="1087"/>
    <cellStyle name="Normal 6 2 3 2 2 2 2" xfId="2037"/>
    <cellStyle name="Normal 6 2 3 2 2 3" xfId="1562"/>
    <cellStyle name="Normal 6 2 3 2 3" xfId="851"/>
    <cellStyle name="Normal 6 2 3 2 3 2" xfId="1801"/>
    <cellStyle name="Normal 6 2 3 2 4" xfId="1326"/>
    <cellStyle name="Normal 6 2 3 3" xfId="448"/>
    <cellStyle name="Normal 6 2 3 3 2" xfId="969"/>
    <cellStyle name="Normal 6 2 3 3 2 2" xfId="1919"/>
    <cellStyle name="Normal 6 2 3 3 3" xfId="1444"/>
    <cellStyle name="Normal 6 2 3 4" xfId="733"/>
    <cellStyle name="Normal 6 2 3 4 2" xfId="1683"/>
    <cellStyle name="Normal 6 2 3 5" xfId="1208"/>
    <cellStyle name="Normal 6 2 4" xfId="273"/>
    <cellStyle name="Normal 6 2 4 2" xfId="509"/>
    <cellStyle name="Normal 6 2 4 2 2" xfId="1030"/>
    <cellStyle name="Normal 6 2 4 2 2 2" xfId="1980"/>
    <cellStyle name="Normal 6 2 4 2 3" xfId="1505"/>
    <cellStyle name="Normal 6 2 4 3" xfId="794"/>
    <cellStyle name="Normal 6 2 4 3 2" xfId="1744"/>
    <cellStyle name="Normal 6 2 4 4" xfId="1269"/>
    <cellStyle name="Normal 6 2 5" xfId="391"/>
    <cellStyle name="Normal 6 2 5 2" xfId="912"/>
    <cellStyle name="Normal 6 2 5 2 2" xfId="1862"/>
    <cellStyle name="Normal 6 2 5 3" xfId="1387"/>
    <cellStyle name="Normal 6 2 6" xfId="676"/>
    <cellStyle name="Normal 6 2 6 2" xfId="1626"/>
    <cellStyle name="Normal 6 2 7" xfId="1151"/>
    <cellStyle name="Normal 6 3" xfId="68"/>
    <cellStyle name="Normal 6 3 2" xfId="201"/>
    <cellStyle name="Normal 6 3 2 2" xfId="324"/>
    <cellStyle name="Normal 6 3 2 2 2" xfId="560"/>
    <cellStyle name="Normal 6 3 2 2 2 2" xfId="1081"/>
    <cellStyle name="Normal 6 3 2 2 2 2 2" xfId="2031"/>
    <cellStyle name="Normal 6 3 2 2 2 3" xfId="1556"/>
    <cellStyle name="Normal 6 3 2 2 3" xfId="845"/>
    <cellStyle name="Normal 6 3 2 2 3 2" xfId="1795"/>
    <cellStyle name="Normal 6 3 2 2 4" xfId="1320"/>
    <cellStyle name="Normal 6 3 2 3" xfId="442"/>
    <cellStyle name="Normal 6 3 2 3 2" xfId="963"/>
    <cellStyle name="Normal 6 3 2 3 2 2" xfId="1913"/>
    <cellStyle name="Normal 6 3 2 3 3" xfId="1438"/>
    <cellStyle name="Normal 6 3 2 4" xfId="727"/>
    <cellStyle name="Normal 6 3 2 4 2" xfId="1677"/>
    <cellStyle name="Normal 6 3 2 5" xfId="1202"/>
    <cellStyle name="Normal 6 3 3" xfId="267"/>
    <cellStyle name="Normal 6 3 3 2" xfId="503"/>
    <cellStyle name="Normal 6 3 3 2 2" xfId="1024"/>
    <cellStyle name="Normal 6 3 3 2 2 2" xfId="1974"/>
    <cellStyle name="Normal 6 3 3 2 3" xfId="1499"/>
    <cellStyle name="Normal 6 3 3 3" xfId="788"/>
    <cellStyle name="Normal 6 3 3 3 2" xfId="1738"/>
    <cellStyle name="Normal 6 3 3 4" xfId="1263"/>
    <cellStyle name="Normal 6 3 4" xfId="385"/>
    <cellStyle name="Normal 6 3 4 2" xfId="906"/>
    <cellStyle name="Normal 6 3 4 2 2" xfId="1856"/>
    <cellStyle name="Normal 6 3 4 3" xfId="1381"/>
    <cellStyle name="Normal 6 3 5" xfId="670"/>
    <cellStyle name="Normal 6 3 5 2" xfId="1620"/>
    <cellStyle name="Normal 6 3 6" xfId="1145"/>
    <cellStyle name="Normal 6 4" xfId="122"/>
    <cellStyle name="Normal 6 4 2" xfId="227"/>
    <cellStyle name="Normal 6 4 2 2" xfId="350"/>
    <cellStyle name="Normal 6 4 2 2 2" xfId="586"/>
    <cellStyle name="Normal 6 4 2 2 2 2" xfId="1107"/>
    <cellStyle name="Normal 6 4 2 2 2 2 2" xfId="2057"/>
    <cellStyle name="Normal 6 4 2 2 2 3" xfId="1582"/>
    <cellStyle name="Normal 6 4 2 2 3" xfId="871"/>
    <cellStyle name="Normal 6 4 2 2 3 2" xfId="1821"/>
    <cellStyle name="Normal 6 4 2 2 4" xfId="1346"/>
    <cellStyle name="Normal 6 4 2 3" xfId="468"/>
    <cellStyle name="Normal 6 4 2 3 2" xfId="989"/>
    <cellStyle name="Normal 6 4 2 3 2 2" xfId="1939"/>
    <cellStyle name="Normal 6 4 2 3 3" xfId="1464"/>
    <cellStyle name="Normal 6 4 2 4" xfId="753"/>
    <cellStyle name="Normal 6 4 2 4 2" xfId="1703"/>
    <cellStyle name="Normal 6 4 2 5" xfId="1228"/>
    <cellStyle name="Normal 6 4 3" xfId="293"/>
    <cellStyle name="Normal 6 4 3 2" xfId="529"/>
    <cellStyle name="Normal 6 4 3 2 2" xfId="1050"/>
    <cellStyle name="Normal 6 4 3 2 2 2" xfId="2000"/>
    <cellStyle name="Normal 6 4 3 2 3" xfId="1525"/>
    <cellStyle name="Normal 6 4 3 3" xfId="814"/>
    <cellStyle name="Normal 6 4 3 3 2" xfId="1764"/>
    <cellStyle name="Normal 6 4 3 4" xfId="1289"/>
    <cellStyle name="Normal 6 4 4" xfId="411"/>
    <cellStyle name="Normal 6 4 4 2" xfId="932"/>
    <cellStyle name="Normal 6 4 4 2 2" xfId="1882"/>
    <cellStyle name="Normal 6 4 4 3" xfId="1407"/>
    <cellStyle name="Normal 6 4 5" xfId="696"/>
    <cellStyle name="Normal 6 4 5 2" xfId="1646"/>
    <cellStyle name="Normal 6 4 6" xfId="1171"/>
    <cellStyle name="Normal 6 5" xfId="196"/>
    <cellStyle name="Normal 6 5 2" xfId="319"/>
    <cellStyle name="Normal 6 5 2 2" xfId="555"/>
    <cellStyle name="Normal 6 5 2 2 2" xfId="1076"/>
    <cellStyle name="Normal 6 5 2 2 2 2" xfId="2026"/>
    <cellStyle name="Normal 6 5 2 2 3" xfId="1551"/>
    <cellStyle name="Normal 6 5 2 3" xfId="840"/>
    <cellStyle name="Normal 6 5 2 3 2" xfId="1790"/>
    <cellStyle name="Normal 6 5 2 4" xfId="1315"/>
    <cellStyle name="Normal 6 5 3" xfId="437"/>
    <cellStyle name="Normal 6 5 3 2" xfId="958"/>
    <cellStyle name="Normal 6 5 3 2 2" xfId="1908"/>
    <cellStyle name="Normal 6 5 3 3" xfId="1433"/>
    <cellStyle name="Normal 6 5 4" xfId="722"/>
    <cellStyle name="Normal 6 5 4 2" xfId="1672"/>
    <cellStyle name="Normal 6 5 5" xfId="1197"/>
    <cellStyle name="Normal 6 6" xfId="262"/>
    <cellStyle name="Normal 6 6 2" xfId="498"/>
    <cellStyle name="Normal 6 6 2 2" xfId="1019"/>
    <cellStyle name="Normal 6 6 2 2 2" xfId="1969"/>
    <cellStyle name="Normal 6 6 2 3" xfId="1494"/>
    <cellStyle name="Normal 6 6 3" xfId="783"/>
    <cellStyle name="Normal 6 6 3 2" xfId="1733"/>
    <cellStyle name="Normal 6 6 4" xfId="1258"/>
    <cellStyle name="Normal 6 7" xfId="380"/>
    <cellStyle name="Normal 6 7 2" xfId="901"/>
    <cellStyle name="Normal 6 7 2 2" xfId="1851"/>
    <cellStyle name="Normal 6 7 3" xfId="1376"/>
    <cellStyle name="Normal 6 8" xfId="665"/>
    <cellStyle name="Normal 6 8 2" xfId="1615"/>
    <cellStyle name="Normal 6 9" xfId="1140"/>
    <cellStyle name="Normal 7" xfId="69"/>
    <cellStyle name="Normal 7 2" xfId="123"/>
    <cellStyle name="Normal 7 2 2" xfId="228"/>
    <cellStyle name="Normal 7 2 2 2" xfId="351"/>
    <cellStyle name="Normal 7 2 2 2 2" xfId="587"/>
    <cellStyle name="Normal 7 2 2 2 2 2" xfId="1108"/>
    <cellStyle name="Normal 7 2 2 2 2 2 2" xfId="2058"/>
    <cellStyle name="Normal 7 2 2 2 2 3" xfId="1583"/>
    <cellStyle name="Normal 7 2 2 2 3" xfId="872"/>
    <cellStyle name="Normal 7 2 2 2 3 2" xfId="1822"/>
    <cellStyle name="Normal 7 2 2 2 4" xfId="1347"/>
    <cellStyle name="Normal 7 2 2 3" xfId="469"/>
    <cellStyle name="Normal 7 2 2 3 2" xfId="990"/>
    <cellStyle name="Normal 7 2 2 3 2 2" xfId="1940"/>
    <cellStyle name="Normal 7 2 2 3 3" xfId="1465"/>
    <cellStyle name="Normal 7 2 2 4" xfId="754"/>
    <cellStyle name="Normal 7 2 2 4 2" xfId="1704"/>
    <cellStyle name="Normal 7 2 2 5" xfId="1229"/>
    <cellStyle name="Normal 7 2 3" xfId="294"/>
    <cellStyle name="Normal 7 2 3 2" xfId="530"/>
    <cellStyle name="Normal 7 2 3 2 2" xfId="1051"/>
    <cellStyle name="Normal 7 2 3 2 2 2" xfId="2001"/>
    <cellStyle name="Normal 7 2 3 2 3" xfId="1526"/>
    <cellStyle name="Normal 7 2 3 3" xfId="815"/>
    <cellStyle name="Normal 7 2 3 3 2" xfId="1765"/>
    <cellStyle name="Normal 7 2 3 4" xfId="1290"/>
    <cellStyle name="Normal 7 2 4" xfId="412"/>
    <cellStyle name="Normal 7 2 4 2" xfId="933"/>
    <cellStyle name="Normal 7 2 4 2 2" xfId="1883"/>
    <cellStyle name="Normal 7 2 4 3" xfId="1408"/>
    <cellStyle name="Normal 7 2 5" xfId="697"/>
    <cellStyle name="Normal 7 2 5 2" xfId="1647"/>
    <cellStyle name="Normal 7 2 6" xfId="1172"/>
    <cellStyle name="Normal 7 3" xfId="202"/>
    <cellStyle name="Normal 7 3 2" xfId="325"/>
    <cellStyle name="Normal 7 3 2 2" xfId="561"/>
    <cellStyle name="Normal 7 3 2 2 2" xfId="1082"/>
    <cellStyle name="Normal 7 3 2 2 2 2" xfId="2032"/>
    <cellStyle name="Normal 7 3 2 2 3" xfId="1557"/>
    <cellStyle name="Normal 7 3 2 3" xfId="846"/>
    <cellStyle name="Normal 7 3 2 3 2" xfId="1796"/>
    <cellStyle name="Normal 7 3 2 4" xfId="1321"/>
    <cellStyle name="Normal 7 3 3" xfId="443"/>
    <cellStyle name="Normal 7 3 3 2" xfId="964"/>
    <cellStyle name="Normal 7 3 3 2 2" xfId="1914"/>
    <cellStyle name="Normal 7 3 3 3" xfId="1439"/>
    <cellStyle name="Normal 7 3 4" xfId="728"/>
    <cellStyle name="Normal 7 3 4 2" xfId="1678"/>
    <cellStyle name="Normal 7 3 5" xfId="1203"/>
    <cellStyle name="Normal 7 4" xfId="268"/>
    <cellStyle name="Normal 7 4 2" xfId="504"/>
    <cellStyle name="Normal 7 4 2 2" xfId="1025"/>
    <cellStyle name="Normal 7 4 2 2 2" xfId="1975"/>
    <cellStyle name="Normal 7 4 2 3" xfId="1500"/>
    <cellStyle name="Normal 7 4 3" xfId="789"/>
    <cellStyle name="Normal 7 4 3 2" xfId="1739"/>
    <cellStyle name="Normal 7 4 4" xfId="1264"/>
    <cellStyle name="Normal 7 5" xfId="386"/>
    <cellStyle name="Normal 7 5 2" xfId="907"/>
    <cellStyle name="Normal 7 5 2 2" xfId="1857"/>
    <cellStyle name="Normal 7 5 3" xfId="1382"/>
    <cellStyle name="Normal 7 6" xfId="671"/>
    <cellStyle name="Normal 7 6 2" xfId="1621"/>
    <cellStyle name="Normal 7 7" xfId="1146"/>
    <cellStyle name="Normal 8" xfId="1"/>
    <cellStyle name="Normal 8 2" xfId="129"/>
    <cellStyle name="Normal 8 2 2" xfId="234"/>
    <cellStyle name="Normal 8 2 2 2" xfId="357"/>
    <cellStyle name="Normal 8 2 2 2 2" xfId="593"/>
    <cellStyle name="Normal 8 2 2 2 2 2" xfId="1114"/>
    <cellStyle name="Normal 8 2 2 2 2 2 2" xfId="2064"/>
    <cellStyle name="Normal 8 2 2 2 2 3" xfId="1589"/>
    <cellStyle name="Normal 8 2 2 2 3" xfId="878"/>
    <cellStyle name="Normal 8 2 2 2 3 2" xfId="1828"/>
    <cellStyle name="Normal 8 2 2 2 4" xfId="1353"/>
    <cellStyle name="Normal 8 2 2 3" xfId="475"/>
    <cellStyle name="Normal 8 2 2 3 2" xfId="996"/>
    <cellStyle name="Normal 8 2 2 3 2 2" xfId="1946"/>
    <cellStyle name="Normal 8 2 2 3 3" xfId="1471"/>
    <cellStyle name="Normal 8 2 2 4" xfId="760"/>
    <cellStyle name="Normal 8 2 2 4 2" xfId="1710"/>
    <cellStyle name="Normal 8 2 2 5" xfId="1235"/>
    <cellStyle name="Normal 8 2 3" xfId="300"/>
    <cellStyle name="Normal 8 2 3 2" xfId="536"/>
    <cellStyle name="Normal 8 2 3 2 2" xfId="1057"/>
    <cellStyle name="Normal 8 2 3 2 2 2" xfId="2007"/>
    <cellStyle name="Normal 8 2 3 2 3" xfId="1532"/>
    <cellStyle name="Normal 8 2 3 3" xfId="821"/>
    <cellStyle name="Normal 8 2 3 3 2" xfId="1771"/>
    <cellStyle name="Normal 8 2 3 4" xfId="1296"/>
    <cellStyle name="Normal 8 2 4" xfId="418"/>
    <cellStyle name="Normal 8 2 4 2" xfId="939"/>
    <cellStyle name="Normal 8 2 4 2 2" xfId="1889"/>
    <cellStyle name="Normal 8 2 4 3" xfId="1414"/>
    <cellStyle name="Normal 8 2 5" xfId="703"/>
    <cellStyle name="Normal 8 2 5 2" xfId="1653"/>
    <cellStyle name="Normal 8 2 6" xfId="1178"/>
    <cellStyle name="Normal 8 3" xfId="208"/>
    <cellStyle name="Normal 8 3 2" xfId="331"/>
    <cellStyle name="Normal 8 3 2 2" xfId="567"/>
    <cellStyle name="Normal 8 3 2 2 2" xfId="1088"/>
    <cellStyle name="Normal 8 3 2 2 2 2" xfId="2038"/>
    <cellStyle name="Normal 8 3 2 2 3" xfId="1563"/>
    <cellStyle name="Normal 8 3 2 3" xfId="852"/>
    <cellStyle name="Normal 8 3 2 3 2" xfId="1802"/>
    <cellStyle name="Normal 8 3 2 4" xfId="1327"/>
    <cellStyle name="Normal 8 3 3" xfId="449"/>
    <cellStyle name="Normal 8 3 3 2" xfId="970"/>
    <cellStyle name="Normal 8 3 3 2 2" xfId="1920"/>
    <cellStyle name="Normal 8 3 3 3" xfId="1445"/>
    <cellStyle name="Normal 8 3 4" xfId="734"/>
    <cellStyle name="Normal 8 3 4 2" xfId="1684"/>
    <cellStyle name="Normal 8 3 5" xfId="1209"/>
    <cellStyle name="Normal 8 4" xfId="274"/>
    <cellStyle name="Normal 8 4 2" xfId="510"/>
    <cellStyle name="Normal 8 4 2 2" xfId="1031"/>
    <cellStyle name="Normal 8 4 2 2 2" xfId="1981"/>
    <cellStyle name="Normal 8 4 2 3" xfId="1506"/>
    <cellStyle name="Normal 8 4 3" xfId="795"/>
    <cellStyle name="Normal 8 4 3 2" xfId="1745"/>
    <cellStyle name="Normal 8 4 4" xfId="1270"/>
    <cellStyle name="Normal 8 5" xfId="392"/>
    <cellStyle name="Normal 8 5 2" xfId="913"/>
    <cellStyle name="Normal 8 5 2 2" xfId="1863"/>
    <cellStyle name="Normal 8 5 3" xfId="1388"/>
    <cellStyle name="Normal 8 6" xfId="677"/>
    <cellStyle name="Normal 8 6 2" xfId="1627"/>
    <cellStyle name="Normal 8 7" xfId="1152"/>
    <cellStyle name="Normal 9" xfId="76"/>
    <cellStyle name="Normal 9 2" xfId="130"/>
    <cellStyle name="Normal 9 2 2" xfId="235"/>
    <cellStyle name="Normal 9 2 2 2" xfId="358"/>
    <cellStyle name="Normal 9 2 2 2 2" xfId="594"/>
    <cellStyle name="Normal 9 2 2 2 2 2" xfId="1115"/>
    <cellStyle name="Normal 9 2 2 2 2 2 2" xfId="2065"/>
    <cellStyle name="Normal 9 2 2 2 2 3" xfId="1590"/>
    <cellStyle name="Normal 9 2 2 2 3" xfId="879"/>
    <cellStyle name="Normal 9 2 2 2 3 2" xfId="1829"/>
    <cellStyle name="Normal 9 2 2 2 4" xfId="1354"/>
    <cellStyle name="Normal 9 2 2 3" xfId="476"/>
    <cellStyle name="Normal 9 2 2 3 2" xfId="997"/>
    <cellStyle name="Normal 9 2 2 3 2 2" xfId="1947"/>
    <cellStyle name="Normal 9 2 2 3 3" xfId="1472"/>
    <cellStyle name="Normal 9 2 2 4" xfId="761"/>
    <cellStyle name="Normal 9 2 2 4 2" xfId="1711"/>
    <cellStyle name="Normal 9 2 2 5" xfId="1236"/>
    <cellStyle name="Normal 9 2 3" xfId="301"/>
    <cellStyle name="Normal 9 2 3 2" xfId="537"/>
    <cellStyle name="Normal 9 2 3 2 2" xfId="1058"/>
    <cellStyle name="Normal 9 2 3 2 2 2" xfId="2008"/>
    <cellStyle name="Normal 9 2 3 2 3" xfId="1533"/>
    <cellStyle name="Normal 9 2 3 3" xfId="822"/>
    <cellStyle name="Normal 9 2 3 3 2" xfId="1772"/>
    <cellStyle name="Normal 9 2 3 4" xfId="1297"/>
    <cellStyle name="Normal 9 2 4" xfId="419"/>
    <cellStyle name="Normal 9 2 4 2" xfId="940"/>
    <cellStyle name="Normal 9 2 4 2 2" xfId="1890"/>
    <cellStyle name="Normal 9 2 4 3" xfId="1415"/>
    <cellStyle name="Normal 9 2 5" xfId="704"/>
    <cellStyle name="Normal 9 2 5 2" xfId="1654"/>
    <cellStyle name="Normal 9 2 6" xfId="1179"/>
    <cellStyle name="Normal 9 3" xfId="209"/>
    <cellStyle name="Normal 9 3 2" xfId="332"/>
    <cellStyle name="Normal 9 3 2 2" xfId="568"/>
    <cellStyle name="Normal 9 3 2 2 2" xfId="1089"/>
    <cellStyle name="Normal 9 3 2 2 2 2" xfId="2039"/>
    <cellStyle name="Normal 9 3 2 2 3" xfId="1564"/>
    <cellStyle name="Normal 9 3 2 3" xfId="853"/>
    <cellStyle name="Normal 9 3 2 3 2" xfId="1803"/>
    <cellStyle name="Normal 9 3 2 4" xfId="1328"/>
    <cellStyle name="Normal 9 3 3" xfId="450"/>
    <cellStyle name="Normal 9 3 3 2" xfId="971"/>
    <cellStyle name="Normal 9 3 3 2 2" xfId="1921"/>
    <cellStyle name="Normal 9 3 3 3" xfId="1446"/>
    <cellStyle name="Normal 9 3 4" xfId="735"/>
    <cellStyle name="Normal 9 3 4 2" xfId="1685"/>
    <cellStyle name="Normal 9 3 5" xfId="1210"/>
    <cellStyle name="Normal 9 4" xfId="275"/>
    <cellStyle name="Normal 9 4 2" xfId="511"/>
    <cellStyle name="Normal 9 4 2 2" xfId="1032"/>
    <cellStyle name="Normal 9 4 2 2 2" xfId="1982"/>
    <cellStyle name="Normal 9 4 2 3" xfId="1507"/>
    <cellStyle name="Normal 9 4 3" xfId="796"/>
    <cellStyle name="Normal 9 4 3 2" xfId="1746"/>
    <cellStyle name="Normal 9 4 4" xfId="1271"/>
    <cellStyle name="Normal 9 5" xfId="393"/>
    <cellStyle name="Normal 9 5 2" xfId="914"/>
    <cellStyle name="Normal 9 5 2 2" xfId="1864"/>
    <cellStyle name="Normal 9 5 3" xfId="1389"/>
    <cellStyle name="Normal 9 6" xfId="678"/>
    <cellStyle name="Normal 9 6 2" xfId="1628"/>
    <cellStyle name="Normal 9 7" xfId="1153"/>
    <cellStyle name="Note 2" xfId="41"/>
    <cellStyle name="Note 2 2" xfId="187"/>
    <cellStyle name="Note 3" xfId="91"/>
    <cellStyle name="Note 3 2" xfId="131"/>
    <cellStyle name="Note 3 2 2" xfId="236"/>
    <cellStyle name="Note 3 2 2 2" xfId="359"/>
    <cellStyle name="Note 3 2 2 2 2" xfId="595"/>
    <cellStyle name="Note 3 2 2 2 2 2" xfId="1116"/>
    <cellStyle name="Note 3 2 2 2 2 2 2" xfId="2066"/>
    <cellStyle name="Note 3 2 2 2 2 3" xfId="1591"/>
    <cellStyle name="Note 3 2 2 2 3" xfId="880"/>
    <cellStyle name="Note 3 2 2 2 3 2" xfId="1830"/>
    <cellStyle name="Note 3 2 2 2 4" xfId="1355"/>
    <cellStyle name="Note 3 2 2 3" xfId="477"/>
    <cellStyle name="Note 3 2 2 3 2" xfId="998"/>
    <cellStyle name="Note 3 2 2 3 2 2" xfId="1948"/>
    <cellStyle name="Note 3 2 2 3 3" xfId="1473"/>
    <cellStyle name="Note 3 2 2 4" xfId="762"/>
    <cellStyle name="Note 3 2 2 4 2" xfId="1712"/>
    <cellStyle name="Note 3 2 2 5" xfId="1237"/>
    <cellStyle name="Note 3 2 3" xfId="302"/>
    <cellStyle name="Note 3 2 3 2" xfId="538"/>
    <cellStyle name="Note 3 2 3 2 2" xfId="1059"/>
    <cellStyle name="Note 3 2 3 2 2 2" xfId="2009"/>
    <cellStyle name="Note 3 2 3 2 3" xfId="1534"/>
    <cellStyle name="Note 3 2 3 3" xfId="823"/>
    <cellStyle name="Note 3 2 3 3 2" xfId="1773"/>
    <cellStyle name="Note 3 2 3 4" xfId="1298"/>
    <cellStyle name="Note 3 2 4" xfId="420"/>
    <cellStyle name="Note 3 2 4 2" xfId="941"/>
    <cellStyle name="Note 3 2 4 2 2" xfId="1891"/>
    <cellStyle name="Note 3 2 4 3" xfId="1416"/>
    <cellStyle name="Note 3 2 5" xfId="705"/>
    <cellStyle name="Note 3 2 5 2" xfId="1655"/>
    <cellStyle name="Note 3 2 6" xfId="1180"/>
    <cellStyle name="Note 3 3" xfId="210"/>
    <cellStyle name="Note 3 3 2" xfId="333"/>
    <cellStyle name="Note 3 3 2 2" xfId="569"/>
    <cellStyle name="Note 3 3 2 2 2" xfId="1090"/>
    <cellStyle name="Note 3 3 2 2 2 2" xfId="2040"/>
    <cellStyle name="Note 3 3 2 2 3" xfId="1565"/>
    <cellStyle name="Note 3 3 2 3" xfId="854"/>
    <cellStyle name="Note 3 3 2 3 2" xfId="1804"/>
    <cellStyle name="Note 3 3 2 4" xfId="1329"/>
    <cellStyle name="Note 3 3 3" xfId="451"/>
    <cellStyle name="Note 3 3 3 2" xfId="972"/>
    <cellStyle name="Note 3 3 3 2 2" xfId="1922"/>
    <cellStyle name="Note 3 3 3 3" xfId="1447"/>
    <cellStyle name="Note 3 3 4" xfId="736"/>
    <cellStyle name="Note 3 3 4 2" xfId="1686"/>
    <cellStyle name="Note 3 3 5" xfId="1211"/>
    <cellStyle name="Note 3 4" xfId="276"/>
    <cellStyle name="Note 3 4 2" xfId="512"/>
    <cellStyle name="Note 3 4 2 2" xfId="1033"/>
    <cellStyle name="Note 3 4 2 2 2" xfId="1983"/>
    <cellStyle name="Note 3 4 2 3" xfId="1508"/>
    <cellStyle name="Note 3 4 3" xfId="797"/>
    <cellStyle name="Note 3 4 3 2" xfId="1747"/>
    <cellStyle name="Note 3 4 4" xfId="1272"/>
    <cellStyle name="Note 3 5" xfId="394"/>
    <cellStyle name="Note 3 5 2" xfId="915"/>
    <cellStyle name="Note 3 5 2 2" xfId="1865"/>
    <cellStyle name="Note 3 5 3" xfId="1390"/>
    <cellStyle name="Note 3 6" xfId="679"/>
    <cellStyle name="Note 3 6 2" xfId="1629"/>
    <cellStyle name="Note 3 7" xfId="1154"/>
    <cellStyle name="Note 4" xfId="186"/>
    <cellStyle name="Note 5" xfId="655"/>
    <cellStyle name="Output 2" xfId="42"/>
    <cellStyle name="Output 3" xfId="86"/>
    <cellStyle name="Output 4" xfId="188"/>
    <cellStyle name="Output 5" xfId="656"/>
    <cellStyle name="Percent 2" xfId="52"/>
    <cellStyle name="Percent 2 2" xfId="72"/>
    <cellStyle name="Percent 2 2 2" xfId="125"/>
    <cellStyle name="Percent 2 2 2 2" xfId="230"/>
    <cellStyle name="Percent 2 2 2 2 2" xfId="353"/>
    <cellStyle name="Percent 2 2 2 2 2 2" xfId="589"/>
    <cellStyle name="Percent 2 2 2 2 2 2 2" xfId="1110"/>
    <cellStyle name="Percent 2 2 2 2 2 2 2 2" xfId="2060"/>
    <cellStyle name="Percent 2 2 2 2 2 2 3" xfId="1585"/>
    <cellStyle name="Percent 2 2 2 2 2 3" xfId="874"/>
    <cellStyle name="Percent 2 2 2 2 2 3 2" xfId="1824"/>
    <cellStyle name="Percent 2 2 2 2 2 4" xfId="1349"/>
    <cellStyle name="Percent 2 2 2 2 3" xfId="471"/>
    <cellStyle name="Percent 2 2 2 2 3 2" xfId="992"/>
    <cellStyle name="Percent 2 2 2 2 3 2 2" xfId="1942"/>
    <cellStyle name="Percent 2 2 2 2 3 3" xfId="1467"/>
    <cellStyle name="Percent 2 2 2 2 4" xfId="756"/>
    <cellStyle name="Percent 2 2 2 2 4 2" xfId="1706"/>
    <cellStyle name="Percent 2 2 2 2 5" xfId="1231"/>
    <cellStyle name="Percent 2 2 2 3" xfId="296"/>
    <cellStyle name="Percent 2 2 2 3 2" xfId="532"/>
    <cellStyle name="Percent 2 2 2 3 2 2" xfId="1053"/>
    <cellStyle name="Percent 2 2 2 3 2 2 2" xfId="2003"/>
    <cellStyle name="Percent 2 2 2 3 2 3" xfId="1528"/>
    <cellStyle name="Percent 2 2 2 3 3" xfId="817"/>
    <cellStyle name="Percent 2 2 2 3 3 2" xfId="1767"/>
    <cellStyle name="Percent 2 2 2 3 4" xfId="1292"/>
    <cellStyle name="Percent 2 2 2 4" xfId="414"/>
    <cellStyle name="Percent 2 2 2 4 2" xfId="935"/>
    <cellStyle name="Percent 2 2 2 4 2 2" xfId="1885"/>
    <cellStyle name="Percent 2 2 2 4 3" xfId="1410"/>
    <cellStyle name="Percent 2 2 2 5" xfId="699"/>
    <cellStyle name="Percent 2 2 2 5 2" xfId="1649"/>
    <cellStyle name="Percent 2 2 2 6" xfId="1174"/>
    <cellStyle name="Percent 2 2 3" xfId="204"/>
    <cellStyle name="Percent 2 2 3 2" xfId="327"/>
    <cellStyle name="Percent 2 2 3 2 2" xfId="563"/>
    <cellStyle name="Percent 2 2 3 2 2 2" xfId="1084"/>
    <cellStyle name="Percent 2 2 3 2 2 2 2" xfId="2034"/>
    <cellStyle name="Percent 2 2 3 2 2 3" xfId="1559"/>
    <cellStyle name="Percent 2 2 3 2 3" xfId="848"/>
    <cellStyle name="Percent 2 2 3 2 3 2" xfId="1798"/>
    <cellStyle name="Percent 2 2 3 2 4" xfId="1323"/>
    <cellStyle name="Percent 2 2 3 3" xfId="445"/>
    <cellStyle name="Percent 2 2 3 3 2" xfId="966"/>
    <cellStyle name="Percent 2 2 3 3 2 2" xfId="1916"/>
    <cellStyle name="Percent 2 2 3 3 3" xfId="1441"/>
    <cellStyle name="Percent 2 2 3 4" xfId="730"/>
    <cellStyle name="Percent 2 2 3 4 2" xfId="1680"/>
    <cellStyle name="Percent 2 2 3 5" xfId="1205"/>
    <cellStyle name="Percent 2 2 4" xfId="270"/>
    <cellStyle name="Percent 2 2 4 2" xfId="506"/>
    <cellStyle name="Percent 2 2 4 2 2" xfId="1027"/>
    <cellStyle name="Percent 2 2 4 2 2 2" xfId="1977"/>
    <cellStyle name="Percent 2 2 4 2 3" xfId="1502"/>
    <cellStyle name="Percent 2 2 4 3" xfId="791"/>
    <cellStyle name="Percent 2 2 4 3 2" xfId="1741"/>
    <cellStyle name="Percent 2 2 4 4" xfId="1266"/>
    <cellStyle name="Percent 2 2 5" xfId="388"/>
    <cellStyle name="Percent 2 2 5 2" xfId="909"/>
    <cellStyle name="Percent 2 2 5 2 2" xfId="1859"/>
    <cellStyle name="Percent 2 2 5 3" xfId="1384"/>
    <cellStyle name="Percent 2 2 6" xfId="673"/>
    <cellStyle name="Percent 2 2 6 2" xfId="1623"/>
    <cellStyle name="Percent 2 2 7" xfId="1148"/>
    <cellStyle name="Percent 2 3" xfId="65"/>
    <cellStyle name="Percent 2 3 2" xfId="198"/>
    <cellStyle name="Percent 2 3 2 2" xfId="321"/>
    <cellStyle name="Percent 2 3 2 2 2" xfId="557"/>
    <cellStyle name="Percent 2 3 2 2 2 2" xfId="1078"/>
    <cellStyle name="Percent 2 3 2 2 2 2 2" xfId="2028"/>
    <cellStyle name="Percent 2 3 2 2 2 3" xfId="1553"/>
    <cellStyle name="Percent 2 3 2 2 3" xfId="842"/>
    <cellStyle name="Percent 2 3 2 2 3 2" xfId="1792"/>
    <cellStyle name="Percent 2 3 2 2 4" xfId="1317"/>
    <cellStyle name="Percent 2 3 2 3" xfId="439"/>
    <cellStyle name="Percent 2 3 2 3 2" xfId="960"/>
    <cellStyle name="Percent 2 3 2 3 2 2" xfId="1910"/>
    <cellStyle name="Percent 2 3 2 3 3" xfId="1435"/>
    <cellStyle name="Percent 2 3 2 4" xfId="724"/>
    <cellStyle name="Percent 2 3 2 4 2" xfId="1674"/>
    <cellStyle name="Percent 2 3 2 5" xfId="1199"/>
    <cellStyle name="Percent 2 3 3" xfId="264"/>
    <cellStyle name="Percent 2 3 3 2" xfId="500"/>
    <cellStyle name="Percent 2 3 3 2 2" xfId="1021"/>
    <cellStyle name="Percent 2 3 3 2 2 2" xfId="1971"/>
    <cellStyle name="Percent 2 3 3 2 3" xfId="1496"/>
    <cellStyle name="Percent 2 3 3 3" xfId="785"/>
    <cellStyle name="Percent 2 3 3 3 2" xfId="1735"/>
    <cellStyle name="Percent 2 3 3 4" xfId="1260"/>
    <cellStyle name="Percent 2 3 4" xfId="382"/>
    <cellStyle name="Percent 2 3 4 2" xfId="903"/>
    <cellStyle name="Percent 2 3 4 2 2" xfId="1853"/>
    <cellStyle name="Percent 2 3 4 3" xfId="1378"/>
    <cellStyle name="Percent 2 3 5" xfId="667"/>
    <cellStyle name="Percent 2 3 5 2" xfId="1617"/>
    <cellStyle name="Percent 2 3 6" xfId="1142"/>
    <cellStyle name="Percent 2 4" xfId="119"/>
    <cellStyle name="Percent 2 4 2" xfId="224"/>
    <cellStyle name="Percent 2 4 2 2" xfId="347"/>
    <cellStyle name="Percent 2 4 2 2 2" xfId="583"/>
    <cellStyle name="Percent 2 4 2 2 2 2" xfId="1104"/>
    <cellStyle name="Percent 2 4 2 2 2 2 2" xfId="2054"/>
    <cellStyle name="Percent 2 4 2 2 2 3" xfId="1579"/>
    <cellStyle name="Percent 2 4 2 2 3" xfId="868"/>
    <cellStyle name="Percent 2 4 2 2 3 2" xfId="1818"/>
    <cellStyle name="Percent 2 4 2 2 4" xfId="1343"/>
    <cellStyle name="Percent 2 4 2 3" xfId="465"/>
    <cellStyle name="Percent 2 4 2 3 2" xfId="986"/>
    <cellStyle name="Percent 2 4 2 3 2 2" xfId="1936"/>
    <cellStyle name="Percent 2 4 2 3 3" xfId="1461"/>
    <cellStyle name="Percent 2 4 2 4" xfId="750"/>
    <cellStyle name="Percent 2 4 2 4 2" xfId="1700"/>
    <cellStyle name="Percent 2 4 2 5" xfId="1225"/>
    <cellStyle name="Percent 2 4 3" xfId="290"/>
    <cellStyle name="Percent 2 4 3 2" xfId="526"/>
    <cellStyle name="Percent 2 4 3 2 2" xfId="1047"/>
    <cellStyle name="Percent 2 4 3 2 2 2" xfId="1997"/>
    <cellStyle name="Percent 2 4 3 2 3" xfId="1522"/>
    <cellStyle name="Percent 2 4 3 3" xfId="811"/>
    <cellStyle name="Percent 2 4 3 3 2" xfId="1761"/>
    <cellStyle name="Percent 2 4 3 4" xfId="1286"/>
    <cellStyle name="Percent 2 4 4" xfId="408"/>
    <cellStyle name="Percent 2 4 4 2" xfId="929"/>
    <cellStyle name="Percent 2 4 4 2 2" xfId="1879"/>
    <cellStyle name="Percent 2 4 4 3" xfId="1404"/>
    <cellStyle name="Percent 2 4 5" xfId="693"/>
    <cellStyle name="Percent 2 4 5 2" xfId="1643"/>
    <cellStyle name="Percent 2 4 6" xfId="1168"/>
    <cellStyle name="Percent 2 5" xfId="193"/>
    <cellStyle name="Percent 2 5 2" xfId="316"/>
    <cellStyle name="Percent 2 5 2 2" xfId="552"/>
    <cellStyle name="Percent 2 5 2 2 2" xfId="1073"/>
    <cellStyle name="Percent 2 5 2 2 2 2" xfId="2023"/>
    <cellStyle name="Percent 2 5 2 2 3" xfId="1548"/>
    <cellStyle name="Percent 2 5 2 3" xfId="837"/>
    <cellStyle name="Percent 2 5 2 3 2" xfId="1787"/>
    <cellStyle name="Percent 2 5 2 4" xfId="1312"/>
    <cellStyle name="Percent 2 5 3" xfId="434"/>
    <cellStyle name="Percent 2 5 3 2" xfId="955"/>
    <cellStyle name="Percent 2 5 3 2 2" xfId="1905"/>
    <cellStyle name="Percent 2 5 3 3" xfId="1430"/>
    <cellStyle name="Percent 2 5 4" xfId="719"/>
    <cellStyle name="Percent 2 5 4 2" xfId="1669"/>
    <cellStyle name="Percent 2 5 5" xfId="1194"/>
    <cellStyle name="Percent 2 6" xfId="259"/>
    <cellStyle name="Percent 2 6 2" xfId="495"/>
    <cellStyle name="Percent 2 6 2 2" xfId="1016"/>
    <cellStyle name="Percent 2 6 2 2 2" xfId="1966"/>
    <cellStyle name="Percent 2 6 2 3" xfId="1491"/>
    <cellStyle name="Percent 2 6 3" xfId="780"/>
    <cellStyle name="Percent 2 6 3 2" xfId="1730"/>
    <cellStyle name="Percent 2 6 4" xfId="1255"/>
    <cellStyle name="Percent 2 7" xfId="377"/>
    <cellStyle name="Percent 2 7 2" xfId="898"/>
    <cellStyle name="Percent 2 7 2 2" xfId="1848"/>
    <cellStyle name="Percent 2 7 3" xfId="1373"/>
    <cellStyle name="Percent 2 8" xfId="662"/>
    <cellStyle name="Percent 2 8 2" xfId="1612"/>
    <cellStyle name="Percent 2 9" xfId="1137"/>
    <cellStyle name="Percent 3" xfId="70"/>
    <cellStyle name="Percent 4" xfId="657"/>
    <cellStyle name="Percent 5" xfId="50"/>
    <cellStyle name="Title 2" xfId="43"/>
    <cellStyle name="Title 3" xfId="77"/>
    <cellStyle name="Title 4" xfId="189"/>
    <cellStyle name="Title 5" xfId="658"/>
    <cellStyle name="Total 2" xfId="44"/>
    <cellStyle name="Total 3" xfId="93"/>
    <cellStyle name="Total 4" xfId="190"/>
    <cellStyle name="Total 5" xfId="659"/>
    <cellStyle name="Warning Text 2" xfId="45"/>
    <cellStyle name="Warning Text 3" xfId="90"/>
    <cellStyle name="Warning Text 4" xfId="191"/>
    <cellStyle name="Warning Text 5" xfId="660"/>
  </cellStyles>
  <dxfs count="0"/>
  <tableStyles count="0" defaultTableStyle="TableStyleMedium2" defaultPivotStyle="PivotStyleLight16"/>
  <colors>
    <mruColors>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36.184349426145509</c:v>
                </c:pt>
                <c:pt idx="1">
                  <c:v>10.247007726220733</c:v>
                </c:pt>
                <c:pt idx="2">
                  <c:v>37.824359576963097</c:v>
                </c:pt>
                <c:pt idx="3">
                  <c:v>-0.12142384436615998</c:v>
                </c:pt>
                <c:pt idx="4">
                  <c:v>-0.22064070800008428</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DSR!$C$3:$N$3</c:f>
              <c:numCache>
                <c:formatCode>0.00</c:formatCode>
                <c:ptCount val="12"/>
                <c:pt idx="0">
                  <c:v>4.4042297199995897</c:v>
                </c:pt>
                <c:pt idx="1">
                  <c:v>4.5059536599998227</c:v>
                </c:pt>
                <c:pt idx="2">
                  <c:v>4.6833553391897533</c:v>
                </c:pt>
                <c:pt idx="3">
                  <c:v>5.4015874999999998</c:v>
                </c:pt>
                <c:pt idx="4">
                  <c:v>5.785020836548</c:v>
                </c:pt>
                <c:pt idx="5">
                  <c:v>5.5076544079760197</c:v>
                </c:pt>
                <c:pt idx="6">
                  <c:v>5.865991108844538</c:v>
                </c:pt>
                <c:pt idx="7">
                  <c:v>5.0683828008592577</c:v>
                </c:pt>
                <c:pt idx="8">
                  <c:v>5.1677529965754099</c:v>
                </c:pt>
                <c:pt idx="9">
                  <c:v>4.9545250854803067</c:v>
                </c:pt>
                <c:pt idx="10">
                  <c:v>4.6508345057320604</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DSR!$C$4:$N$4</c:f>
              <c:numCache>
                <c:formatCode>0.00</c:formatCode>
                <c:ptCount val="12"/>
                <c:pt idx="0">
                  <c:v>3.8646811899999998</c:v>
                </c:pt>
                <c:pt idx="1">
                  <c:v>4.5023688400000008</c:v>
                </c:pt>
                <c:pt idx="2">
                  <c:v>4.2503607900000002</c:v>
                </c:pt>
                <c:pt idx="3">
                  <c:v>4.5548541</c:v>
                </c:pt>
                <c:pt idx="4">
                  <c:v>4.1212151500000003</c:v>
                </c:pt>
                <c:pt idx="5">
                  <c:v>3.4428373200000006</c:v>
                </c:pt>
                <c:pt idx="6">
                  <c:v>2.9782405600000001</c:v>
                </c:pt>
                <c:pt idx="7">
                  <c:v>3.0308739499999993</c:v>
                </c:pt>
                <c:pt idx="8">
                  <c:v>2.9825874399999992</c:v>
                </c:pt>
                <c:pt idx="9">
                  <c:v>2.8775424500000009</c:v>
                </c:pt>
                <c:pt idx="10">
                  <c:v>2.4511499199999998</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DSR!$C$5:$N$5</c:f>
              <c:numCache>
                <c:formatCode>0.00</c:formatCode>
                <c:ptCount val="12"/>
                <c:pt idx="0">
                  <c:v>0.83989016999999966</c:v>
                </c:pt>
                <c:pt idx="1">
                  <c:v>0.92044844999999997</c:v>
                </c:pt>
                <c:pt idx="2">
                  <c:v>0.54649421899999984</c:v>
                </c:pt>
                <c:pt idx="3">
                  <c:v>0.63439844999999973</c:v>
                </c:pt>
                <c:pt idx="4">
                  <c:v>0.77291741999999952</c:v>
                </c:pt>
                <c:pt idx="5">
                  <c:v>1.2587527000000001</c:v>
                </c:pt>
                <c:pt idx="6">
                  <c:v>1.3488670379999992</c:v>
                </c:pt>
                <c:pt idx="7">
                  <c:v>0.7960870299999997</c:v>
                </c:pt>
                <c:pt idx="8">
                  <c:v>1.0624975800000003</c:v>
                </c:pt>
                <c:pt idx="9">
                  <c:v>1.3067453799999993</c:v>
                </c:pt>
                <c:pt idx="10">
                  <c:v>0.8435074600000001</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8"/>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DSR!$M$9:$M$12</c:f>
              <c:numCache>
                <c:formatCode>0.00</c:formatCode>
                <c:ptCount val="4"/>
                <c:pt idx="0">
                  <c:v>7.9454918857320607</c:v>
                </c:pt>
                <c:pt idx="1">
                  <c:v>29.198285077999998</c:v>
                </c:pt>
                <c:pt idx="2">
                  <c:v>0.67388928886488353</c:v>
                </c:pt>
                <c:pt idx="3">
                  <c:v>0</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SO2SO!$C$3:$N$3</c:f>
              <c:numCache>
                <c:formatCode>0.00</c:formatCode>
                <c:ptCount val="12"/>
                <c:pt idx="0">
                  <c:v>0</c:v>
                </c:pt>
                <c:pt idx="1">
                  <c:v>-4.7742323000000003E-2</c:v>
                </c:pt>
                <c:pt idx="2">
                  <c:v>-6.2446244000000005E-2</c:v>
                </c:pt>
                <c:pt idx="3">
                  <c:v>-5.9283338000000005E-2</c:v>
                </c:pt>
                <c:pt idx="4">
                  <c:v>-3.1695551999999995E-2</c:v>
                </c:pt>
                <c:pt idx="5">
                  <c:v>8.4057459000000001E-2</c:v>
                </c:pt>
                <c:pt idx="6">
                  <c:v>0.59301750799999997</c:v>
                </c:pt>
                <c:pt idx="7">
                  <c:v>0.31120034799999996</c:v>
                </c:pt>
                <c:pt idx="8">
                  <c:v>7.9756268000000005E-2</c:v>
                </c:pt>
                <c:pt idx="9">
                  <c:v>7.4305523000000012E-2</c:v>
                </c:pt>
                <c:pt idx="10">
                  <c:v>-1.6111112E-2</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SO2SO!$C$4:$N$4</c:f>
              <c:numCache>
                <c:formatCode>0.00</c:formatCode>
                <c:ptCount val="12"/>
                <c:pt idx="0">
                  <c:v>0</c:v>
                </c:pt>
                <c:pt idx="1">
                  <c:v>0</c:v>
                </c:pt>
                <c:pt idx="2">
                  <c:v>0</c:v>
                </c:pt>
                <c:pt idx="3">
                  <c:v>0</c:v>
                </c:pt>
                <c:pt idx="4">
                  <c:v>0</c:v>
                </c:pt>
                <c:pt idx="5">
                  <c:v>0</c:v>
                </c:pt>
                <c:pt idx="6">
                  <c:v>0</c:v>
                </c:pt>
                <c:pt idx="7">
                  <c:v>0</c:v>
                </c:pt>
                <c:pt idx="8">
                  <c:v>-1.2437372516500001E-3</c:v>
                </c:pt>
                <c:pt idx="9">
                  <c:v>0</c:v>
                </c:pt>
                <c:pt idx="10">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SO2SO!$C$5:$N$5</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SO2SO!$C$6:$N$6</c:f>
              <c:numCache>
                <c:formatCode>0.00</c:formatCode>
                <c:ptCount val="12"/>
                <c:pt idx="0">
                  <c:v>0</c:v>
                </c:pt>
                <c:pt idx="1">
                  <c:v>0</c:v>
                </c:pt>
                <c:pt idx="2">
                  <c:v>8.8663725995000002E-4</c:v>
                </c:pt>
                <c:pt idx="3">
                  <c:v>4.4665580622500001E-3</c:v>
                </c:pt>
                <c:pt idx="4">
                  <c:v>0</c:v>
                </c:pt>
                <c:pt idx="5">
                  <c:v>2.8450799999999998E-3</c:v>
                </c:pt>
                <c:pt idx="6">
                  <c:v>0</c:v>
                </c:pt>
                <c:pt idx="7">
                  <c:v>0</c:v>
                </c:pt>
                <c:pt idx="8">
                  <c:v>6.023664277399999E-4</c:v>
                </c:pt>
                <c:pt idx="9">
                  <c:v>0.1198002458158</c:v>
                </c:pt>
                <c:pt idx="10">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SO2SO!$C$7:$N$7</c:f>
              <c:numCache>
                <c:formatCode>0.00</c:formatCode>
                <c:ptCount val="12"/>
                <c:pt idx="0">
                  <c:v>0</c:v>
                </c:pt>
                <c:pt idx="1">
                  <c:v>0</c:v>
                </c:pt>
                <c:pt idx="2">
                  <c:v>0</c:v>
                </c:pt>
                <c:pt idx="3">
                  <c:v>0</c:v>
                </c:pt>
                <c:pt idx="4">
                  <c:v>0</c:v>
                </c:pt>
                <c:pt idx="5">
                  <c:v>1.5730533843700001E-3</c:v>
                </c:pt>
                <c:pt idx="6">
                  <c:v>3.8075162217030001E-2</c:v>
                </c:pt>
                <c:pt idx="7">
                  <c:v>0</c:v>
                </c:pt>
                <c:pt idx="8">
                  <c:v>1.37594889208E-3</c:v>
                </c:pt>
                <c:pt idx="9">
                  <c:v>0</c:v>
                </c:pt>
                <c:pt idx="10">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SO2SO!$C$8:$N$8</c:f>
              <c:numCache>
                <c:formatCode>0.00</c:formatCode>
                <c:ptCount val="12"/>
                <c:pt idx="0">
                  <c:v>0</c:v>
                </c:pt>
                <c:pt idx="1">
                  <c:v>-0.10187188744483</c:v>
                </c:pt>
                <c:pt idx="2">
                  <c:v>-0.24659000149506999</c:v>
                </c:pt>
                <c:pt idx="3">
                  <c:v>-7.7968851847920004E-2</c:v>
                </c:pt>
                <c:pt idx="4">
                  <c:v>-0.21245181898009999</c:v>
                </c:pt>
                <c:pt idx="5">
                  <c:v>-1.8733647485829997E-2</c:v>
                </c:pt>
                <c:pt idx="6">
                  <c:v>-6.4135937538640012E-2</c:v>
                </c:pt>
                <c:pt idx="7">
                  <c:v>-0.10472240301543</c:v>
                </c:pt>
                <c:pt idx="8">
                  <c:v>9.2317805811200013E-3</c:v>
                </c:pt>
                <c:pt idx="9">
                  <c:v>1.3157705312000028E-4</c:v>
                </c:pt>
                <c:pt idx="10">
                  <c:v>-0.10531273236616</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SO2SO!$C$9:$N$9</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SO2SO!$C$10:$N$10</c:f>
              <c:numCache>
                <c:formatCode>0.00</c:formatCode>
                <c:ptCount val="12"/>
                <c:pt idx="0">
                  <c:v>0.79709770691244231</c:v>
                </c:pt>
                <c:pt idx="1">
                  <c:v>0.71385446570400912</c:v>
                </c:pt>
                <c:pt idx="2">
                  <c:v>0.7192806959206951</c:v>
                </c:pt>
                <c:pt idx="3">
                  <c:v>0.77428213057815798</c:v>
                </c:pt>
                <c:pt idx="4">
                  <c:v>0.80238637261455503</c:v>
                </c:pt>
                <c:pt idx="5">
                  <c:v>0.78076858940644112</c:v>
                </c:pt>
                <c:pt idx="6">
                  <c:v>0.91045667389232121</c:v>
                </c:pt>
                <c:pt idx="7">
                  <c:v>0.76618621917075358</c:v>
                </c:pt>
                <c:pt idx="8">
                  <c:v>0.81834482603306502</c:v>
                </c:pt>
                <c:pt idx="9">
                  <c:v>0.79824308474257366</c:v>
                </c:pt>
                <c:pt idx="10">
                  <c:v>0.67388928886488353</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Imbalance'!$C$3:$N$3</c:f>
              <c:numCache>
                <c:formatCode>0.00</c:formatCode>
                <c:ptCount val="12"/>
                <c:pt idx="0">
                  <c:v>-5.6785957729999996</c:v>
                </c:pt>
                <c:pt idx="1">
                  <c:v>-6.7606795479999997</c:v>
                </c:pt>
                <c:pt idx="2">
                  <c:v>-2.8102212680000007</c:v>
                </c:pt>
                <c:pt idx="3">
                  <c:v>-1.1107513009999979</c:v>
                </c:pt>
                <c:pt idx="4">
                  <c:v>-3.902354275</c:v>
                </c:pt>
                <c:pt idx="5">
                  <c:v>-0.66875925500000044</c:v>
                </c:pt>
                <c:pt idx="6">
                  <c:v>-4.4596334000000071E-2</c:v>
                </c:pt>
                <c:pt idx="7">
                  <c:v>2.4801977669999986</c:v>
                </c:pt>
                <c:pt idx="8">
                  <c:v>-2.3268953749999999</c:v>
                </c:pt>
                <c:pt idx="9">
                  <c:v>-5.5034319830000005</c:v>
                </c:pt>
                <c:pt idx="10">
                  <c:v>-5.1253874609999999</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Imbalance'!$C$7:$N$7</c:f>
              <c:numCache>
                <c:formatCode>_-* #,##0_-;\-* #,##0_-;_-* "-"??_-;_-@_-</c:formatCode>
                <c:ptCount val="12"/>
                <c:pt idx="0">
                  <c:v>-234870.38700000002</c:v>
                </c:pt>
                <c:pt idx="1">
                  <c:v>-215243.538</c:v>
                </c:pt>
                <c:pt idx="2">
                  <c:v>-117411.79599999999</c:v>
                </c:pt>
                <c:pt idx="3">
                  <c:v>-96007.772999999986</c:v>
                </c:pt>
                <c:pt idx="4">
                  <c:v>-150869.867</c:v>
                </c:pt>
                <c:pt idx="5">
                  <c:v>-105024.45900000002</c:v>
                </c:pt>
                <c:pt idx="6">
                  <c:v>-99560.491999999998</c:v>
                </c:pt>
                <c:pt idx="7">
                  <c:v>-65426.647000000004</c:v>
                </c:pt>
                <c:pt idx="8">
                  <c:v>-138263.42500000002</c:v>
                </c:pt>
                <c:pt idx="9">
                  <c:v>-184154.07000000007</c:v>
                </c:pt>
                <c:pt idx="10">
                  <c:v>-182507.74</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Reserve'!$C$3:$N$3</c:f>
              <c:numCache>
                <c:formatCode>0.00</c:formatCode>
                <c:ptCount val="12"/>
                <c:pt idx="0">
                  <c:v>2.5110751954302208</c:v>
                </c:pt>
                <c:pt idx="1">
                  <c:v>2.1326446359756903</c:v>
                </c:pt>
                <c:pt idx="2">
                  <c:v>0.85968272959821979</c:v>
                </c:pt>
                <c:pt idx="3">
                  <c:v>1.9938907190746193</c:v>
                </c:pt>
                <c:pt idx="4">
                  <c:v>2.2881628494908601</c:v>
                </c:pt>
                <c:pt idx="5">
                  <c:v>1.5721165133293049</c:v>
                </c:pt>
                <c:pt idx="6">
                  <c:v>4.0411895104279498</c:v>
                </c:pt>
                <c:pt idx="7">
                  <c:v>5.0330625538608595</c:v>
                </c:pt>
                <c:pt idx="8">
                  <c:v>5.2043708911941104</c:v>
                </c:pt>
                <c:pt idx="9">
                  <c:v>4.0255093317635895</c:v>
                </c:pt>
                <c:pt idx="10">
                  <c:v>2.8644043379786299</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Reserve'!$C$4:$N$4</c:f>
              <c:numCache>
                <c:formatCode>0.00</c:formatCode>
                <c:ptCount val="12"/>
                <c:pt idx="0">
                  <c:v>1.4761581215007502</c:v>
                </c:pt>
                <c:pt idx="1">
                  <c:v>1.84803044652272</c:v>
                </c:pt>
                <c:pt idx="2">
                  <c:v>2.0561229926770359</c:v>
                </c:pt>
                <c:pt idx="3">
                  <c:v>2.3937013053995506</c:v>
                </c:pt>
                <c:pt idx="4">
                  <c:v>1.4575445131009142</c:v>
                </c:pt>
                <c:pt idx="5">
                  <c:v>3.7310968620047884</c:v>
                </c:pt>
                <c:pt idx="6">
                  <c:v>3.397515216481414</c:v>
                </c:pt>
                <c:pt idx="7">
                  <c:v>1.9678250453995096</c:v>
                </c:pt>
                <c:pt idx="8">
                  <c:v>1.91518986357304</c:v>
                </c:pt>
                <c:pt idx="9">
                  <c:v>1.3086458541879296</c:v>
                </c:pt>
                <c:pt idx="10">
                  <c:v>1.5901785979534198</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Reserve'!$C$5:$N$5</c:f>
              <c:numCache>
                <c:formatCode>0.00</c:formatCode>
                <c:ptCount val="12"/>
                <c:pt idx="0">
                  <c:v>2.8048764967750002E-2</c:v>
                </c:pt>
                <c:pt idx="1">
                  <c:v>0.18543540725012</c:v>
                </c:pt>
                <c:pt idx="2">
                  <c:v>3.6704884468090004E-2</c:v>
                </c:pt>
                <c:pt idx="3">
                  <c:v>0.14373863967120878</c:v>
                </c:pt>
                <c:pt idx="4">
                  <c:v>0.44985274183087998</c:v>
                </c:pt>
                <c:pt idx="5">
                  <c:v>-7.4081040849860003E-2</c:v>
                </c:pt>
                <c:pt idx="6">
                  <c:v>0.29709592357303005</c:v>
                </c:pt>
                <c:pt idx="7">
                  <c:v>1.1946140832812902</c:v>
                </c:pt>
                <c:pt idx="8">
                  <c:v>0.67819639211582994</c:v>
                </c:pt>
                <c:pt idx="9">
                  <c:v>1.11002624909096</c:v>
                </c:pt>
                <c:pt idx="10">
                  <c:v>0.12929667772946002</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Reserve'!$C$6:$N$6</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Reserve'!$C$7:$N$7</c:f>
              <c:numCache>
                <c:formatCode>0.00</c:formatCode>
                <c:ptCount val="12"/>
                <c:pt idx="0">
                  <c:v>4.1523274999999998E-2</c:v>
                </c:pt>
                <c:pt idx="1">
                  <c:v>0.21819903300000001</c:v>
                </c:pt>
                <c:pt idx="2">
                  <c:v>0.30882812837022006</c:v>
                </c:pt>
                <c:pt idx="3">
                  <c:v>0.11598598406272999</c:v>
                </c:pt>
                <c:pt idx="4">
                  <c:v>0.28531057101899004</c:v>
                </c:pt>
                <c:pt idx="5">
                  <c:v>0.16899638770796996</c:v>
                </c:pt>
                <c:pt idx="6">
                  <c:v>0.28603238082303001</c:v>
                </c:pt>
                <c:pt idx="7">
                  <c:v>0.34497831467312001</c:v>
                </c:pt>
                <c:pt idx="8">
                  <c:v>0.36231888755342995</c:v>
                </c:pt>
                <c:pt idx="9">
                  <c:v>0.30751512737205</c:v>
                </c:pt>
                <c:pt idx="10">
                  <c:v>8.2181057200110014E-2</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Reserve'!$C$8:$N$8</c:f>
              <c:numCache>
                <c:formatCode>0.00</c:formatCode>
                <c:ptCount val="12"/>
                <c:pt idx="0">
                  <c:v>0</c:v>
                </c:pt>
                <c:pt idx="1">
                  <c:v>0</c:v>
                </c:pt>
                <c:pt idx="2">
                  <c:v>0</c:v>
                </c:pt>
                <c:pt idx="3">
                  <c:v>0</c:v>
                </c:pt>
                <c:pt idx="4">
                  <c:v>0</c:v>
                </c:pt>
                <c:pt idx="5">
                  <c:v>0</c:v>
                </c:pt>
                <c:pt idx="6">
                  <c:v>0</c:v>
                </c:pt>
                <c:pt idx="7">
                  <c:v>0</c:v>
                </c:pt>
                <c:pt idx="8">
                  <c:v>-1.2437372516500001E-3</c:v>
                </c:pt>
                <c:pt idx="9">
                  <c:v>0</c:v>
                </c:pt>
                <c:pt idx="10">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Reserve'!$C$9:$N$9</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Reserve'!$C$13:$N$13</c:f>
              <c:numCache>
                <c:formatCode>_-* #,##0_-;\-* #,##0_-;_-* "-"??_-;_-@_-</c:formatCode>
                <c:ptCount val="12"/>
                <c:pt idx="0">
                  <c:v>108968.12600000002</c:v>
                </c:pt>
                <c:pt idx="1">
                  <c:v>86765.994999999995</c:v>
                </c:pt>
                <c:pt idx="2">
                  <c:v>49167.504999999997</c:v>
                </c:pt>
                <c:pt idx="3">
                  <c:v>92971.869999999981</c:v>
                </c:pt>
                <c:pt idx="4">
                  <c:v>72419.187000000005</c:v>
                </c:pt>
                <c:pt idx="5">
                  <c:v>67011.687000000005</c:v>
                </c:pt>
                <c:pt idx="6">
                  <c:v>153871.56000000003</c:v>
                </c:pt>
                <c:pt idx="7">
                  <c:v>168277.989</c:v>
                </c:pt>
                <c:pt idx="8">
                  <c:v>217741.361</c:v>
                </c:pt>
                <c:pt idx="9">
                  <c:v>129042.43599999999</c:v>
                </c:pt>
                <c:pt idx="10">
                  <c:v>107765.43400000001</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Reserve'!$C$14:$N$14</c:f>
              <c:numCache>
                <c:formatCode>_-* #,##0_-;\-* #,##0_-;_-* "-"??_-;_-@_-</c:formatCode>
                <c:ptCount val="12"/>
                <c:pt idx="0">
                  <c:v>191477.04399999997</c:v>
                </c:pt>
                <c:pt idx="1">
                  <c:v>230519.79599999994</c:v>
                </c:pt>
                <c:pt idx="2">
                  <c:v>359282.16599999997</c:v>
                </c:pt>
                <c:pt idx="3">
                  <c:v>373393.36600000004</c:v>
                </c:pt>
                <c:pt idx="4">
                  <c:v>313812.04200000002</c:v>
                </c:pt>
                <c:pt idx="5">
                  <c:v>670268.27600000007</c:v>
                </c:pt>
                <c:pt idx="6">
                  <c:v>553962.88399999996</c:v>
                </c:pt>
                <c:pt idx="7">
                  <c:v>295754.00299999991</c:v>
                </c:pt>
                <c:pt idx="8">
                  <c:v>315121.98499999999</c:v>
                </c:pt>
                <c:pt idx="9">
                  <c:v>206149.13399999996</c:v>
                </c:pt>
                <c:pt idx="10">
                  <c:v>352215.63099999994</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Reserve'!$C$15:$N$15</c:f>
              <c:numCache>
                <c:formatCode>_-* #,##0_-;\-* #,##0_-;_-* "-"??_-;_-@_-</c:formatCode>
                <c:ptCount val="12"/>
                <c:pt idx="0">
                  <c:v>343</c:v>
                </c:pt>
                <c:pt idx="1">
                  <c:v>700</c:v>
                </c:pt>
                <c:pt idx="2">
                  <c:v>2719.5</c:v>
                </c:pt>
                <c:pt idx="3">
                  <c:v>1813</c:v>
                </c:pt>
                <c:pt idx="4">
                  <c:v>5963</c:v>
                </c:pt>
                <c:pt idx="5">
                  <c:v>4812</c:v>
                </c:pt>
                <c:pt idx="6">
                  <c:v>28538.5</c:v>
                </c:pt>
                <c:pt idx="7">
                  <c:v>37815.5</c:v>
                </c:pt>
                <c:pt idx="8">
                  <c:v>9202.5</c:v>
                </c:pt>
                <c:pt idx="9">
                  <c:v>48033</c:v>
                </c:pt>
                <c:pt idx="10">
                  <c:v>8568.75</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Reserve'!$C$17:$N$17</c:f>
              <c:numCache>
                <c:formatCode>_-* #,##0_-;\-* #,##0_-;_-* "-"??_-;_-@_-</c:formatCode>
                <c:ptCount val="12"/>
                <c:pt idx="0">
                  <c:v>1263</c:v>
                </c:pt>
                <c:pt idx="1">
                  <c:v>0</c:v>
                </c:pt>
                <c:pt idx="2">
                  <c:v>13092.5</c:v>
                </c:pt>
                <c:pt idx="3">
                  <c:v>5609</c:v>
                </c:pt>
                <c:pt idx="4">
                  <c:v>13791</c:v>
                </c:pt>
                <c:pt idx="5">
                  <c:v>8258</c:v>
                </c:pt>
                <c:pt idx="6">
                  <c:v>28967.5</c:v>
                </c:pt>
                <c:pt idx="7">
                  <c:v>17078.5</c:v>
                </c:pt>
                <c:pt idx="8">
                  <c:v>21133.5</c:v>
                </c:pt>
                <c:pt idx="9">
                  <c:v>50286.5</c:v>
                </c:pt>
                <c:pt idx="10">
                  <c:v>13025.75</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402.91199999999998</c:v>
                </c:pt>
                <c:pt idx="9">
                  <c:v>0</c:v>
                </c:pt>
                <c:pt idx="10">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Reserve'!$C$19:$N$19</c:f>
              <c:numCache>
                <c:formatCode>_-* #,##0_-;\-* #,##0_-;_-* "-"??_-;_-@_-</c:formatCode>
                <c:ptCount val="12"/>
                <c:pt idx="0">
                  <c:v>0</c:v>
                </c:pt>
                <c:pt idx="1">
                  <c:v>0</c:v>
                </c:pt>
                <c:pt idx="2">
                  <c:v>293.54500000000002</c:v>
                </c:pt>
                <c:pt idx="3">
                  <c:v>185.96</c:v>
                </c:pt>
                <c:pt idx="4">
                  <c:v>0</c:v>
                </c:pt>
                <c:pt idx="5">
                  <c:v>489.30599999999998</c:v>
                </c:pt>
                <c:pt idx="6">
                  <c:v>142.86500000000001</c:v>
                </c:pt>
                <c:pt idx="7">
                  <c:v>255.38900000000001</c:v>
                </c:pt>
                <c:pt idx="8">
                  <c:v>144.506</c:v>
                </c:pt>
                <c:pt idx="9">
                  <c:v>0</c:v>
                </c:pt>
                <c:pt idx="10">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STOR!$C$3:$N$3</c:f>
              <c:numCache>
                <c:formatCode>0.00</c:formatCode>
                <c:ptCount val="12"/>
                <c:pt idx="0">
                  <c:v>0.32286934174843002</c:v>
                </c:pt>
                <c:pt idx="1">
                  <c:v>0.27555184856987003</c:v>
                </c:pt>
                <c:pt idx="2">
                  <c:v>0.17545484330953004</c:v>
                </c:pt>
                <c:pt idx="3">
                  <c:v>0.26642165132641005</c:v>
                </c:pt>
                <c:pt idx="4">
                  <c:v>0.18996912363475002</c:v>
                </c:pt>
                <c:pt idx="5">
                  <c:v>0.32477126648027999</c:v>
                </c:pt>
                <c:pt idx="6">
                  <c:v>0.28545123955603996</c:v>
                </c:pt>
                <c:pt idx="7">
                  <c:v>0.17836482015712996</c:v>
                </c:pt>
                <c:pt idx="8">
                  <c:v>0.13198850950260999</c:v>
                </c:pt>
                <c:pt idx="9">
                  <c:v>0.15097157965369001</c:v>
                </c:pt>
                <c:pt idx="10">
                  <c:v>0.1048437262327</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STOR!$C$4:$N$4</c:f>
              <c:numCache>
                <c:formatCode>0.00</c:formatCode>
                <c:ptCount val="12"/>
                <c:pt idx="0">
                  <c:v>1.9084862600000003</c:v>
                </c:pt>
                <c:pt idx="1">
                  <c:v>2.2609240200000009</c:v>
                </c:pt>
                <c:pt idx="2">
                  <c:v>2.2233690600000013</c:v>
                </c:pt>
                <c:pt idx="3">
                  <c:v>2.5465880899999993</c:v>
                </c:pt>
                <c:pt idx="4">
                  <c:v>2.50010902</c:v>
                </c:pt>
                <c:pt idx="5">
                  <c:v>2.0030439099999997</c:v>
                </c:pt>
                <c:pt idx="6">
                  <c:v>2.1044759400000004</c:v>
                </c:pt>
                <c:pt idx="7">
                  <c:v>2.6297687899999991</c:v>
                </c:pt>
                <c:pt idx="8">
                  <c:v>2.8860622900000004</c:v>
                </c:pt>
                <c:pt idx="9">
                  <c:v>3.0095868800000001</c:v>
                </c:pt>
                <c:pt idx="10">
                  <c:v>2.6861654799999997</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STOR!$C$5:$N$5</c:f>
              <c:numCache>
                <c:formatCode>0.00</c:formatCode>
                <c:ptCount val="12"/>
                <c:pt idx="0">
                  <c:v>2.0170296699999999</c:v>
                </c:pt>
                <c:pt idx="1">
                  <c:v>2.5433886900000005</c:v>
                </c:pt>
                <c:pt idx="2">
                  <c:v>2.5732744100000007</c:v>
                </c:pt>
                <c:pt idx="3">
                  <c:v>2.6072192699999994</c:v>
                </c:pt>
                <c:pt idx="4">
                  <c:v>2.5730426700000004</c:v>
                </c:pt>
                <c:pt idx="5">
                  <c:v>2.3335900300000008</c:v>
                </c:pt>
                <c:pt idx="6">
                  <c:v>2.2556597200000001</c:v>
                </c:pt>
                <c:pt idx="7">
                  <c:v>2.4668445199999995</c:v>
                </c:pt>
                <c:pt idx="8">
                  <c:v>2.5003993399999991</c:v>
                </c:pt>
                <c:pt idx="9">
                  <c:v>2.3549714600000007</c:v>
                </c:pt>
                <c:pt idx="10">
                  <c:v>2.1567989499999998</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1.8476515200000001</c:v>
                </c:pt>
                <c:pt idx="1">
                  <c:v>1.9589801500000001</c:v>
                </c:pt>
                <c:pt idx="2">
                  <c:v>1.67708638</c:v>
                </c:pt>
                <c:pt idx="3">
                  <c:v>1.9476348300000002</c:v>
                </c:pt>
                <c:pt idx="4">
                  <c:v>1.5481724799999999</c:v>
                </c:pt>
                <c:pt idx="5">
                  <c:v>1.1092472899999999</c:v>
                </c:pt>
                <c:pt idx="6">
                  <c:v>0.72258084</c:v>
                </c:pt>
                <c:pt idx="7">
                  <c:v>0.56402942999999994</c:v>
                </c:pt>
                <c:pt idx="8">
                  <c:v>0.48218810000000001</c:v>
                </c:pt>
                <c:pt idx="9">
                  <c:v>0.52257099000000007</c:v>
                </c:pt>
                <c:pt idx="10">
                  <c:v>0.29435097000000005</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STOR!$C$7:$N$7</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STOR!$C$14:$N$14</c:f>
              <c:numCache>
                <c:formatCode>#,##0</c:formatCode>
                <c:ptCount val="12"/>
                <c:pt idx="0">
                  <c:v>48983.042000000001</c:v>
                </c:pt>
                <c:pt idx="1">
                  <c:v>52527.169000000002</c:v>
                </c:pt>
                <c:pt idx="2">
                  <c:v>47632.440999999999</c:v>
                </c:pt>
                <c:pt idx="3">
                  <c:v>58800.014000000003</c:v>
                </c:pt>
                <c:pt idx="4" formatCode="_-* #,##0_-;\-* #,##0_-;_-* &quot;-&quot;??_-;_-@_-">
                  <c:v>46902.69</c:v>
                </c:pt>
                <c:pt idx="5" formatCode="_-* #,##0_-;\-* #,##0_-;_-* &quot;-&quot;??_-;_-@_-">
                  <c:v>33517.139000000003</c:v>
                </c:pt>
                <c:pt idx="6" formatCode="_-* #,##0_-;\-* #,##0_-;_-* &quot;-&quot;??_-;_-@_-">
                  <c:v>21720.93</c:v>
                </c:pt>
                <c:pt idx="7">
                  <c:v>19648.59</c:v>
                </c:pt>
                <c:pt idx="8">
                  <c:v>18769.13</c:v>
                </c:pt>
                <c:pt idx="9" formatCode="_-* #,##0_-;\-* #,##0_-;_-* &quot;-&quot;??_-;_-@_-">
                  <c:v>19595.663</c:v>
                </c:pt>
                <c:pt idx="10" formatCode="_-* #,##0_-;\-* #,##0_-;_-* &quot;-&quot;??_-;_-@_-">
                  <c:v>10468.824000000001</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4468.8760000000002</c:v>
                </c:pt>
                <c:pt idx="1">
                  <c:v>4942.2079999999996</c:v>
                </c:pt>
                <c:pt idx="2">
                  <c:v>3480.5</c:v>
                </c:pt>
                <c:pt idx="3">
                  <c:v>4972.2510000000002</c:v>
                </c:pt>
                <c:pt idx="4" formatCode="_-* #,##0_-;\-* #,##0_-;_-* &quot;-&quot;??_-;_-@_-">
                  <c:v>8369.0820000000003</c:v>
                </c:pt>
                <c:pt idx="5" formatCode="_-* #,##0_-;\-* #,##0_-;_-* &quot;-&quot;??_-;_-@_-">
                  <c:v>8642.9419999999991</c:v>
                </c:pt>
                <c:pt idx="6" formatCode="_-* #,##0_-;\-* #,##0_-;_-* &quot;-&quot;??_-;_-@_-">
                  <c:v>5893.7420000000002</c:v>
                </c:pt>
                <c:pt idx="7" formatCode="_-* #,##0_-;\-* #,##0_-;_-* &quot;-&quot;??_-;_-@_-">
                  <c:v>1997.2919999999999</c:v>
                </c:pt>
                <c:pt idx="8" formatCode="_-* #,##0_-;\-* #,##0_-;_-* &quot;-&quot;??_-;_-@_-">
                  <c:v>1741.749</c:v>
                </c:pt>
                <c:pt idx="9" formatCode="_-* #,##0_-;\-* #,##0_-;_-* &quot;-&quot;??_-;_-@_-">
                  <c:v>1660.866</c:v>
                </c:pt>
                <c:pt idx="10" formatCode="_-* #,##0_-;\-* #,##0_-;_-* &quot;-&quot;??_-;_-@_-">
                  <c:v>1029.999</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Constraints!$C$3:$N$3</c:f>
              <c:numCache>
                <c:formatCode>0.00</c:formatCode>
                <c:ptCount val="12"/>
                <c:pt idx="0">
                  <c:v>0.11204639999999991</c:v>
                </c:pt>
                <c:pt idx="1">
                  <c:v>0.1157812799999999</c:v>
                </c:pt>
                <c:pt idx="2">
                  <c:v>0.11204639999999991</c:v>
                </c:pt>
                <c:pt idx="3">
                  <c:v>0.1157812799999999</c:v>
                </c:pt>
                <c:pt idx="4">
                  <c:v>0.1157812799999999</c:v>
                </c:pt>
                <c:pt idx="5">
                  <c:v>0.11204639999999991</c:v>
                </c:pt>
                <c:pt idx="6">
                  <c:v>0.1157812799999999</c:v>
                </c:pt>
                <c:pt idx="7">
                  <c:v>0.11204639999999991</c:v>
                </c:pt>
                <c:pt idx="8">
                  <c:v>0.1157812799999999</c:v>
                </c:pt>
                <c:pt idx="9">
                  <c:v>0.1157812799999999</c:v>
                </c:pt>
                <c:pt idx="10">
                  <c:v>0.10457663999999992</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Constraints!$C$4:$N$4</c:f>
              <c:numCache>
                <c:formatCode>0.00</c:formatCode>
                <c:ptCount val="12"/>
                <c:pt idx="0">
                  <c:v>1.6120484639999991E-2</c:v>
                </c:pt>
                <c:pt idx="1">
                  <c:v>1.6657834127999992E-2</c:v>
                </c:pt>
                <c:pt idx="2">
                  <c:v>1.6120484639999991E-2</c:v>
                </c:pt>
                <c:pt idx="3">
                  <c:v>1.6657834127999992E-2</c:v>
                </c:pt>
                <c:pt idx="4">
                  <c:v>1.6657834127999992E-2</c:v>
                </c:pt>
                <c:pt idx="5">
                  <c:v>1.6120484639999991E-2</c:v>
                </c:pt>
                <c:pt idx="6">
                  <c:v>1.6657834127999992E-2</c:v>
                </c:pt>
                <c:pt idx="7">
                  <c:v>1.6120484639999991E-2</c:v>
                </c:pt>
                <c:pt idx="8">
                  <c:v>1.6657834127999992E-2</c:v>
                </c:pt>
                <c:pt idx="9">
                  <c:v>1.6657834127999992E-2</c:v>
                </c:pt>
                <c:pt idx="10">
                  <c:v>1.5045785663999991E-2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Constraints!$C$5:$N$5</c:f>
              <c:numCache>
                <c:formatCode>0.00</c:formatCode>
                <c:ptCount val="12"/>
                <c:pt idx="0">
                  <c:v>1.638527E-2</c:v>
                </c:pt>
                <c:pt idx="1">
                  <c:v>0.27202451</c:v>
                </c:pt>
                <c:pt idx="2">
                  <c:v>3.37651916</c:v>
                </c:pt>
                <c:pt idx="3">
                  <c:v>6.0774469600000006E-2</c:v>
                </c:pt>
                <c:pt idx="4">
                  <c:v>0.14374888999999999</c:v>
                </c:pt>
                <c:pt idx="5">
                  <c:v>0.19997749000000001</c:v>
                </c:pt>
                <c:pt idx="6">
                  <c:v>0.13619388999999998</c:v>
                </c:pt>
                <c:pt idx="7">
                  <c:v>5.2510000000000005E-3</c:v>
                </c:pt>
                <c:pt idx="8">
                  <c:v>3.8535929999999996E-2</c:v>
                </c:pt>
                <c:pt idx="9">
                  <c:v>3.0713010000000002E-2</c:v>
                </c:pt>
                <c:pt idx="10">
                  <c:v>4.8920069999999996E-2</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Constraints!$C$6:$N$6</c:f>
              <c:numCache>
                <c:formatCode>0.00</c:formatCode>
                <c:ptCount val="12"/>
                <c:pt idx="0">
                  <c:v>0</c:v>
                </c:pt>
                <c:pt idx="1">
                  <c:v>0</c:v>
                </c:pt>
                <c:pt idx="2">
                  <c:v>0</c:v>
                </c:pt>
                <c:pt idx="3">
                  <c:v>0.64882500000033183</c:v>
                </c:pt>
                <c:pt idx="4">
                  <c:v>0</c:v>
                </c:pt>
                <c:pt idx="5">
                  <c:v>1.0024999999999999E-2</c:v>
                </c:pt>
                <c:pt idx="6">
                  <c:v>0</c:v>
                </c:pt>
                <c:pt idx="7">
                  <c:v>0</c:v>
                </c:pt>
                <c:pt idx="8">
                  <c:v>0</c:v>
                </c:pt>
                <c:pt idx="9">
                  <c:v>0</c:v>
                </c:pt>
                <c:pt idx="10">
                  <c:v>0</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Constraints!$C$7:$N$7</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Constraints!$C$8:$N$8</c:f>
              <c:numCache>
                <c:formatCode>0.00</c:formatCode>
                <c:ptCount val="12"/>
                <c:pt idx="0">
                  <c:v>0.125</c:v>
                </c:pt>
                <c:pt idx="1">
                  <c:v>0</c:v>
                </c:pt>
                <c:pt idx="2">
                  <c:v>7.4999999999999997E-2</c:v>
                </c:pt>
                <c:pt idx="3">
                  <c:v>0</c:v>
                </c:pt>
                <c:pt idx="4">
                  <c:v>0</c:v>
                </c:pt>
                <c:pt idx="5">
                  <c:v>0.97753239999999986</c:v>
                </c:pt>
                <c:pt idx="6">
                  <c:v>0.34190394000000002</c:v>
                </c:pt>
                <c:pt idx="7">
                  <c:v>0.52849999999999997</c:v>
                </c:pt>
                <c:pt idx="8">
                  <c:v>0.58150000000000002</c:v>
                </c:pt>
                <c:pt idx="9">
                  <c:v>0</c:v>
                </c:pt>
                <c:pt idx="10">
                  <c:v>0</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categories'!$C$3:$N$3</c:f>
              <c:numCache>
                <c:formatCode>0.00</c:formatCode>
                <c:ptCount val="12"/>
                <c:pt idx="0">
                  <c:v>-5.6785957729999996</c:v>
                </c:pt>
                <c:pt idx="1">
                  <c:v>-6.7606795479999997</c:v>
                </c:pt>
                <c:pt idx="2">
                  <c:v>-2.8102212680000007</c:v>
                </c:pt>
                <c:pt idx="3">
                  <c:v>-1.1107513009999979</c:v>
                </c:pt>
                <c:pt idx="4">
                  <c:v>-3.902354275</c:v>
                </c:pt>
                <c:pt idx="5">
                  <c:v>-0.66875925500000044</c:v>
                </c:pt>
                <c:pt idx="6">
                  <c:v>-4.4596334000000071E-2</c:v>
                </c:pt>
                <c:pt idx="7">
                  <c:v>2.4801977669999986</c:v>
                </c:pt>
                <c:pt idx="8">
                  <c:v>-2.3268953749999999</c:v>
                </c:pt>
                <c:pt idx="9">
                  <c:v>-5.5034319830000005</c:v>
                </c:pt>
                <c:pt idx="10">
                  <c:v>-5.1253874609999999</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categories'!$C$4:$N$4</c:f>
              <c:numCache>
                <c:formatCode>0.00</c:formatCode>
                <c:ptCount val="12"/>
                <c:pt idx="0">
                  <c:v>4.0568053568987184</c:v>
                </c:pt>
                <c:pt idx="1">
                  <c:v>4.3843095227485316</c:v>
                </c:pt>
                <c:pt idx="2">
                  <c:v>3.2613387351135636</c:v>
                </c:pt>
                <c:pt idx="3">
                  <c:v>4.6473166482081094</c:v>
                </c:pt>
                <c:pt idx="4">
                  <c:v>4.4808706754416416</c:v>
                </c:pt>
                <c:pt idx="5">
                  <c:v>5.3981287221922036</c:v>
                </c:pt>
                <c:pt idx="6">
                  <c:v>8.0218330313054267</c:v>
                </c:pt>
                <c:pt idx="7">
                  <c:v>8.5404799972147831</c:v>
                </c:pt>
                <c:pt idx="8">
                  <c:v>8.1588322971847589</c:v>
                </c:pt>
                <c:pt idx="9">
                  <c:v>6.7516965624145291</c:v>
                </c:pt>
                <c:pt idx="10">
                  <c:v>4.666060670861623</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categories'!$C$5:$N$5</c:f>
              <c:numCache>
                <c:formatCode>0.00</c:formatCode>
                <c:ptCount val="12"/>
                <c:pt idx="0">
                  <c:v>6.0960367917484302</c:v>
                </c:pt>
                <c:pt idx="1">
                  <c:v>7.0388447085698704</c:v>
                </c:pt>
                <c:pt idx="2">
                  <c:v>6.6491846933095307</c:v>
                </c:pt>
                <c:pt idx="3">
                  <c:v>7.367863841326411</c:v>
                </c:pt>
                <c:pt idx="4">
                  <c:v>6.8112932936347512</c:v>
                </c:pt>
                <c:pt idx="5">
                  <c:v>5.770652496480281</c:v>
                </c:pt>
                <c:pt idx="6">
                  <c:v>5.3681677395560392</c:v>
                </c:pt>
                <c:pt idx="7">
                  <c:v>5.8390075601571292</c:v>
                </c:pt>
                <c:pt idx="8">
                  <c:v>6.0006382395026083</c:v>
                </c:pt>
                <c:pt idx="9">
                  <c:v>6.0381009096536902</c:v>
                </c:pt>
                <c:pt idx="10">
                  <c:v>5.242159126232699</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categories'!$C$6:$N$6</c:f>
              <c:numCache>
                <c:formatCode>0.00</c:formatCode>
                <c:ptCount val="12"/>
                <c:pt idx="0">
                  <c:v>25.147117179434968</c:v>
                </c:pt>
                <c:pt idx="1">
                  <c:v>24.81700538011329</c:v>
                </c:pt>
                <c:pt idx="2">
                  <c:v>50.121358049295651</c:v>
                </c:pt>
                <c:pt idx="3">
                  <c:v>39.662724137068579</c:v>
                </c:pt>
                <c:pt idx="4">
                  <c:v>35.337436677764018</c:v>
                </c:pt>
                <c:pt idx="5">
                  <c:v>101.50288070091257</c:v>
                </c:pt>
                <c:pt idx="6">
                  <c:v>103.99179821795312</c:v>
                </c:pt>
                <c:pt idx="7">
                  <c:v>62.678512165090574</c:v>
                </c:pt>
                <c:pt idx="8">
                  <c:v>53.253341318557133</c:v>
                </c:pt>
                <c:pt idx="9">
                  <c:v>40.682785147087436</c:v>
                </c:pt>
                <c:pt idx="10">
                  <c:v>49.468768483236133</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categories'!$C$7:$N$7</c:f>
              <c:numCache>
                <c:formatCode>0.00</c:formatCode>
                <c:ptCount val="12"/>
                <c:pt idx="0">
                  <c:v>0.42003371109222998</c:v>
                </c:pt>
                <c:pt idx="1">
                  <c:v>2.05747189453484</c:v>
                </c:pt>
                <c:pt idx="2">
                  <c:v>0.40776612894857994</c:v>
                </c:pt>
                <c:pt idx="3">
                  <c:v>0.57252884519922997</c:v>
                </c:pt>
                <c:pt idx="4">
                  <c:v>0.39588379449809996</c:v>
                </c:pt>
                <c:pt idx="5">
                  <c:v>0.56368347816138997</c:v>
                </c:pt>
                <c:pt idx="6">
                  <c:v>0.21194266466229006</c:v>
                </c:pt>
                <c:pt idx="7">
                  <c:v>0.36941372710846004</c:v>
                </c:pt>
                <c:pt idx="8">
                  <c:v>0.38934183810876999</c:v>
                </c:pt>
                <c:pt idx="9">
                  <c:v>0.23515634662652002</c:v>
                </c:pt>
                <c:pt idx="10">
                  <c:v>7.69815384879E-2</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categories'!$C$8:$N$8</c:f>
              <c:numCache>
                <c:formatCode>0.00</c:formatCode>
                <c:ptCount val="12"/>
                <c:pt idx="0">
                  <c:v>6.4616424454293018</c:v>
                </c:pt>
                <c:pt idx="1">
                  <c:v>6.469285508946129</c:v>
                </c:pt>
                <c:pt idx="2">
                  <c:v>6.0078941458212505</c:v>
                </c:pt>
                <c:pt idx="3">
                  <c:v>7.5555761754611996</c:v>
                </c:pt>
                <c:pt idx="4">
                  <c:v>8.2258662224260313</c:v>
                </c:pt>
                <c:pt idx="5">
                  <c:v>7.63070925443302</c:v>
                </c:pt>
                <c:pt idx="6">
                  <c:v>8.4572272865676688</c:v>
                </c:pt>
                <c:pt idx="7">
                  <c:v>7.0317832880604012</c:v>
                </c:pt>
                <c:pt idx="8">
                  <c:v>7.4545247392818199</c:v>
                </c:pt>
                <c:pt idx="9">
                  <c:v>9.2879755814209588</c:v>
                </c:pt>
                <c:pt idx="10">
                  <c:v>7.7146218489793608</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categories'!$C$9:$N$9</c:f>
              <c:numCache>
                <c:formatCode>0.00</c:formatCode>
                <c:ptCount val="12"/>
                <c:pt idx="0">
                  <c:v>11.020856772242428</c:v>
                </c:pt>
                <c:pt idx="1">
                  <c:v>12.212296822909959</c:v>
                </c:pt>
                <c:pt idx="2">
                  <c:v>11.460436606144015</c:v>
                </c:pt>
                <c:pt idx="3">
                  <c:v>10.538977471562839</c:v>
                </c:pt>
                <c:pt idx="4">
                  <c:v>10.760174650843041</c:v>
                </c:pt>
                <c:pt idx="5">
                  <c:v>11.387977960617519</c:v>
                </c:pt>
                <c:pt idx="6">
                  <c:v>10.511618202536427</c:v>
                </c:pt>
                <c:pt idx="7">
                  <c:v>12.014047710070654</c:v>
                </c:pt>
                <c:pt idx="8">
                  <c:v>11.763247379011313</c:v>
                </c:pt>
                <c:pt idx="9">
                  <c:v>9.6897859906350483</c:v>
                </c:pt>
                <c:pt idx="10">
                  <c:v>9.047953238143938</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categories'!$C$10:$N$10</c:f>
              <c:numCache>
                <c:formatCode>0.00</c:formatCode>
                <c:ptCount val="12"/>
                <c:pt idx="0">
                  <c:v>0.78711943000000018</c:v>
                </c:pt>
                <c:pt idx="1">
                  <c:v>0.91970580000000024</c:v>
                </c:pt>
                <c:pt idx="2">
                  <c:v>0.82597976999999989</c:v>
                </c:pt>
                <c:pt idx="3">
                  <c:v>1.1589629499999998</c:v>
                </c:pt>
                <c:pt idx="4">
                  <c:v>1.1452381</c:v>
                </c:pt>
                <c:pt idx="5">
                  <c:v>1.0551749699999997</c:v>
                </c:pt>
                <c:pt idx="6">
                  <c:v>1.3449438199999999</c:v>
                </c:pt>
                <c:pt idx="7">
                  <c:v>0.83572457999999994</c:v>
                </c:pt>
                <c:pt idx="8">
                  <c:v>1.5184249500000007</c:v>
                </c:pt>
                <c:pt idx="9">
                  <c:v>1.3596103500000001</c:v>
                </c:pt>
                <c:pt idx="10">
                  <c:v>1.3789208499999996</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categories'!$C$11:$N$11</c:f>
              <c:numCache>
                <c:formatCode>0.00</c:formatCode>
                <c:ptCount val="12"/>
                <c:pt idx="0">
                  <c:v>6.5154442003902018</c:v>
                </c:pt>
                <c:pt idx="1">
                  <c:v>7.1206280020250006</c:v>
                </c:pt>
                <c:pt idx="2">
                  <c:v>7.406972999999998</c:v>
                </c:pt>
                <c:pt idx="3">
                  <c:v>6.6060742799999996</c:v>
                </c:pt>
                <c:pt idx="4">
                  <c:v>6.7555958276666717</c:v>
                </c:pt>
                <c:pt idx="5">
                  <c:v>6.1491075819097309</c:v>
                </c:pt>
                <c:pt idx="6">
                  <c:v>7.0137419300000019</c:v>
                </c:pt>
                <c:pt idx="7">
                  <c:v>6.697035418387097</c:v>
                </c:pt>
                <c:pt idx="8">
                  <c:v>7.6369950548888861</c:v>
                </c:pt>
                <c:pt idx="9">
                  <c:v>7.4804850399999987</c:v>
                </c:pt>
                <c:pt idx="10">
                  <c:v>6.0674195400000004</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categories'!$C$12:$N$12</c:f>
              <c:numCache>
                <c:formatCode>0.00</c:formatCode>
                <c:ptCount val="12"/>
                <c:pt idx="0">
                  <c:v>3.656939288901651</c:v>
                </c:pt>
                <c:pt idx="1">
                  <c:v>3.6955869048641357</c:v>
                </c:pt>
                <c:pt idx="2">
                  <c:v>4.5297972349643105</c:v>
                </c:pt>
                <c:pt idx="3">
                  <c:v>3.3394987971568697</c:v>
                </c:pt>
                <c:pt idx="4">
                  <c:v>4.0105507897826582</c:v>
                </c:pt>
                <c:pt idx="5">
                  <c:v>4.6531123694123435</c:v>
                </c:pt>
                <c:pt idx="6">
                  <c:v>5.1518568956750075</c:v>
                </c:pt>
                <c:pt idx="7">
                  <c:v>3.4849282100000014</c:v>
                </c:pt>
                <c:pt idx="8">
                  <c:v>3.8464555499999991</c:v>
                </c:pt>
                <c:pt idx="9">
                  <c:v>3.6628056960000053</c:v>
                </c:pt>
                <c:pt idx="10">
                  <c:v>3.29634027</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categories'!$C$13:$N$13</c:f>
              <c:numCache>
                <c:formatCode>0.00</c:formatCode>
                <c:ptCount val="12"/>
                <c:pt idx="0">
                  <c:v>1.4050177439023035</c:v>
                </c:pt>
                <c:pt idx="1">
                  <c:v>1.0588569907116385</c:v>
                </c:pt>
                <c:pt idx="2">
                  <c:v>1.1867085187510387</c:v>
                </c:pt>
                <c:pt idx="3">
                  <c:v>1.2147020359247236</c:v>
                </c:pt>
                <c:pt idx="4">
                  <c:v>2.0420040442617466</c:v>
                </c:pt>
                <c:pt idx="5">
                  <c:v>1.3829154442359064</c:v>
                </c:pt>
                <c:pt idx="6">
                  <c:v>0.49904235220996251</c:v>
                </c:pt>
                <c:pt idx="7">
                  <c:v>1.1268995466800882</c:v>
                </c:pt>
                <c:pt idx="8">
                  <c:v>1.6874574516913876</c:v>
                </c:pt>
                <c:pt idx="9">
                  <c:v>1.200228278764</c:v>
                </c:pt>
                <c:pt idx="10">
                  <c:v>1.9596380253193197</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Constraints!$M$12:$M$19</c:f>
              <c:numCache>
                <c:formatCode>0.00</c:formatCode>
                <c:ptCount val="8"/>
                <c:pt idx="0">
                  <c:v>19.559129626077677</c:v>
                </c:pt>
                <c:pt idx="1">
                  <c:v>0.80598955492395152</c:v>
                </c:pt>
                <c:pt idx="2">
                  <c:v>0.98909622998311042</c:v>
                </c:pt>
                <c:pt idx="3">
                  <c:v>0.77287792099499064</c:v>
                </c:pt>
                <c:pt idx="4">
                  <c:v>1.9013050258420801</c:v>
                </c:pt>
                <c:pt idx="5">
                  <c:v>5.1378046150970853</c:v>
                </c:pt>
                <c:pt idx="6">
                  <c:v>0</c:v>
                </c:pt>
                <c:pt idx="7" formatCode="0.000">
                  <c:v>6.6933965379999911</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0</c:formatCode>
                <c:ptCount val="12"/>
                <c:pt idx="0">
                  <c:v>223524.63400000002</c:v>
                </c:pt>
                <c:pt idx="1">
                  <c:v>169041.23699999991</c:v>
                </c:pt>
                <c:pt idx="2">
                  <c:v>490529.90000000031</c:v>
                </c:pt>
                <c:pt idx="3">
                  <c:v>240083.21600000001</c:v>
                </c:pt>
                <c:pt idx="4">
                  <c:v>188414.66199999995</c:v>
                </c:pt>
                <c:pt idx="5">
                  <c:v>697941.33899999992</c:v>
                </c:pt>
                <c:pt idx="6">
                  <c:v>606952.94700000121</c:v>
                </c:pt>
                <c:pt idx="7">
                  <c:v>321460.43799999997</c:v>
                </c:pt>
                <c:pt idx="8">
                  <c:v>315936.42100000009</c:v>
                </c:pt>
                <c:pt idx="9">
                  <c:v>235331.03699999992</c:v>
                </c:pt>
                <c:pt idx="10">
                  <c:v>242803.83599999995</c:v>
                </c:pt>
                <c:pt idx="11">
                  <c:v>0</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0</c:formatCode>
                <c:ptCount val="12"/>
                <c:pt idx="0">
                  <c:v>2867</c:v>
                </c:pt>
                <c:pt idx="1">
                  <c:v>6502.5</c:v>
                </c:pt>
                <c:pt idx="2">
                  <c:v>39289.4</c:v>
                </c:pt>
                <c:pt idx="3">
                  <c:v>67527</c:v>
                </c:pt>
                <c:pt idx="4">
                  <c:v>14720.2</c:v>
                </c:pt>
                <c:pt idx="5">
                  <c:v>28117.599999999999</c:v>
                </c:pt>
                <c:pt idx="6">
                  <c:v>77645</c:v>
                </c:pt>
                <c:pt idx="7">
                  <c:v>136496.9</c:v>
                </c:pt>
                <c:pt idx="8">
                  <c:v>129143.40000000001</c:v>
                </c:pt>
                <c:pt idx="9">
                  <c:v>11498.2</c:v>
                </c:pt>
                <c:pt idx="10">
                  <c:v>5975</c:v>
                </c:pt>
                <c:pt idx="11">
                  <c:v>0</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Constraints!$C$25:$N$25</c:f>
              <c:numCache>
                <c:formatCode>0</c:formatCode>
                <c:ptCount val="12"/>
                <c:pt idx="0">
                  <c:v>28569.236000000001</c:v>
                </c:pt>
                <c:pt idx="1">
                  <c:v>38818.62200000001</c:v>
                </c:pt>
                <c:pt idx="2">
                  <c:v>32251.667999999998</c:v>
                </c:pt>
                <c:pt idx="3">
                  <c:v>9742.6910000000007</c:v>
                </c:pt>
                <c:pt idx="4">
                  <c:v>30701.910999999996</c:v>
                </c:pt>
                <c:pt idx="5">
                  <c:v>93318.000000000029</c:v>
                </c:pt>
                <c:pt idx="6">
                  <c:v>104846.99200000006</c:v>
                </c:pt>
                <c:pt idx="7">
                  <c:v>76759.901000000013</c:v>
                </c:pt>
                <c:pt idx="8">
                  <c:v>64556.965999999986</c:v>
                </c:pt>
                <c:pt idx="9">
                  <c:v>52110.022000000004</c:v>
                </c:pt>
                <c:pt idx="10">
                  <c:v>57219.227000000014</c:v>
                </c:pt>
                <c:pt idx="11">
                  <c:v>0</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Constraints!$C$26:$N$26</c:f>
              <c:numCache>
                <c:formatCode>0</c:formatCode>
                <c:ptCount val="12"/>
                <c:pt idx="0">
                  <c:v>20584</c:v>
                </c:pt>
                <c:pt idx="1">
                  <c:v>70647.5</c:v>
                </c:pt>
                <c:pt idx="2">
                  <c:v>108480</c:v>
                </c:pt>
                <c:pt idx="3">
                  <c:v>100644.5</c:v>
                </c:pt>
                <c:pt idx="4">
                  <c:v>98325</c:v>
                </c:pt>
                <c:pt idx="5">
                  <c:v>144325.5</c:v>
                </c:pt>
                <c:pt idx="6">
                  <c:v>111349</c:v>
                </c:pt>
                <c:pt idx="7">
                  <c:v>94125</c:v>
                </c:pt>
                <c:pt idx="8">
                  <c:v>66899</c:v>
                </c:pt>
                <c:pt idx="9">
                  <c:v>61305</c:v>
                </c:pt>
                <c:pt idx="10">
                  <c:v>52372.5</c:v>
                </c:pt>
                <c:pt idx="11">
                  <c:v>0</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Constraints!$C$27:$N$27</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pt idx="8">
                  <c:v>59003.105999999992</c:v>
                </c:pt>
                <c:pt idx="9">
                  <c:v>52123.796999999991</c:v>
                </c:pt>
                <c:pt idx="10">
                  <c:v>83140.692999999999</c:v>
                </c:pt>
                <c:pt idx="11">
                  <c:v>0</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Constraints!$C$28:$N$28</c:f>
              <c:numCache>
                <c:formatCode>0</c:formatCode>
                <c:ptCount val="12"/>
                <c:pt idx="0">
                  <c:v>101715</c:v>
                </c:pt>
                <c:pt idx="1">
                  <c:v>215551</c:v>
                </c:pt>
                <c:pt idx="2">
                  <c:v>194531.5</c:v>
                </c:pt>
                <c:pt idx="3">
                  <c:v>226187</c:v>
                </c:pt>
                <c:pt idx="4">
                  <c:v>273122</c:v>
                </c:pt>
                <c:pt idx="5">
                  <c:v>307416</c:v>
                </c:pt>
                <c:pt idx="6">
                  <c:v>256073.5</c:v>
                </c:pt>
                <c:pt idx="7">
                  <c:v>198000.36</c:v>
                </c:pt>
                <c:pt idx="8">
                  <c:v>182049.5</c:v>
                </c:pt>
                <c:pt idx="9">
                  <c:v>134216</c:v>
                </c:pt>
                <c:pt idx="10">
                  <c:v>114322.8</c:v>
                </c:pt>
                <c:pt idx="11">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28569.236000000001</c:v>
                </c:pt>
                <c:pt idx="1">
                  <c:v>38818.62200000001</c:v>
                </c:pt>
                <c:pt idx="2">
                  <c:v>32251.667999999998</c:v>
                </c:pt>
                <c:pt idx="3">
                  <c:v>9742.6910000000007</c:v>
                </c:pt>
                <c:pt idx="4">
                  <c:v>30701.910999999996</c:v>
                </c:pt>
                <c:pt idx="5">
                  <c:v>93318.000000000029</c:v>
                </c:pt>
                <c:pt idx="6">
                  <c:v>104846.99200000006</c:v>
                </c:pt>
                <c:pt idx="7">
                  <c:v>76759.901000000013</c:v>
                </c:pt>
                <c:pt idx="8">
                  <c:v>64556.965999999986</c:v>
                </c:pt>
                <c:pt idx="9">
                  <c:v>52110.022000000004</c:v>
                </c:pt>
                <c:pt idx="10">
                  <c:v>57219.227000000014</c:v>
                </c:pt>
                <c:pt idx="11">
                  <c:v>0</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20584</c:v>
                </c:pt>
                <c:pt idx="1">
                  <c:v>70647.5</c:v>
                </c:pt>
                <c:pt idx="2">
                  <c:v>108480</c:v>
                </c:pt>
                <c:pt idx="3">
                  <c:v>100644.5</c:v>
                </c:pt>
                <c:pt idx="4">
                  <c:v>98325</c:v>
                </c:pt>
                <c:pt idx="5">
                  <c:v>144325.5</c:v>
                </c:pt>
                <c:pt idx="6">
                  <c:v>111349</c:v>
                </c:pt>
                <c:pt idx="7">
                  <c:v>94125</c:v>
                </c:pt>
                <c:pt idx="8">
                  <c:v>66899</c:v>
                </c:pt>
                <c:pt idx="9">
                  <c:v>61305</c:v>
                </c:pt>
                <c:pt idx="10">
                  <c:v>52372.5</c:v>
                </c:pt>
                <c:pt idx="11">
                  <c:v>0</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Constraints!$C$14:$N$14</c:f>
              <c:numCache>
                <c:formatCode>0.00</c:formatCode>
                <c:ptCount val="12"/>
                <c:pt idx="0">
                  <c:v>0.31470858568920773</c:v>
                </c:pt>
                <c:pt idx="1">
                  <c:v>0.60466419649893155</c:v>
                </c:pt>
                <c:pt idx="2">
                  <c:v>0.32690441395582559</c:v>
                </c:pt>
                <c:pt idx="3">
                  <c:v>0.1975358526362315</c:v>
                </c:pt>
                <c:pt idx="4">
                  <c:v>0.45879228378367343</c:v>
                </c:pt>
                <c:pt idx="5">
                  <c:v>1.280998874368249</c:v>
                </c:pt>
                <c:pt idx="6">
                  <c:v>1.1279415520579283</c:v>
                </c:pt>
                <c:pt idx="7">
                  <c:v>0.72010898818313507</c:v>
                </c:pt>
                <c:pt idx="8">
                  <c:v>0.58234207871247157</c:v>
                </c:pt>
                <c:pt idx="9">
                  <c:v>0.58913010269150068</c:v>
                </c:pt>
                <c:pt idx="10">
                  <c:v>0.98909622998311042</c:v>
                </c:pt>
                <c:pt idx="11">
                  <c:v>0</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Constraints!$C$15:$N$15</c:f>
              <c:numCache>
                <c:formatCode>0.00</c:formatCode>
                <c:ptCount val="12"/>
                <c:pt idx="0">
                  <c:v>0.20149104661231965</c:v>
                </c:pt>
                <c:pt idx="1">
                  <c:v>1.2196936538609389</c:v>
                </c:pt>
                <c:pt idx="2">
                  <c:v>2.4399733948214237</c:v>
                </c:pt>
                <c:pt idx="3">
                  <c:v>1.92485955170024</c:v>
                </c:pt>
                <c:pt idx="4">
                  <c:v>1.2316071521242369</c:v>
                </c:pt>
                <c:pt idx="5">
                  <c:v>0.98382695854586721</c:v>
                </c:pt>
                <c:pt idx="6">
                  <c:v>0.47311245503181182</c:v>
                </c:pt>
                <c:pt idx="7">
                  <c:v>0.70597194760201831</c:v>
                </c:pt>
                <c:pt idx="8">
                  <c:v>0.43333512147850745</c:v>
                </c:pt>
                <c:pt idx="9">
                  <c:v>0.56486624049900847</c:v>
                </c:pt>
                <c:pt idx="10">
                  <c:v>0.77287792099499064</c:v>
                </c:pt>
                <c:pt idx="11">
                  <c:v>0</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pt idx="8">
                  <c:v>59003.105999999992</c:v>
                </c:pt>
                <c:pt idx="9">
                  <c:v>52123.796999999991</c:v>
                </c:pt>
                <c:pt idx="10">
                  <c:v>83140.692999999999</c:v>
                </c:pt>
                <c:pt idx="11">
                  <c:v>0</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101715</c:v>
                </c:pt>
                <c:pt idx="1">
                  <c:v>215551</c:v>
                </c:pt>
                <c:pt idx="2">
                  <c:v>194531.5</c:v>
                </c:pt>
                <c:pt idx="3">
                  <c:v>226187</c:v>
                </c:pt>
                <c:pt idx="4">
                  <c:v>273122</c:v>
                </c:pt>
                <c:pt idx="5">
                  <c:v>307416</c:v>
                </c:pt>
                <c:pt idx="6">
                  <c:v>256073.5</c:v>
                </c:pt>
                <c:pt idx="7">
                  <c:v>198000.36</c:v>
                </c:pt>
                <c:pt idx="8">
                  <c:v>182049.5</c:v>
                </c:pt>
                <c:pt idx="9">
                  <c:v>134216</c:v>
                </c:pt>
                <c:pt idx="10">
                  <c:v>114322.8</c:v>
                </c:pt>
                <c:pt idx="11">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Constraints!$C$16:$N$16</c:f>
              <c:numCache>
                <c:formatCode>0.00</c:formatCode>
                <c:ptCount val="12"/>
                <c:pt idx="0">
                  <c:v>1.0851920917104938</c:v>
                </c:pt>
                <c:pt idx="1">
                  <c:v>1.3701335011483977</c:v>
                </c:pt>
                <c:pt idx="2">
                  <c:v>0.2358635740710161</c:v>
                </c:pt>
                <c:pt idx="3">
                  <c:v>0.90942012870821709</c:v>
                </c:pt>
                <c:pt idx="4">
                  <c:v>0.92520921461560768</c:v>
                </c:pt>
                <c:pt idx="5">
                  <c:v>1.2516626992186208</c:v>
                </c:pt>
                <c:pt idx="6">
                  <c:v>3.1045127245746698</c:v>
                </c:pt>
                <c:pt idx="7">
                  <c:v>1.8368701193293804</c:v>
                </c:pt>
                <c:pt idx="8">
                  <c:v>2.3621830842596809</c:v>
                </c:pt>
                <c:pt idx="9">
                  <c:v>1.2468350346218831</c:v>
                </c:pt>
                <c:pt idx="10">
                  <c:v>1.9013050258420801</c:v>
                </c:pt>
                <c:pt idx="11">
                  <c:v>0</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Constraints!$C$17:$N$17</c:f>
              <c:numCache>
                <c:formatCode>0.00</c:formatCode>
                <c:ptCount val="12"/>
                <c:pt idx="0">
                  <c:v>3.4524590909807986</c:v>
                </c:pt>
                <c:pt idx="1">
                  <c:v>8.471214370071797</c:v>
                </c:pt>
                <c:pt idx="2">
                  <c:v>9.8777136708981423</c:v>
                </c:pt>
                <c:pt idx="3">
                  <c:v>11.214917560211351</c:v>
                </c:pt>
                <c:pt idx="4">
                  <c:v>12.783727387300374</c:v>
                </c:pt>
                <c:pt idx="5">
                  <c:v>15.666000342576085</c:v>
                </c:pt>
                <c:pt idx="6">
                  <c:v>13.268792841285613</c:v>
                </c:pt>
                <c:pt idx="7">
                  <c:v>10.57458533924018</c:v>
                </c:pt>
                <c:pt idx="8">
                  <c:v>9.9953223805551534</c:v>
                </c:pt>
                <c:pt idx="9">
                  <c:v>5.9027927950015027</c:v>
                </c:pt>
                <c:pt idx="10">
                  <c:v>5.1378046150970853</c:v>
                </c:pt>
                <c:pt idx="11">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0</c:formatCode>
                <c:ptCount val="12"/>
                <c:pt idx="0">
                  <c:v>223524.63400000002</c:v>
                </c:pt>
                <c:pt idx="1">
                  <c:v>169041.23699999991</c:v>
                </c:pt>
                <c:pt idx="2">
                  <c:v>490529.90000000031</c:v>
                </c:pt>
                <c:pt idx="3">
                  <c:v>240083.21600000001</c:v>
                </c:pt>
                <c:pt idx="4">
                  <c:v>188414.66199999995</c:v>
                </c:pt>
                <c:pt idx="5">
                  <c:v>697941.33899999992</c:v>
                </c:pt>
                <c:pt idx="6">
                  <c:v>606952.94700000121</c:v>
                </c:pt>
                <c:pt idx="7">
                  <c:v>321460.43799999997</c:v>
                </c:pt>
                <c:pt idx="8">
                  <c:v>315936.42100000009</c:v>
                </c:pt>
                <c:pt idx="9">
                  <c:v>235331.03699999992</c:v>
                </c:pt>
                <c:pt idx="10">
                  <c:v>242803.83599999995</c:v>
                </c:pt>
                <c:pt idx="11">
                  <c:v>0</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0</c:formatCode>
                <c:ptCount val="12"/>
                <c:pt idx="0">
                  <c:v>2867</c:v>
                </c:pt>
                <c:pt idx="1">
                  <c:v>6502.5</c:v>
                </c:pt>
                <c:pt idx="2">
                  <c:v>39289.4</c:v>
                </c:pt>
                <c:pt idx="3">
                  <c:v>67527</c:v>
                </c:pt>
                <c:pt idx="4">
                  <c:v>14720.2</c:v>
                </c:pt>
                <c:pt idx="5">
                  <c:v>28117.599999999999</c:v>
                </c:pt>
                <c:pt idx="6">
                  <c:v>77645</c:v>
                </c:pt>
                <c:pt idx="7">
                  <c:v>136496.9</c:v>
                </c:pt>
                <c:pt idx="8">
                  <c:v>129143.40000000001</c:v>
                </c:pt>
                <c:pt idx="9">
                  <c:v>11498.2</c:v>
                </c:pt>
                <c:pt idx="10">
                  <c:v>5975</c:v>
                </c:pt>
                <c:pt idx="11">
                  <c:v>0</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Constraints!$C$12:$N$12</c:f>
              <c:numCache>
                <c:formatCode>0.00</c:formatCode>
                <c:ptCount val="12"/>
                <c:pt idx="0">
                  <c:v>17.319323160844689</c:v>
                </c:pt>
                <c:pt idx="1">
                  <c:v>11.610683864340389</c:v>
                </c:pt>
                <c:pt idx="2">
                  <c:v>31.110988908931542</c:v>
                </c:pt>
                <c:pt idx="3">
                  <c:v>22.02485966443594</c:v>
                </c:pt>
                <c:pt idx="4">
                  <c:v>18.852824506429982</c:v>
                </c:pt>
                <c:pt idx="5">
                  <c:v>77.827324562371018</c:v>
                </c:pt>
                <c:pt idx="6">
                  <c:v>68.934624386070453</c:v>
                </c:pt>
                <c:pt idx="7">
                  <c:v>28.488639197803106</c:v>
                </c:pt>
                <c:pt idx="8">
                  <c:v>29.172236245365617</c:v>
                </c:pt>
                <c:pt idx="9">
                  <c:v>24.660990074912572</c:v>
                </c:pt>
                <c:pt idx="10">
                  <c:v>19.559129626077677</c:v>
                </c:pt>
                <c:pt idx="11">
                  <c:v>0</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Constraints!$C$13:$N$13</c:f>
              <c:numCache>
                <c:formatCode>0.00</c:formatCode>
                <c:ptCount val="12"/>
                <c:pt idx="0">
                  <c:v>0.32481862685915958</c:v>
                </c:pt>
                <c:pt idx="1">
                  <c:v>0.63170125096372565</c:v>
                </c:pt>
                <c:pt idx="2">
                  <c:v>3.4350663334674834</c:v>
                </c:pt>
                <c:pt idx="3">
                  <c:v>2.686199714198708</c:v>
                </c:pt>
                <c:pt idx="4">
                  <c:v>0.90170147966429182</c:v>
                </c:pt>
                <c:pt idx="5">
                  <c:v>3.5886769644330978</c:v>
                </c:pt>
                <c:pt idx="6">
                  <c:v>3.9003136476167803</c:v>
                </c:pt>
                <c:pt idx="7">
                  <c:v>7.0373685052926831</c:v>
                </c:pt>
                <c:pt idx="8">
                  <c:v>2.5487181390577658</c:v>
                </c:pt>
                <c:pt idx="9">
                  <c:v>0.43541715323300323</c:v>
                </c:pt>
                <c:pt idx="10">
                  <c:v>0.80598955492395152</c:v>
                </c:pt>
                <c:pt idx="11">
                  <c:v>0</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Reserves'!$C$3:$N$3</c:f>
              <c:numCache>
                <c:formatCode>0.00</c:formatCode>
                <c:ptCount val="12"/>
                <c:pt idx="0">
                  <c:v>0.22926964812080999</c:v>
                </c:pt>
                <c:pt idx="1">
                  <c:v>8.3770135558110012E-2</c:v>
                </c:pt>
                <c:pt idx="2">
                  <c:v>7.4540071759729987E-2</c:v>
                </c:pt>
                <c:pt idx="3">
                  <c:v>1.689183217305E-2</c:v>
                </c:pt>
                <c:pt idx="4">
                  <c:v>0.11933140243591998</c:v>
                </c:pt>
                <c:pt idx="5">
                  <c:v>0.4515632341452599</c:v>
                </c:pt>
                <c:pt idx="6">
                  <c:v>0.19674247003853004</c:v>
                </c:pt>
                <c:pt idx="7">
                  <c:v>0.36146699734268001</c:v>
                </c:pt>
                <c:pt idx="8">
                  <c:v>4.3544993869079993E-2</c:v>
                </c:pt>
                <c:pt idx="9">
                  <c:v>8.2189194112500003E-2</c:v>
                </c:pt>
                <c:pt idx="10">
                  <c:v>7.2304043678979996E-2</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Reserves'!$C$4:$N$4</c:f>
              <c:numCache>
                <c:formatCode>0.00</c:formatCode>
                <c:ptCount val="12"/>
                <c:pt idx="0">
                  <c:v>0.19076406297142001</c:v>
                </c:pt>
                <c:pt idx="1">
                  <c:v>1.9737017589767301</c:v>
                </c:pt>
                <c:pt idx="2">
                  <c:v>0.33233941992889998</c:v>
                </c:pt>
                <c:pt idx="3">
                  <c:v>0.55117045496392991</c:v>
                </c:pt>
                <c:pt idx="4">
                  <c:v>0.27655239206217996</c:v>
                </c:pt>
                <c:pt idx="5">
                  <c:v>0.10927516401613001</c:v>
                </c:pt>
                <c:pt idx="6">
                  <c:v>1.520019462376E-2</c:v>
                </c:pt>
                <c:pt idx="7">
                  <c:v>7.9467297657799998E-3</c:v>
                </c:pt>
                <c:pt idx="8">
                  <c:v>0.34519447781195006</c:v>
                </c:pt>
                <c:pt idx="9">
                  <c:v>3.3166906698219999E-2</c:v>
                </c:pt>
                <c:pt idx="10">
                  <c:v>4.6774948089199995E-3</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Reserves'!$C$5:$N$5</c:f>
              <c:numCache>
                <c:formatCode>0.00</c:formatCode>
                <c:ptCount val="12"/>
                <c:pt idx="0">
                  <c:v>0</c:v>
                </c:pt>
                <c:pt idx="1">
                  <c:v>0</c:v>
                </c:pt>
                <c:pt idx="2">
                  <c:v>8.8663725995000002E-4</c:v>
                </c:pt>
                <c:pt idx="3">
                  <c:v>4.4665580622500001E-3</c:v>
                </c:pt>
                <c:pt idx="4">
                  <c:v>0</c:v>
                </c:pt>
                <c:pt idx="5">
                  <c:v>2.8450799999999998E-3</c:v>
                </c:pt>
                <c:pt idx="6">
                  <c:v>0</c:v>
                </c:pt>
                <c:pt idx="7">
                  <c:v>0</c:v>
                </c:pt>
                <c:pt idx="8">
                  <c:v>6.023664277399999E-4</c:v>
                </c:pt>
                <c:pt idx="9">
                  <c:v>0.1198002458158</c:v>
                </c:pt>
                <c:pt idx="10">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Reserves'!$C$10:$N$10</c:f>
              <c:numCache>
                <c:formatCode>_-* #,##0_-;\-* #,##0_-;_-* "-"??_-;_-@_-</c:formatCode>
                <c:ptCount val="12"/>
                <c:pt idx="0">
                  <c:v>-7746.0359999999982</c:v>
                </c:pt>
                <c:pt idx="1">
                  <c:v>-2620.02</c:v>
                </c:pt>
                <c:pt idx="2">
                  <c:v>-1634.1059999999998</c:v>
                </c:pt>
                <c:pt idx="3">
                  <c:v>-872.90699999999993</c:v>
                </c:pt>
                <c:pt idx="4">
                  <c:v>-6190.2890000000007</c:v>
                </c:pt>
                <c:pt idx="5">
                  <c:v>-7493.9929999999986</c:v>
                </c:pt>
                <c:pt idx="6">
                  <c:v>-9740.7670000000035</c:v>
                </c:pt>
                <c:pt idx="7">
                  <c:v>-8926.2210000000014</c:v>
                </c:pt>
                <c:pt idx="8">
                  <c:v>-3970.527</c:v>
                </c:pt>
                <c:pt idx="9">
                  <c:v>-3645.2800000000007</c:v>
                </c:pt>
                <c:pt idx="10">
                  <c:v>-3740.5549999999994</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Reserves'!$C$11:$N$11</c:f>
              <c:numCache>
                <c:formatCode>_-* #,##0_-;\-* #,##0_-;_-* "-"??_-;_-@_-</c:formatCode>
                <c:ptCount val="12"/>
                <c:pt idx="0">
                  <c:v>-11600</c:v>
                </c:pt>
                <c:pt idx="1">
                  <c:v>-61661</c:v>
                </c:pt>
                <c:pt idx="2">
                  <c:v>-12300</c:v>
                </c:pt>
                <c:pt idx="3">
                  <c:v>-26763</c:v>
                </c:pt>
                <c:pt idx="4">
                  <c:v>-26185</c:v>
                </c:pt>
                <c:pt idx="5">
                  <c:v>-7200</c:v>
                </c:pt>
                <c:pt idx="6">
                  <c:v>-9323.5</c:v>
                </c:pt>
                <c:pt idx="7">
                  <c:v>-2600</c:v>
                </c:pt>
                <c:pt idx="8">
                  <c:v>-11056</c:v>
                </c:pt>
                <c:pt idx="9">
                  <c:v>-1200</c:v>
                </c:pt>
                <c:pt idx="10">
                  <c:v>-550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Reserves'!$C$12:$N$12</c:f>
              <c:numCache>
                <c:formatCode>_-* #,##0_-;\-* #,##0_-;_-* "-"??_-;_-@_-</c:formatCode>
                <c:ptCount val="12"/>
                <c:pt idx="0">
                  <c:v>0</c:v>
                </c:pt>
                <c:pt idx="1">
                  <c:v>0</c:v>
                </c:pt>
                <c:pt idx="2">
                  <c:v>-232.68299999999999</c:v>
                </c:pt>
                <c:pt idx="3">
                  <c:v>-327.55799999999999</c:v>
                </c:pt>
                <c:pt idx="4">
                  <c:v>0</c:v>
                </c:pt>
                <c:pt idx="5">
                  <c:v>-48.51</c:v>
                </c:pt>
                <c:pt idx="6">
                  <c:v>0</c:v>
                </c:pt>
                <c:pt idx="7">
                  <c:v>0</c:v>
                </c:pt>
                <c:pt idx="8">
                  <c:v>-196.017</c:v>
                </c:pt>
                <c:pt idx="9">
                  <c:v>-6620.9490000000005</c:v>
                </c:pt>
                <c:pt idx="10">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Reserve'!$C$17:$N$17</c:f>
              <c:numCache>
                <c:formatCode>#,##0</c:formatCode>
                <c:ptCount val="12"/>
                <c:pt idx="0">
                  <c:v>63000</c:v>
                </c:pt>
                <c:pt idx="1">
                  <c:v>65100</c:v>
                </c:pt>
                <c:pt idx="2">
                  <c:v>46620</c:v>
                </c:pt>
                <c:pt idx="3">
                  <c:v>65100</c:v>
                </c:pt>
                <c:pt idx="4" formatCode="_-* #,##0_-;\-* #,##0_-;_-* &quot;-&quot;??_-;_-@_-">
                  <c:v>65100</c:v>
                </c:pt>
                <c:pt idx="5" formatCode="_-* #,##0_-;\-* #,##0_-;_-* &quot;-&quot;??_-;_-@_-">
                  <c:v>78552</c:v>
                </c:pt>
                <c:pt idx="6" formatCode="_-* #,##0_-;\-* #,##0_-;_-* &quot;-&quot;??_-;_-@_-">
                  <c:v>65100</c:v>
                </c:pt>
                <c:pt idx="7" formatCode="_-* #,##0_-;\-* #,##0_-;_-* &quot;-&quot;??_-;_-@_-">
                  <c:v>0</c:v>
                </c:pt>
                <c:pt idx="8" formatCode="_-* #,##0_-;\-* #,##0_-;_-* &quot;-&quot;??_-;_-@_-">
                  <c:v>0</c:v>
                </c:pt>
                <c:pt idx="9" formatCode="_-* #,##0_-;\-* #,##0_-;_-* &quot;-&quot;??_-;_-@_-">
                  <c:v>0</c:v>
                </c:pt>
                <c:pt idx="10" formatCode="_-* #,##0_-;\-* #,##0_-;_-* &quot;-&quot;??_-;_-@_-">
                  <c:v>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Reserve'!$C$18:$N$18</c:f>
              <c:numCache>
                <c:formatCode>#,##0</c:formatCode>
                <c:ptCount val="12"/>
                <c:pt idx="0">
                  <c:v>90720</c:v>
                </c:pt>
                <c:pt idx="1">
                  <c:v>93780</c:v>
                </c:pt>
                <c:pt idx="2">
                  <c:v>91080</c:v>
                </c:pt>
                <c:pt idx="3">
                  <c:v>93960</c:v>
                </c:pt>
                <c:pt idx="4" formatCode="_-* #,##0_-;\-* #,##0_-;_-* &quot;-&quot;??_-;_-@_-">
                  <c:v>93960</c:v>
                </c:pt>
                <c:pt idx="5" formatCode="_-* #,##0_-;\-* #,##0_-;_-* &quot;-&quot;??_-;_-@_-">
                  <c:v>121800</c:v>
                </c:pt>
                <c:pt idx="6" formatCode="_-* #,##0_-;\-* #,##0_-;_-* &quot;-&quot;??_-;_-@_-">
                  <c:v>94140</c:v>
                </c:pt>
                <c:pt idx="7" formatCode="_-* #,##0_-;\-* #,##0_-;_-* &quot;-&quot;??_-;_-@_-">
                  <c:v>142780</c:v>
                </c:pt>
                <c:pt idx="8" formatCode="_-* #,##0_-;\-* #,##0_-;_-* &quot;-&quot;??_-;_-@_-">
                  <c:v>146650</c:v>
                </c:pt>
                <c:pt idx="9" formatCode="_-* #,##0_-;\-* #,##0_-;_-* &quot;-&quot;??_-;_-@_-">
                  <c:v>147310</c:v>
                </c:pt>
                <c:pt idx="10" formatCode="_-* #,##0_-;\-* #,##0_-;_-* &quot;-&quot;??_-;_-@_-">
                  <c:v>133160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Reserve'!$C$19:$N$19</c:f>
              <c:numCache>
                <c:formatCode>#,##0</c:formatCode>
                <c:ptCount val="12"/>
                <c:pt idx="0">
                  <c:v>159712.75</c:v>
                </c:pt>
                <c:pt idx="1">
                  <c:v>159528.13</c:v>
                </c:pt>
                <c:pt idx="2">
                  <c:v>164254.81</c:v>
                </c:pt>
                <c:pt idx="3">
                  <c:v>221511.75</c:v>
                </c:pt>
                <c:pt idx="4" formatCode="_-* #,##0_-;\-* #,##0_-;_-* &quot;-&quot;??_-;_-@_-">
                  <c:v>237260.01</c:v>
                </c:pt>
                <c:pt idx="5" formatCode="_-* #,##0_-;\-* #,##0_-;_-* &quot;-&quot;??_-;_-@_-">
                  <c:v>200063.52</c:v>
                </c:pt>
                <c:pt idx="6" formatCode="_-* #,##0_-;\-* #,##0_-;_-* &quot;-&quot;??_-;_-@_-">
                  <c:v>224153.54</c:v>
                </c:pt>
                <c:pt idx="7" formatCode="_-* #,##0_-;\-* #,##0_-;_-* &quot;-&quot;??_-;_-@_-">
                  <c:v>172819.75</c:v>
                </c:pt>
                <c:pt idx="8" formatCode="_-* #,##0_-;\-* #,##0_-;_-* &quot;-&quot;??_-;_-@_-">
                  <c:v>190132.75</c:v>
                </c:pt>
                <c:pt idx="9" formatCode="_-* #,##0_-;\-* #,##0_-;_-* &quot;-&quot;??_-;_-@_-">
                  <c:v>243344.56</c:v>
                </c:pt>
                <c:pt idx="10" formatCode="_-* #,##0_-;\-* #,##0_-;_-* &quot;-&quot;??_-;_-@_-">
                  <c:v>197601.24</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Reserve'!$C$3:$N$3</c:f>
              <c:numCache>
                <c:formatCode>0.00</c:formatCode>
                <c:ptCount val="12"/>
                <c:pt idx="0">
                  <c:v>1.0773172354292999</c:v>
                </c:pt>
                <c:pt idx="1">
                  <c:v>1.0325338589461301</c:v>
                </c:pt>
                <c:pt idx="2">
                  <c:v>0.86542248682124978</c:v>
                </c:pt>
                <c:pt idx="3">
                  <c:v>0.84214935546120018</c:v>
                </c:pt>
                <c:pt idx="4">
                  <c:v>0.93714556242602998</c:v>
                </c:pt>
                <c:pt idx="5">
                  <c:v>0.98862691443302009</c:v>
                </c:pt>
                <c:pt idx="6">
                  <c:v>0.95882279856767016</c:v>
                </c:pt>
                <c:pt idx="7">
                  <c:v>1.1604069280604001</c:v>
                </c:pt>
                <c:pt idx="8">
                  <c:v>0.89377336928181994</c:v>
                </c:pt>
                <c:pt idx="9">
                  <c:v>1.16248686142096</c:v>
                </c:pt>
                <c:pt idx="10">
                  <c:v>1.2911246089793602</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Reserve'!$C$4:$N$4</c:f>
              <c:numCache>
                <c:formatCode>0.00</c:formatCode>
                <c:ptCount val="12"/>
                <c:pt idx="0">
                  <c:v>4.0454750400000004</c:v>
                </c:pt>
                <c:pt idx="1">
                  <c:v>4.0014732000000004</c:v>
                </c:pt>
                <c:pt idx="2">
                  <c:v>4.1009774400000003</c:v>
                </c:pt>
                <c:pt idx="3">
                  <c:v>5.5646983699999994</c:v>
                </c:pt>
                <c:pt idx="4">
                  <c:v>6.0019632400000003</c:v>
                </c:pt>
                <c:pt idx="5">
                  <c:v>4.9791666400000008</c:v>
                </c:pt>
                <c:pt idx="6">
                  <c:v>5.6341274499999985</c:v>
                </c:pt>
                <c:pt idx="7">
                  <c:v>4.3753233299999996</c:v>
                </c:pt>
                <c:pt idx="8">
                  <c:v>4.7740882900000017</c:v>
                </c:pt>
                <c:pt idx="9">
                  <c:v>6.10721734</c:v>
                </c:pt>
                <c:pt idx="10">
                  <c:v>4.9756049800000008</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Reserve'!$C$5:$N$5</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Reserve'!$C$6:$N$6</c:f>
              <c:numCache>
                <c:formatCode>0.00</c:formatCode>
                <c:ptCount val="12"/>
                <c:pt idx="0">
                  <c:v>3.2549999999999989E-2</c:v>
                </c:pt>
                <c:pt idx="1">
                  <c:v>1.5050000000000006E-2</c:v>
                </c:pt>
                <c:pt idx="2">
                  <c:v>5.2499999999999969E-3</c:v>
                </c:pt>
                <c:pt idx="3">
                  <c:v>1.3650000000000011E-2</c:v>
                </c:pt>
                <c:pt idx="4">
                  <c:v>9.1000000000000004E-3</c:v>
                </c:pt>
                <c:pt idx="5">
                  <c:v>1.3119109999999993E-2</c:v>
                </c:pt>
                <c:pt idx="6">
                  <c:v>1.0062078000000006E-2</c:v>
                </c:pt>
                <c:pt idx="7">
                  <c:v>6.0549999999999958E-2</c:v>
                </c:pt>
                <c:pt idx="8">
                  <c:v>0.10903065000000003</c:v>
                </c:pt>
                <c:pt idx="9">
                  <c:v>0.13551345999999997</c:v>
                </c:pt>
                <c:pt idx="10">
                  <c:v>6.8950000000000011E-2</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Reserve'!$C$7:$N$7</c:f>
              <c:numCache>
                <c:formatCode>0.00</c:formatCode>
                <c:ptCount val="12"/>
                <c:pt idx="0">
                  <c:v>0.15678468000000004</c:v>
                </c:pt>
                <c:pt idx="1">
                  <c:v>6.3168480000000013E-2</c:v>
                </c:pt>
                <c:pt idx="2">
                  <c:v>2.3231830000000019E-2</c:v>
                </c:pt>
                <c:pt idx="3">
                  <c:v>5.1529599999999967E-2</c:v>
                </c:pt>
                <c:pt idx="4">
                  <c:v>0.12183464999999989</c:v>
                </c:pt>
                <c:pt idx="5">
                  <c:v>0.53028801999999997</c:v>
                </c:pt>
                <c:pt idx="6">
                  <c:v>0.66055509999999962</c:v>
                </c:pt>
                <c:pt idx="7">
                  <c:v>0.7355370299999997</c:v>
                </c:pt>
                <c:pt idx="8">
                  <c:v>0.95346693000000027</c:v>
                </c:pt>
                <c:pt idx="9">
                  <c:v>1.1712319199999992</c:v>
                </c:pt>
                <c:pt idx="10">
                  <c:v>0.77455746000000014</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Reserve'!$C$8:$N$8</c:f>
              <c:numCache>
                <c:formatCode>0.00</c:formatCode>
                <c:ptCount val="12"/>
                <c:pt idx="0">
                  <c:v>0.49896000000000024</c:v>
                </c:pt>
                <c:pt idx="1">
                  <c:v>0.51483000000000023</c:v>
                </c:pt>
                <c:pt idx="2">
                  <c:v>0.49500000000000022</c:v>
                </c:pt>
                <c:pt idx="3">
                  <c:v>0.51433000000000018</c:v>
                </c:pt>
                <c:pt idx="4">
                  <c:v>0.51384000000000019</c:v>
                </c:pt>
                <c:pt idx="5">
                  <c:v>0.40416299999999977</c:v>
                </c:pt>
                <c:pt idx="6">
                  <c:v>0.51541000000000026</c:v>
                </c:pt>
                <c:pt idx="7">
                  <c:v>0.69996600000000009</c:v>
                </c:pt>
                <c:pt idx="8">
                  <c:v>0.72416549999999991</c:v>
                </c:pt>
                <c:pt idx="9">
                  <c:v>0.71152600000000032</c:v>
                </c:pt>
                <c:pt idx="10">
                  <c:v>0.65768550000000014</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Reserve'!$C$9:$N$9</c:f>
              <c:numCache>
                <c:formatCode>0.00</c:formatCode>
                <c:ptCount val="12"/>
                <c:pt idx="0">
                  <c:v>0.3743249999999998</c:v>
                </c:pt>
                <c:pt idx="1">
                  <c:v>0.38680249999999977</c:v>
                </c:pt>
                <c:pt idx="2">
                  <c:v>0.3743249999999998</c:v>
                </c:pt>
                <c:pt idx="3">
                  <c:v>0.38683749999999978</c:v>
                </c:pt>
                <c:pt idx="4">
                  <c:v>0.38680249999999977</c:v>
                </c:pt>
                <c:pt idx="5">
                  <c:v>0.47375700000000004</c:v>
                </c:pt>
                <c:pt idx="6">
                  <c:v>0.38680249999999977</c:v>
                </c:pt>
                <c:pt idx="7">
                  <c:v>0</c:v>
                </c:pt>
                <c:pt idx="8">
                  <c:v>0</c:v>
                </c:pt>
                <c:pt idx="9">
                  <c:v>0</c:v>
                </c:pt>
                <c:pt idx="10">
                  <c:v>0</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Reserve'!$C$10:$N$10</c:f>
              <c:numCache>
                <c:formatCode>0.00</c:formatCode>
                <c:ptCount val="12"/>
                <c:pt idx="0">
                  <c:v>0.27623048999999994</c:v>
                </c:pt>
                <c:pt idx="1">
                  <c:v>0.45542747000000017</c:v>
                </c:pt>
                <c:pt idx="2">
                  <c:v>0.14368738900000003</c:v>
                </c:pt>
                <c:pt idx="3">
                  <c:v>0.18238135</c:v>
                </c:pt>
                <c:pt idx="4">
                  <c:v>0.25518026999999993</c:v>
                </c:pt>
                <c:pt idx="5">
                  <c:v>0.24158857000000003</c:v>
                </c:pt>
                <c:pt idx="6">
                  <c:v>0.29144735999999988</c:v>
                </c:pt>
                <c:pt idx="7">
                  <c:v>0</c:v>
                </c:pt>
                <c:pt idx="8">
                  <c:v>0</c:v>
                </c:pt>
                <c:pt idx="9">
                  <c:v>0</c:v>
                </c:pt>
                <c:pt idx="10">
                  <c:v>0</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Response!$C$3:$N$3</c:f>
              <c:numCache>
                <c:formatCode>0.00</c:formatCode>
                <c:ptCount val="12"/>
                <c:pt idx="0">
                  <c:v>0.93277184224284004</c:v>
                </c:pt>
                <c:pt idx="1">
                  <c:v>1.3641419429101396</c:v>
                </c:pt>
                <c:pt idx="2">
                  <c:v>1.0084516969542601</c:v>
                </c:pt>
                <c:pt idx="3">
                  <c:v>1.5448673615628399</c:v>
                </c:pt>
                <c:pt idx="4">
                  <c:v>1.5287936042950399</c:v>
                </c:pt>
                <c:pt idx="5">
                  <c:v>2.6633870326414999</c:v>
                </c:pt>
                <c:pt idx="6">
                  <c:v>1.5232280536918903</c:v>
                </c:pt>
                <c:pt idx="7">
                  <c:v>3.0138603492113996</c:v>
                </c:pt>
                <c:pt idx="8">
                  <c:v>2.8790238224359004</c:v>
                </c:pt>
                <c:pt idx="9">
                  <c:v>1.3343264751547399</c:v>
                </c:pt>
                <c:pt idx="10">
                  <c:v>0.9654366724118798</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Response!$C$4:$N$4</c:f>
              <c:numCache>
                <c:formatCode>0.00</c:formatCode>
                <c:ptCount val="12"/>
                <c:pt idx="0">
                  <c:v>1.01655202</c:v>
                </c:pt>
                <c:pt idx="1">
                  <c:v>1.3163757700000001</c:v>
                </c:pt>
                <c:pt idx="2">
                  <c:v>0.84783121000000006</c:v>
                </c:pt>
                <c:pt idx="3">
                  <c:v>1.4231160200000006</c:v>
                </c:pt>
                <c:pt idx="4">
                  <c:v>1.4022486599999997</c:v>
                </c:pt>
                <c:pt idx="5">
                  <c:v>1.3539585299999997</c:v>
                </c:pt>
                <c:pt idx="6">
                  <c:v>1.3846211899999998</c:v>
                </c:pt>
                <c:pt idx="7">
                  <c:v>1.5946234799999999</c:v>
                </c:pt>
                <c:pt idx="8">
                  <c:v>1.7856963099999998</c:v>
                </c:pt>
                <c:pt idx="9">
                  <c:v>1.4688078500000001</c:v>
                </c:pt>
                <c:pt idx="10">
                  <c:v>1.4031991900000005</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Response!$C$5:$N$5</c:f>
              <c:numCache>
                <c:formatCode>0.00</c:formatCode>
                <c:ptCount val="12"/>
                <c:pt idx="0">
                  <c:v>3.6332199999999982E-3</c:v>
                </c:pt>
                <c:pt idx="1">
                  <c:v>2.4158499999999993E-3</c:v>
                </c:pt>
                <c:pt idx="2">
                  <c:v>3.3382199999999985E-3</c:v>
                </c:pt>
                <c:pt idx="3">
                  <c:v>2.2192079999999999E-2</c:v>
                </c:pt>
                <c:pt idx="4">
                  <c:v>3.4454099999999994E-3</c:v>
                </c:pt>
                <c:pt idx="5">
                  <c:v>1.6601399999999992E-3</c:v>
                </c:pt>
                <c:pt idx="6">
                  <c:v>1.2082399999999995E-3</c:v>
                </c:pt>
                <c:pt idx="7">
                  <c:v>3.2543299999999989E-3</c:v>
                </c:pt>
                <c:pt idx="8">
                  <c:v>2.0319099999999988E-3</c:v>
                </c:pt>
                <c:pt idx="9">
                  <c:v>7.9711200000000017E-3</c:v>
                </c:pt>
                <c:pt idx="10">
                  <c:v>4.3506599999999993E-3</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Response!$C$6:$N$6</c:f>
              <c:numCache>
                <c:formatCode>0.00</c:formatCode>
                <c:ptCount val="12"/>
                <c:pt idx="0">
                  <c:v>-1.7549590000000007E-2</c:v>
                </c:pt>
                <c:pt idx="1">
                  <c:v>5.2887630000000005E-2</c:v>
                </c:pt>
                <c:pt idx="2">
                  <c:v>1.1874399999999992E-2</c:v>
                </c:pt>
                <c:pt idx="3">
                  <c:v>2.7315900000000086E-3</c:v>
                </c:pt>
                <c:pt idx="4">
                  <c:v>-0.13242075</c:v>
                </c:pt>
                <c:pt idx="5">
                  <c:v>-0.14906638999999999</c:v>
                </c:pt>
                <c:pt idx="6">
                  <c:v>-0.23228614999999994</c:v>
                </c:pt>
                <c:pt idx="7">
                  <c:v>-0.19187874000000005</c:v>
                </c:pt>
                <c:pt idx="8">
                  <c:v>-6.316862999999999E-2</c:v>
                </c:pt>
                <c:pt idx="9">
                  <c:v>-0.13936922000000002</c:v>
                </c:pt>
                <c:pt idx="10">
                  <c:v>-0.12432075000000001</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Response!$C$7:$N$7</c:f>
              <c:numCache>
                <c:formatCode>0.00</c:formatCode>
                <c:ptCount val="12"/>
                <c:pt idx="0">
                  <c:v>2.4391029999999998E-2</c:v>
                </c:pt>
                <c:pt idx="1">
                  <c:v>1.3107280000000001E-2</c:v>
                </c:pt>
                <c:pt idx="2">
                  <c:v>2.2147460000000001E-2</c:v>
                </c:pt>
                <c:pt idx="3">
                  <c:v>2.6845830000000005E-2</c:v>
                </c:pt>
                <c:pt idx="4">
                  <c:v>8.9274300000000001E-3</c:v>
                </c:pt>
                <c:pt idx="5">
                  <c:v>1.4221169999999998E-2</c:v>
                </c:pt>
                <c:pt idx="6">
                  <c:v>1.3363650000000001E-2</c:v>
                </c:pt>
                <c:pt idx="7">
                  <c:v>4.0203640000000006E-2</c:v>
                </c:pt>
                <c:pt idx="8">
                  <c:v>1.7506090000000002E-2</c:v>
                </c:pt>
                <c:pt idx="9">
                  <c:v>1.9221979999999996E-2</c:v>
                </c:pt>
                <c:pt idx="10">
                  <c:v>2.2843280000000001E-2</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Response!$C$8:$N$8</c:f>
              <c:numCache>
                <c:formatCode>0.00</c:formatCode>
                <c:ptCount val="12"/>
                <c:pt idx="0">
                  <c:v>4.9335000000000011E-2</c:v>
                </c:pt>
                <c:pt idx="1">
                  <c:v>5.870149999999999E-2</c:v>
                </c:pt>
                <c:pt idx="2">
                  <c:v>3.9289249999999991E-2</c:v>
                </c:pt>
                <c:pt idx="3">
                  <c:v>8.1493830000000003E-2</c:v>
                </c:pt>
                <c:pt idx="4">
                  <c:v>4.8476999999999999E-2</c:v>
                </c:pt>
                <c:pt idx="5">
                  <c:v>4.2613999999999999E-2</c:v>
                </c:pt>
                <c:pt idx="6">
                  <c:v>5.0193000000000002E-2</c:v>
                </c:pt>
                <c:pt idx="7">
                  <c:v>9.0417750000000005E-2</c:v>
                </c:pt>
                <c:pt idx="8">
                  <c:v>7.9198170000000012E-2</c:v>
                </c:pt>
                <c:pt idx="9">
                  <c:v>0.16807266000000001</c:v>
                </c:pt>
                <c:pt idx="10">
                  <c:v>6.1704500000000002E-2</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Response!$C$9:$N$9</c:f>
              <c:numCache>
                <c:formatCode>0.00</c:formatCode>
                <c:ptCount val="12"/>
                <c:pt idx="0">
                  <c:v>0.22949577999999995</c:v>
                </c:pt>
                <c:pt idx="1">
                  <c:v>0.40629951999999991</c:v>
                </c:pt>
                <c:pt idx="2">
                  <c:v>0.32227657999999998</c:v>
                </c:pt>
                <c:pt idx="3">
                  <c:v>0.21654569999999998</c:v>
                </c:pt>
                <c:pt idx="4">
                  <c:v>0.28260043000000001</c:v>
                </c:pt>
                <c:pt idx="5">
                  <c:v>0.12800391000000003</c:v>
                </c:pt>
                <c:pt idx="6">
                  <c:v>3.500458E-2</c:v>
                </c:pt>
                <c:pt idx="7">
                  <c:v>3.7499999999999999E-2</c:v>
                </c:pt>
                <c:pt idx="8">
                  <c:v>8.8154800000000005E-2</c:v>
                </c:pt>
                <c:pt idx="9">
                  <c:v>4.2204639999999995E-2</c:v>
                </c:pt>
                <c:pt idx="10">
                  <c:v>2.1339770000000001E-2</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Response!$C$10:$N$10</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Response!$C$11:$N$11</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Response!$C$12:$N$12</c:f>
              <c:numCache>
                <c:formatCode>0.00</c:formatCode>
                <c:ptCount val="12"/>
                <c:pt idx="0">
                  <c:v>0.77432570999999983</c:v>
                </c:pt>
                <c:pt idx="1">
                  <c:v>0.83880858000000003</c:v>
                </c:pt>
                <c:pt idx="2">
                  <c:v>1.0114897200000004</c:v>
                </c:pt>
                <c:pt idx="3">
                  <c:v>1.5894462099999997</c:v>
                </c:pt>
                <c:pt idx="4">
                  <c:v>1.7709979700000011</c:v>
                </c:pt>
                <c:pt idx="5">
                  <c:v>1.7170810099999994</c:v>
                </c:pt>
                <c:pt idx="6">
                  <c:v>1.7869189299999995</c:v>
                </c:pt>
                <c:pt idx="7">
                  <c:v>1.6404419799999996</c:v>
                </c:pt>
                <c:pt idx="8">
                  <c:v>1.7569671599999996</c:v>
                </c:pt>
                <c:pt idx="9">
                  <c:v>1.7636969899999988</c:v>
                </c:pt>
                <c:pt idx="10">
                  <c:v>1.6106975800000003</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Response!$C$13:$N$13</c:f>
              <c:numCache>
                <c:formatCode>0.00</c:formatCode>
                <c:ptCount val="12"/>
                <c:pt idx="0">
                  <c:v>0.55342712999958976</c:v>
                </c:pt>
                <c:pt idx="1">
                  <c:v>0.48931667999982198</c:v>
                </c:pt>
                <c:pt idx="2">
                  <c:v>0.49979961918975363</c:v>
                </c:pt>
                <c:pt idx="3">
                  <c:v>0.71205014</c:v>
                </c:pt>
                <c:pt idx="4">
                  <c:v>0.94281759654799902</c:v>
                </c:pt>
                <c:pt idx="5">
                  <c:v>0.6741789279760203</c:v>
                </c:pt>
                <c:pt idx="6">
                  <c:v>0.84062797884453777</c:v>
                </c:pt>
                <c:pt idx="7">
                  <c:v>0.77548196085925836</c:v>
                </c:pt>
                <c:pt idx="8">
                  <c:v>0.70137063657541054</c:v>
                </c:pt>
                <c:pt idx="9">
                  <c:v>0.6244739754803077</c:v>
                </c:pt>
                <c:pt idx="10">
                  <c:v>0.60794970573205998</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Response!$C$14:$N$14</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Response!$C$15:$N$15</c:f>
              <c:numCache>
                <c:formatCode>0.00</c:formatCode>
                <c:ptCount val="12"/>
                <c:pt idx="0">
                  <c:v>0.11356677999999995</c:v>
                </c:pt>
                <c:pt idx="1">
                  <c:v>0.11279195000000004</c:v>
                </c:pt>
                <c:pt idx="2">
                  <c:v>0.10679139999999991</c:v>
                </c:pt>
                <c:pt idx="3">
                  <c:v>0.11194775000000007</c:v>
                </c:pt>
                <c:pt idx="4">
                  <c:v>0.11719586999999999</c:v>
                </c:pt>
                <c:pt idx="5">
                  <c:v>0.11870782999999997</c:v>
                </c:pt>
                <c:pt idx="6">
                  <c:v>0.12294295999999991</c:v>
                </c:pt>
                <c:pt idx="7">
                  <c:v>0.10356844000000003</c:v>
                </c:pt>
                <c:pt idx="8">
                  <c:v>7.8293200000000021E-2</c:v>
                </c:pt>
                <c:pt idx="9">
                  <c:v>8.1392359999999983E-2</c:v>
                </c:pt>
                <c:pt idx="10">
                  <c:v>7.7200050000000034E-2</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Response!$C$16:$N$16</c:f>
              <c:numCache>
                <c:formatCode>0.00</c:formatCode>
                <c:ptCount val="12"/>
                <c:pt idx="0">
                  <c:v>3.5370030000000003</c:v>
                </c:pt>
                <c:pt idx="1">
                  <c:v>3.6054420000000014</c:v>
                </c:pt>
                <c:pt idx="2">
                  <c:v>3.6171050000000005</c:v>
                </c:pt>
                <c:pt idx="3">
                  <c:v>1.2472499999999997</c:v>
                </c:pt>
                <c:pt idx="4">
                  <c:v>1.2375</c:v>
                </c:pt>
                <c:pt idx="5">
                  <c:v>1.2049999999999998</c:v>
                </c:pt>
                <c:pt idx="6">
                  <c:v>1.2509999999999999</c:v>
                </c:pt>
                <c:pt idx="7">
                  <c:v>1.5699999999999996</c:v>
                </c:pt>
                <c:pt idx="8">
                  <c:v>1.2384999999999999</c:v>
                </c:pt>
                <c:pt idx="9">
                  <c:v>1.2454548999999999</c:v>
                </c:pt>
                <c:pt idx="10">
                  <c:v>1.5196692999999992</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Response!$C$17:$N$17</c:f>
              <c:numCache>
                <c:formatCode>0.00</c:formatCode>
                <c:ptCount val="12"/>
                <c:pt idx="0">
                  <c:v>0.84099475000000012</c:v>
                </c:pt>
                <c:pt idx="1">
                  <c:v>0.88697166999999999</c:v>
                </c:pt>
                <c:pt idx="2">
                  <c:v>0.90476744999999981</c:v>
                </c:pt>
                <c:pt idx="3">
                  <c:v>0.57234756000000009</c:v>
                </c:pt>
                <c:pt idx="4">
                  <c:v>0.59558202999999987</c:v>
                </c:pt>
                <c:pt idx="5">
                  <c:v>0.62054515999999982</c:v>
                </c:pt>
                <c:pt idx="6">
                  <c:v>0.61929453000000012</c:v>
                </c:pt>
                <c:pt idx="7">
                  <c:v>0.78768409999999989</c:v>
                </c:pt>
                <c:pt idx="8">
                  <c:v>0.56855191000000005</c:v>
                </c:pt>
                <c:pt idx="9">
                  <c:v>0.58857050000000011</c:v>
                </c:pt>
                <c:pt idx="10">
                  <c:v>0.53647926000000012</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Response!$C$18:$N$18</c:f>
              <c:numCache>
                <c:formatCode>0.00</c:formatCode>
                <c:ptCount val="12"/>
                <c:pt idx="0">
                  <c:v>2.9629101000000002</c:v>
                </c:pt>
                <c:pt idx="1">
                  <c:v>3.0650364500000005</c:v>
                </c:pt>
                <c:pt idx="2">
                  <c:v>3.0652745999999995</c:v>
                </c:pt>
                <c:pt idx="3">
                  <c:v>2.9881434000000002</c:v>
                </c:pt>
                <c:pt idx="4">
                  <c:v>2.9540093999999999</c:v>
                </c:pt>
                <c:pt idx="5">
                  <c:v>2.9976866400000004</c:v>
                </c:pt>
                <c:pt idx="6">
                  <c:v>3.1155012400000004</c:v>
                </c:pt>
                <c:pt idx="7">
                  <c:v>2.5488904199999998</c:v>
                </c:pt>
                <c:pt idx="8">
                  <c:v>2.6311219999999995</c:v>
                </c:pt>
                <c:pt idx="9">
                  <c:v>2.48496176</c:v>
                </c:pt>
                <c:pt idx="10">
                  <c:v>2.3549871700000002</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categories'!$C$18:$M$18</c:f>
              <c:numCache>
                <c:formatCode>#,##0</c:formatCode>
                <c:ptCount val="11"/>
                <c:pt idx="0">
                  <c:v>-234870.38700000002</c:v>
                </c:pt>
                <c:pt idx="1">
                  <c:v>-215243.538</c:v>
                </c:pt>
                <c:pt idx="2">
                  <c:v>-117411.79599999999</c:v>
                </c:pt>
                <c:pt idx="3">
                  <c:v>-96007.772999999986</c:v>
                </c:pt>
                <c:pt idx="4">
                  <c:v>-150869.867</c:v>
                </c:pt>
                <c:pt idx="5">
                  <c:v>-105024.45900000002</c:v>
                </c:pt>
                <c:pt idx="6">
                  <c:v>-99560.491999999998</c:v>
                </c:pt>
                <c:pt idx="7">
                  <c:v>-65426.647000000004</c:v>
                </c:pt>
                <c:pt idx="8">
                  <c:v>-138263.42500000002</c:v>
                </c:pt>
                <c:pt idx="9">
                  <c:v>-184154.07000000007</c:v>
                </c:pt>
                <c:pt idx="10">
                  <c:v>-182507.74</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categories'!$C$19:$M$19</c:f>
              <c:numCache>
                <c:formatCode>#,##0</c:formatCode>
                <c:ptCount val="11"/>
                <c:pt idx="0">
                  <c:v>302051.1700000001</c:v>
                </c:pt>
                <c:pt idx="1">
                  <c:v>317985.79100000003</c:v>
                </c:pt>
                <c:pt idx="2">
                  <c:v>424555.21600000001</c:v>
                </c:pt>
                <c:pt idx="3">
                  <c:v>473973.19599999988</c:v>
                </c:pt>
                <c:pt idx="4">
                  <c:v>405985.22899999993</c:v>
                </c:pt>
                <c:pt idx="5">
                  <c:v>750839.2690000002</c:v>
                </c:pt>
                <c:pt idx="6">
                  <c:v>765483.30899999989</c:v>
                </c:pt>
                <c:pt idx="7">
                  <c:v>519181.38099999999</c:v>
                </c:pt>
                <c:pt idx="8">
                  <c:v>563746.76400000008</c:v>
                </c:pt>
                <c:pt idx="9">
                  <c:v>433511.07000000007</c:v>
                </c:pt>
                <c:pt idx="10">
                  <c:v>481575.56500000006</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categories'!$C$20:$M$20</c:f>
              <c:numCache>
                <c:formatCode>#,##0</c:formatCode>
                <c:ptCount val="11"/>
                <c:pt idx="0">
                  <c:v>4612.4920000000002</c:v>
                </c:pt>
                <c:pt idx="1">
                  <c:v>4633.7330000000002</c:v>
                </c:pt>
                <c:pt idx="2">
                  <c:v>3483.6669999999999</c:v>
                </c:pt>
                <c:pt idx="3">
                  <c:v>5105.0009999999993</c:v>
                </c:pt>
                <c:pt idx="4">
                  <c:v>4767.3319999999994</c:v>
                </c:pt>
                <c:pt idx="5">
                  <c:v>8120.0510000000004</c:v>
                </c:pt>
                <c:pt idx="6">
                  <c:v>5897.4089999999997</c:v>
                </c:pt>
                <c:pt idx="7">
                  <c:v>1838.15</c:v>
                </c:pt>
                <c:pt idx="8">
                  <c:v>1480.1659999999999</c:v>
                </c:pt>
                <c:pt idx="9">
                  <c:v>1784.6159999999998</c:v>
                </c:pt>
                <c:pt idx="10">
                  <c:v>1029.999</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categories'!$C$21:$M$21</c:f>
              <c:numCache>
                <c:formatCode>#,##0</c:formatCode>
                <c:ptCount val="11"/>
                <c:pt idx="0">
                  <c:v>408422.34</c:v>
                </c:pt>
                <c:pt idx="1">
                  <c:v>529712.31300000008</c:v>
                </c:pt>
                <c:pt idx="2">
                  <c:v>879228.55299999996</c:v>
                </c:pt>
                <c:pt idx="3">
                  <c:v>685088.44899999979</c:v>
                </c:pt>
                <c:pt idx="4">
                  <c:v>627449.82799999998</c:v>
                </c:pt>
                <c:pt idx="5">
                  <c:v>1332422.3330000003</c:v>
                </c:pt>
                <c:pt idx="6">
                  <c:v>1237083.0350000001</c:v>
                </c:pt>
                <c:pt idx="7">
                  <c:v>879293.66899999999</c:v>
                </c:pt>
                <c:pt idx="8">
                  <c:v>817588.39300000016</c:v>
                </c:pt>
                <c:pt idx="9">
                  <c:v>546430.89599999995</c:v>
                </c:pt>
                <c:pt idx="10">
                  <c:v>882588.10700000008</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categories'!$C$22:$M$22</c:f>
              <c:numCache>
                <c:formatCode>#,##0</c:formatCode>
                <c:ptCount val="11"/>
                <c:pt idx="0">
                  <c:v>309393.57900000003</c:v>
                </c:pt>
                <c:pt idx="1">
                  <c:v>418683.43200000009</c:v>
                </c:pt>
                <c:pt idx="2">
                  <c:v>773345.46499999997</c:v>
                </c:pt>
                <c:pt idx="3">
                  <c:v>687376.39500000002</c:v>
                </c:pt>
                <c:pt idx="4">
                  <c:v>687639.17999999993</c:v>
                </c:pt>
                <c:pt idx="5">
                  <c:v>1454136.497</c:v>
                </c:pt>
                <c:pt idx="6">
                  <c:v>1271867.0129999998</c:v>
                </c:pt>
                <c:pt idx="7">
                  <c:v>790132.55200000014</c:v>
                </c:pt>
                <c:pt idx="8">
                  <c:v>755671.51599999995</c:v>
                </c:pt>
                <c:pt idx="9">
                  <c:v>550743.84400000004</c:v>
                </c:pt>
                <c:pt idx="10">
                  <c:v>853436.10700000008</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categories'!$C$23:$M$23</c:f>
              <c:numCache>
                <c:formatCode>#,##0</c:formatCode>
                <c:ptCount val="11"/>
                <c:pt idx="0">
                  <c:v>-19346.036</c:v>
                </c:pt>
                <c:pt idx="1">
                  <c:v>-64281.020000000004</c:v>
                </c:pt>
                <c:pt idx="2">
                  <c:v>-14166.788999999999</c:v>
                </c:pt>
                <c:pt idx="3">
                  <c:v>-27963.464999999997</c:v>
                </c:pt>
                <c:pt idx="4">
                  <c:v>-32375.289000000001</c:v>
                </c:pt>
                <c:pt idx="5">
                  <c:v>-14742.503000000002</c:v>
                </c:pt>
                <c:pt idx="6">
                  <c:v>-19064.267000000003</c:v>
                </c:pt>
                <c:pt idx="7">
                  <c:v>-11526.221</c:v>
                </c:pt>
                <c:pt idx="8">
                  <c:v>-15222.544</c:v>
                </c:pt>
                <c:pt idx="9">
                  <c:v>-11466.228999999999</c:v>
                </c:pt>
                <c:pt idx="10">
                  <c:v>-4290.5549999999994</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categories'!$C$24:$M$24</c:f>
              <c:numCache>
                <c:formatCode>#,##0</c:formatCode>
                <c:ptCount val="11"/>
                <c:pt idx="0">
                  <c:v>20279.763000000003</c:v>
                </c:pt>
                <c:pt idx="1">
                  <c:v>20731.990000000005</c:v>
                </c:pt>
                <c:pt idx="2">
                  <c:v>22177.568000000003</c:v>
                </c:pt>
                <c:pt idx="3">
                  <c:v>20998.816000000006</c:v>
                </c:pt>
                <c:pt idx="4">
                  <c:v>20843.943000000007</c:v>
                </c:pt>
                <c:pt idx="5">
                  <c:v>24067.017</c:v>
                </c:pt>
                <c:pt idx="6">
                  <c:v>25330.425999999996</c:v>
                </c:pt>
                <c:pt idx="7">
                  <c:v>22259.338</c:v>
                </c:pt>
                <c:pt idx="8">
                  <c:v>17975.319</c:v>
                </c:pt>
                <c:pt idx="9">
                  <c:v>27471.206000000002</c:v>
                </c:pt>
                <c:pt idx="10">
                  <c:v>22145.778000000006</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categories'!$C$25:$M$25</c:f>
              <c:numCache>
                <c:formatCode>#,##0</c:formatCode>
                <c:ptCount val="11"/>
                <c:pt idx="0">
                  <c:v>118700.29000000002</c:v>
                </c:pt>
                <c:pt idx="1">
                  <c:v>163141.48899999997</c:v>
                </c:pt>
                <c:pt idx="2">
                  <c:v>84190.90399999998</c:v>
                </c:pt>
                <c:pt idx="3">
                  <c:v>155218.766</c:v>
                </c:pt>
                <c:pt idx="4">
                  <c:v>123418.023</c:v>
                </c:pt>
                <c:pt idx="5">
                  <c:v>112777.44600000004</c:v>
                </c:pt>
                <c:pt idx="6">
                  <c:v>101072.22499999998</c:v>
                </c:pt>
                <c:pt idx="7">
                  <c:v>161365.80099999998</c:v>
                </c:pt>
                <c:pt idx="8">
                  <c:v>213343.81499999997</c:v>
                </c:pt>
                <c:pt idx="9">
                  <c:v>125119.31099999999</c:v>
                </c:pt>
                <c:pt idx="10">
                  <c:v>109928.33900000001</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categories'!$C$26:$M$26</c:f>
              <c:numCache>
                <c:formatCode>#,##0</c:formatCode>
                <c:ptCount val="11"/>
                <c:pt idx="0">
                  <c:v>-188477.18400000001</c:v>
                </c:pt>
                <c:pt idx="1">
                  <c:v>-131096.99400000001</c:v>
                </c:pt>
                <c:pt idx="2">
                  <c:v>-35927.225000000006</c:v>
                </c:pt>
                <c:pt idx="3">
                  <c:v>-103508.548</c:v>
                </c:pt>
                <c:pt idx="4">
                  <c:v>-188704.201</c:v>
                </c:pt>
                <c:pt idx="5">
                  <c:v>-122224.143</c:v>
                </c:pt>
                <c:pt idx="6">
                  <c:v>-257919.67199999999</c:v>
                </c:pt>
                <c:pt idx="7">
                  <c:v>-346432.45100000006</c:v>
                </c:pt>
                <c:pt idx="8">
                  <c:v>-327901.55799999996</c:v>
                </c:pt>
                <c:pt idx="9">
                  <c:v>-307150.65000000014</c:v>
                </c:pt>
                <c:pt idx="10">
                  <c:v>-238200.21300000002</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Response!$L$21:$AI$22</c:f>
              <c:multiLvlStrCache>
                <c:ptCount val="24"/>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lvl>
                <c:lvl>
                  <c:pt idx="0">
                    <c:v>Jul-18</c:v>
                  </c:pt>
                  <c:pt idx="3">
                    <c:v>Aug-18</c:v>
                  </c:pt>
                  <c:pt idx="6">
                    <c:v>Sep-18</c:v>
                  </c:pt>
                  <c:pt idx="9">
                    <c:v>Oct-18</c:v>
                  </c:pt>
                  <c:pt idx="12">
                    <c:v>Nov-18</c:v>
                  </c:pt>
                  <c:pt idx="15">
                    <c:v>Dec-18</c:v>
                  </c:pt>
                  <c:pt idx="18">
                    <c:v>Jan-19</c:v>
                  </c:pt>
                  <c:pt idx="21">
                    <c:v>Feb-19</c:v>
                  </c:pt>
                </c:lvl>
              </c:multiLvlStrCache>
            </c:multiLvlStrRef>
          </c:cat>
          <c:val>
            <c:numRef>
              <c:f>Response!$L$37:$AI$37</c:f>
              <c:numCache>
                <c:formatCode>_-* #,##0_-;\-* #,##0_-;_-* "-"??_-;_-@_-</c:formatCode>
                <c:ptCount val="24"/>
                <c:pt idx="0">
                  <c:v>128.37548100000001</c:v>
                </c:pt>
                <c:pt idx="1">
                  <c:v>80.725916999999995</c:v>
                </c:pt>
                <c:pt idx="2">
                  <c:v>274.727754</c:v>
                </c:pt>
                <c:pt idx="3">
                  <c:v>135.02789899999996</c:v>
                </c:pt>
                <c:pt idx="4">
                  <c:v>73.518505999999988</c:v>
                </c:pt>
                <c:pt idx="5">
                  <c:v>292.60773999999998</c:v>
                </c:pt>
                <c:pt idx="6">
                  <c:v>126.99764500000002</c:v>
                </c:pt>
                <c:pt idx="7">
                  <c:v>70.855067999999989</c:v>
                </c:pt>
                <c:pt idx="8">
                  <c:v>305.85833300000002</c:v>
                </c:pt>
                <c:pt idx="9">
                  <c:v>128.649485</c:v>
                </c:pt>
                <c:pt idx="10">
                  <c:v>71.609177000000003</c:v>
                </c:pt>
                <c:pt idx="11">
                  <c:v>307.770398</c:v>
                </c:pt>
                <c:pt idx="12">
                  <c:v>155.84119799999999</c:v>
                </c:pt>
                <c:pt idx="13">
                  <c:v>85.416683000000006</c:v>
                </c:pt>
                <c:pt idx="14">
                  <c:v>353.71760799999998</c:v>
                </c:pt>
                <c:pt idx="15">
                  <c:v>193.77231800000001</c:v>
                </c:pt>
                <c:pt idx="16">
                  <c:v>105.922038</c:v>
                </c:pt>
                <c:pt idx="17">
                  <c:v>364.92244499999998</c:v>
                </c:pt>
                <c:pt idx="18">
                  <c:v>142.64717000000002</c:v>
                </c:pt>
                <c:pt idx="19">
                  <c:v>83.924395000000004</c:v>
                </c:pt>
                <c:pt idx="20">
                  <c:v>324.98048100000005</c:v>
                </c:pt>
                <c:pt idx="21">
                  <c:v>99.679974000000001</c:v>
                </c:pt>
                <c:pt idx="22">
                  <c:v>54.049112000000001</c:v>
                </c:pt>
                <c:pt idx="23">
                  <c:v>207.34253899999999</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Response!$L$21:$AI$22</c:f>
              <c:multiLvlStrCache>
                <c:ptCount val="24"/>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lvl>
                <c:lvl>
                  <c:pt idx="0">
                    <c:v>Jul-18</c:v>
                  </c:pt>
                  <c:pt idx="3">
                    <c:v>Aug-18</c:v>
                  </c:pt>
                  <c:pt idx="6">
                    <c:v>Sep-18</c:v>
                  </c:pt>
                  <c:pt idx="9">
                    <c:v>Oct-18</c:v>
                  </c:pt>
                  <c:pt idx="12">
                    <c:v>Nov-18</c:v>
                  </c:pt>
                  <c:pt idx="15">
                    <c:v>Dec-18</c:v>
                  </c:pt>
                  <c:pt idx="18">
                    <c:v>Jan-19</c:v>
                  </c:pt>
                  <c:pt idx="21">
                    <c:v>Feb-19</c:v>
                  </c:pt>
                </c:lvl>
              </c:multiLvlStrCache>
            </c:multiLvlStrRef>
          </c:cat>
          <c:val>
            <c:numRef>
              <c:f>Response!$L$38:$AI$38</c:f>
              <c:numCache>
                <c:formatCode>_-* #,##0_-;\-* #,##0_-;_-* "-"??_-;_-@_-</c:formatCode>
                <c:ptCount val="24"/>
                <c:pt idx="0">
                  <c:v>0</c:v>
                </c:pt>
                <c:pt idx="1">
                  <c:v>3.02129</c:v>
                </c:pt>
                <c:pt idx="2">
                  <c:v>0</c:v>
                </c:pt>
                <c:pt idx="3">
                  <c:v>0</c:v>
                </c:pt>
                <c:pt idx="4">
                  <c:v>1.6708599999999998</c:v>
                </c:pt>
                <c:pt idx="5">
                  <c:v>0</c:v>
                </c:pt>
                <c:pt idx="6">
                  <c:v>0</c:v>
                </c:pt>
                <c:pt idx="7">
                  <c:v>1.42984</c:v>
                </c:pt>
                <c:pt idx="8">
                  <c:v>0</c:v>
                </c:pt>
                <c:pt idx="9">
                  <c:v>0</c:v>
                </c:pt>
                <c:pt idx="10">
                  <c:v>1.71698</c:v>
                </c:pt>
                <c:pt idx="11">
                  <c:v>0</c:v>
                </c:pt>
                <c:pt idx="12">
                  <c:v>0</c:v>
                </c:pt>
                <c:pt idx="13">
                  <c:v>3.0764399999999998</c:v>
                </c:pt>
                <c:pt idx="14">
                  <c:v>0</c:v>
                </c:pt>
                <c:pt idx="15">
                  <c:v>0</c:v>
                </c:pt>
                <c:pt idx="16">
                  <c:v>3.0471999999999997</c:v>
                </c:pt>
                <c:pt idx="17">
                  <c:v>0</c:v>
                </c:pt>
                <c:pt idx="18">
                  <c:v>0</c:v>
                </c:pt>
                <c:pt idx="19">
                  <c:v>6.58371</c:v>
                </c:pt>
                <c:pt idx="20">
                  <c:v>0</c:v>
                </c:pt>
                <c:pt idx="21">
                  <c:v>0</c:v>
                </c:pt>
                <c:pt idx="22">
                  <c:v>2.2531699999999999</c:v>
                </c:pt>
                <c:pt idx="23">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Response!$L$21:$AI$22</c:f>
              <c:multiLvlStrCache>
                <c:ptCount val="24"/>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lvl>
                <c:lvl>
                  <c:pt idx="0">
                    <c:v>Jul-18</c:v>
                  </c:pt>
                  <c:pt idx="3">
                    <c:v>Aug-18</c:v>
                  </c:pt>
                  <c:pt idx="6">
                    <c:v>Sep-18</c:v>
                  </c:pt>
                  <c:pt idx="9">
                    <c:v>Oct-18</c:v>
                  </c:pt>
                  <c:pt idx="12">
                    <c:v>Nov-18</c:v>
                  </c:pt>
                  <c:pt idx="15">
                    <c:v>Dec-18</c:v>
                  </c:pt>
                  <c:pt idx="18">
                    <c:v>Jan-19</c:v>
                  </c:pt>
                  <c:pt idx="21">
                    <c:v>Feb-19</c:v>
                  </c:pt>
                </c:lvl>
              </c:multiLvlStrCache>
            </c:multiLvlStrRef>
          </c:cat>
          <c:val>
            <c:numRef>
              <c:f>Response!$L$39:$AI$39</c:f>
              <c:numCache>
                <c:formatCode>_-* #,##0_-;\-* #,##0_-;_-* "-"??_-;_-@_-</c:formatCode>
                <c:ptCount val="24"/>
                <c:pt idx="0">
                  <c:v>27.7683</c:v>
                </c:pt>
                <c:pt idx="1">
                  <c:v>34.379800000000003</c:v>
                </c:pt>
                <c:pt idx="2">
                  <c:v>0</c:v>
                </c:pt>
                <c:pt idx="3">
                  <c:v>35.523300000000006</c:v>
                </c:pt>
                <c:pt idx="4">
                  <c:v>44.088200000000001</c:v>
                </c:pt>
                <c:pt idx="5">
                  <c:v>0</c:v>
                </c:pt>
                <c:pt idx="6">
                  <c:v>15.567299999999999</c:v>
                </c:pt>
                <c:pt idx="7">
                  <c:v>19.273799999999998</c:v>
                </c:pt>
                <c:pt idx="8">
                  <c:v>0</c:v>
                </c:pt>
                <c:pt idx="9">
                  <c:v>4.3239000000000001</c:v>
                </c:pt>
                <c:pt idx="10">
                  <c:v>5.3533999999999997</c:v>
                </c:pt>
                <c:pt idx="11">
                  <c:v>0</c:v>
                </c:pt>
                <c:pt idx="12">
                  <c:v>4.3742999999999999</c:v>
                </c:pt>
                <c:pt idx="13">
                  <c:v>5.4157999999999999</c:v>
                </c:pt>
                <c:pt idx="14">
                  <c:v>0</c:v>
                </c:pt>
                <c:pt idx="15">
                  <c:v>10.409700000000001</c:v>
                </c:pt>
                <c:pt idx="16">
                  <c:v>12.882020000000001</c:v>
                </c:pt>
                <c:pt idx="17">
                  <c:v>0</c:v>
                </c:pt>
                <c:pt idx="18">
                  <c:v>5.1303000000000001</c:v>
                </c:pt>
                <c:pt idx="19">
                  <c:v>6.3517999999999999</c:v>
                </c:pt>
                <c:pt idx="20">
                  <c:v>0</c:v>
                </c:pt>
                <c:pt idx="21">
                  <c:v>2.625</c:v>
                </c:pt>
                <c:pt idx="22">
                  <c:v>3.25</c:v>
                </c:pt>
                <c:pt idx="23">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Response!$L$21:$AI$22</c:f>
              <c:multiLvlStrCache>
                <c:ptCount val="24"/>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lvl>
                <c:lvl>
                  <c:pt idx="0">
                    <c:v>Jul-18</c:v>
                  </c:pt>
                  <c:pt idx="3">
                    <c:v>Aug-18</c:v>
                  </c:pt>
                  <c:pt idx="6">
                    <c:v>Sep-18</c:v>
                  </c:pt>
                  <c:pt idx="9">
                    <c:v>Oct-18</c:v>
                  </c:pt>
                  <c:pt idx="12">
                    <c:v>Nov-18</c:v>
                  </c:pt>
                  <c:pt idx="15">
                    <c:v>Dec-18</c:v>
                  </c:pt>
                  <c:pt idx="18">
                    <c:v>Jan-19</c:v>
                  </c:pt>
                  <c:pt idx="21">
                    <c:v>Feb-19</c:v>
                  </c:pt>
                </c:lvl>
              </c:multiLvlStrCache>
            </c:multiLvlStrRef>
          </c:cat>
          <c:val>
            <c:numRef>
              <c:f>Response!$L$40:$AI$40</c:f>
              <c:numCache>
                <c:formatCode>_-* #,##0_-;\-* #,##0_-;_-* "-"??_-;_-@_-</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Response!$L$21:$AI$22</c:f>
              <c:multiLvlStrCache>
                <c:ptCount val="24"/>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lvl>
                <c:lvl>
                  <c:pt idx="0">
                    <c:v>Jul-18</c:v>
                  </c:pt>
                  <c:pt idx="3">
                    <c:v>Aug-18</c:v>
                  </c:pt>
                  <c:pt idx="6">
                    <c:v>Sep-18</c:v>
                  </c:pt>
                  <c:pt idx="9">
                    <c:v>Oct-18</c:v>
                  </c:pt>
                  <c:pt idx="12">
                    <c:v>Nov-18</c:v>
                  </c:pt>
                  <c:pt idx="15">
                    <c:v>Dec-18</c:v>
                  </c:pt>
                  <c:pt idx="18">
                    <c:v>Jan-19</c:v>
                  </c:pt>
                  <c:pt idx="21">
                    <c:v>Feb-19</c:v>
                  </c:pt>
                </c:lvl>
              </c:multiLvlStrCache>
            </c:multiLvlStrRef>
          </c:cat>
          <c:val>
            <c:numRef>
              <c:f>Response!$L$41:$AI$41</c:f>
              <c:numCache>
                <c:formatCode>_-* #,##0_-;\-* #,##0_-;_-* "-"??_-;_-@_-</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Response!$L$21:$AI$22</c:f>
              <c:multiLvlStrCache>
                <c:ptCount val="24"/>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lvl>
                <c:lvl>
                  <c:pt idx="0">
                    <c:v>Jul-18</c:v>
                  </c:pt>
                  <c:pt idx="3">
                    <c:v>Aug-18</c:v>
                  </c:pt>
                  <c:pt idx="6">
                    <c:v>Sep-18</c:v>
                  </c:pt>
                  <c:pt idx="9">
                    <c:v>Oct-18</c:v>
                  </c:pt>
                  <c:pt idx="12">
                    <c:v>Nov-18</c:v>
                  </c:pt>
                  <c:pt idx="15">
                    <c:v>Dec-18</c:v>
                  </c:pt>
                  <c:pt idx="18">
                    <c:v>Jan-19</c:v>
                  </c:pt>
                  <c:pt idx="21">
                    <c:v>Feb-19</c:v>
                  </c:pt>
                </c:lvl>
              </c:multiLvlStrCache>
            </c:multiLvlStrRef>
          </c:cat>
          <c:val>
            <c:numRef>
              <c:f>Response!$L$42:$AI$42</c:f>
              <c:numCache>
                <c:formatCode>_-* #,##0_-;\-* #,##0_-;_-* "-"??_-;_-@_-</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Response!$L$21:$AI$22</c:f>
              <c:multiLvlStrCache>
                <c:ptCount val="24"/>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lvl>
                <c:lvl>
                  <c:pt idx="0">
                    <c:v>Jul-18</c:v>
                  </c:pt>
                  <c:pt idx="3">
                    <c:v>Aug-18</c:v>
                  </c:pt>
                  <c:pt idx="6">
                    <c:v>Sep-18</c:v>
                  </c:pt>
                  <c:pt idx="9">
                    <c:v>Oct-18</c:v>
                  </c:pt>
                  <c:pt idx="12">
                    <c:v>Nov-18</c:v>
                  </c:pt>
                  <c:pt idx="15">
                    <c:v>Dec-18</c:v>
                  </c:pt>
                  <c:pt idx="18">
                    <c:v>Jan-19</c:v>
                  </c:pt>
                  <c:pt idx="21">
                    <c:v>Feb-19</c:v>
                  </c:pt>
                </c:lvl>
              </c:multiLvlStrCache>
            </c:multiLvlStrRef>
          </c:cat>
          <c:val>
            <c:numRef>
              <c:f>Response!$L$43:$AI$43</c:f>
              <c:numCache>
                <c:formatCode>_-* #,##0_-;\-* #,##0_-;_-* "-"??_-;_-@_-</c:formatCode>
                <c:ptCount val="24"/>
                <c:pt idx="0">
                  <c:v>114.47970404692451</c:v>
                </c:pt>
                <c:pt idx="1">
                  <c:v>0</c:v>
                </c:pt>
                <c:pt idx="2">
                  <c:v>0.08</c:v>
                </c:pt>
                <c:pt idx="3">
                  <c:v>149.26612168008262</c:v>
                </c:pt>
                <c:pt idx="4">
                  <c:v>0</c:v>
                </c:pt>
                <c:pt idx="5">
                  <c:v>0</c:v>
                </c:pt>
                <c:pt idx="6">
                  <c:v>110.14167397579261</c:v>
                </c:pt>
                <c:pt idx="7">
                  <c:v>0</c:v>
                </c:pt>
                <c:pt idx="8">
                  <c:v>0.46400000000000002</c:v>
                </c:pt>
                <c:pt idx="9">
                  <c:v>135.14326245186041</c:v>
                </c:pt>
                <c:pt idx="10">
                  <c:v>0</c:v>
                </c:pt>
                <c:pt idx="11">
                  <c:v>5.87</c:v>
                </c:pt>
                <c:pt idx="12">
                  <c:v>124.93945012511988</c:v>
                </c:pt>
                <c:pt idx="13">
                  <c:v>0</c:v>
                </c:pt>
                <c:pt idx="14">
                  <c:v>4.9260000000000002</c:v>
                </c:pt>
                <c:pt idx="15">
                  <c:v>116.13006422080842</c:v>
                </c:pt>
                <c:pt idx="16">
                  <c:v>0</c:v>
                </c:pt>
                <c:pt idx="17">
                  <c:v>0</c:v>
                </c:pt>
                <c:pt idx="18">
                  <c:v>103.54332216758057</c:v>
                </c:pt>
                <c:pt idx="19">
                  <c:v>0</c:v>
                </c:pt>
                <c:pt idx="20">
                  <c:v>0</c:v>
                </c:pt>
                <c:pt idx="21">
                  <c:v>101.21572525608406</c:v>
                </c:pt>
                <c:pt idx="22">
                  <c:v>0</c:v>
                </c:pt>
                <c:pt idx="23">
                  <c:v>0.124</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Response!$L$21:$AI$22</c:f>
              <c:multiLvlStrCache>
                <c:ptCount val="24"/>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lvl>
                <c:lvl>
                  <c:pt idx="0">
                    <c:v>Jul-18</c:v>
                  </c:pt>
                  <c:pt idx="3">
                    <c:v>Aug-18</c:v>
                  </c:pt>
                  <c:pt idx="6">
                    <c:v>Sep-18</c:v>
                  </c:pt>
                  <c:pt idx="9">
                    <c:v>Oct-18</c:v>
                  </c:pt>
                  <c:pt idx="12">
                    <c:v>Nov-18</c:v>
                  </c:pt>
                  <c:pt idx="15">
                    <c:v>Dec-18</c:v>
                  </c:pt>
                  <c:pt idx="18">
                    <c:v>Jan-19</c:v>
                  </c:pt>
                  <c:pt idx="21">
                    <c:v>Feb-19</c:v>
                  </c:pt>
                </c:lvl>
              </c:multiLvlStrCache>
            </c:multiLvlStrRef>
          </c:cat>
          <c:val>
            <c:numRef>
              <c:f>Response!$L$44:$AI$44</c:f>
              <c:numCache>
                <c:formatCode>_-* #,##0_-;\-* #,##0_-;_-* "-"??_-;_-@_-</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Response!$L$21:$AI$22</c:f>
              <c:multiLvlStrCache>
                <c:ptCount val="24"/>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lvl>
                <c:lvl>
                  <c:pt idx="0">
                    <c:v>Jul-18</c:v>
                  </c:pt>
                  <c:pt idx="3">
                    <c:v>Aug-18</c:v>
                  </c:pt>
                  <c:pt idx="6">
                    <c:v>Sep-18</c:v>
                  </c:pt>
                  <c:pt idx="9">
                    <c:v>Oct-18</c:v>
                  </c:pt>
                  <c:pt idx="12">
                    <c:v>Nov-18</c:v>
                  </c:pt>
                  <c:pt idx="15">
                    <c:v>Dec-18</c:v>
                  </c:pt>
                  <c:pt idx="18">
                    <c:v>Jan-19</c:v>
                  </c:pt>
                  <c:pt idx="21">
                    <c:v>Feb-19</c:v>
                  </c:pt>
                </c:lvl>
              </c:multiLvlStrCache>
            </c:multiLvlStrRef>
          </c:cat>
          <c:val>
            <c:numRef>
              <c:f>Response!$L$45:$AI$45</c:f>
              <c:numCache>
                <c:formatCode>_-* #,##0_-;\-* #,##0_-;_-* "-"??_-;_-@_-</c:formatCode>
                <c:ptCount val="24"/>
                <c:pt idx="0">
                  <c:v>82.286000000000001</c:v>
                </c:pt>
                <c:pt idx="1">
                  <c:v>53.050599999999996</c:v>
                </c:pt>
                <c:pt idx="2">
                  <c:v>0</c:v>
                </c:pt>
                <c:pt idx="3">
                  <c:v>84.286000000000001</c:v>
                </c:pt>
                <c:pt idx="4">
                  <c:v>53.050599999999996</c:v>
                </c:pt>
                <c:pt idx="5">
                  <c:v>0</c:v>
                </c:pt>
                <c:pt idx="6">
                  <c:v>81.430000000000007</c:v>
                </c:pt>
                <c:pt idx="7">
                  <c:v>51.253</c:v>
                </c:pt>
                <c:pt idx="8">
                  <c:v>0</c:v>
                </c:pt>
                <c:pt idx="9">
                  <c:v>84.540999999999997</c:v>
                </c:pt>
                <c:pt idx="10">
                  <c:v>53.211100000000002</c:v>
                </c:pt>
                <c:pt idx="11">
                  <c:v>0</c:v>
                </c:pt>
                <c:pt idx="12">
                  <c:v>101.15</c:v>
                </c:pt>
                <c:pt idx="13">
                  <c:v>63.664999999999999</c:v>
                </c:pt>
                <c:pt idx="14">
                  <c:v>0</c:v>
                </c:pt>
                <c:pt idx="15">
                  <c:v>110.15</c:v>
                </c:pt>
                <c:pt idx="16">
                  <c:v>75.647000000000006</c:v>
                </c:pt>
                <c:pt idx="17">
                  <c:v>0</c:v>
                </c:pt>
                <c:pt idx="18">
                  <c:v>84.040750000000003</c:v>
                </c:pt>
                <c:pt idx="19">
                  <c:v>52.899850000000001</c:v>
                </c:pt>
                <c:pt idx="20">
                  <c:v>9.7300000000000008E-3</c:v>
                </c:pt>
                <c:pt idx="21">
                  <c:v>97.894000000000005</c:v>
                </c:pt>
                <c:pt idx="22">
                  <c:v>69.644800000000004</c:v>
                </c:pt>
                <c:pt idx="23">
                  <c:v>3.5779999999999998</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Response!$L$21:$AI$22</c:f>
              <c:multiLvlStrCache>
                <c:ptCount val="24"/>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lvl>
                <c:lvl>
                  <c:pt idx="0">
                    <c:v>Jul-18</c:v>
                  </c:pt>
                  <c:pt idx="3">
                    <c:v>Aug-18</c:v>
                  </c:pt>
                  <c:pt idx="6">
                    <c:v>Sep-18</c:v>
                  </c:pt>
                  <c:pt idx="9">
                    <c:v>Oct-18</c:v>
                  </c:pt>
                  <c:pt idx="12">
                    <c:v>Nov-18</c:v>
                  </c:pt>
                  <c:pt idx="15">
                    <c:v>Dec-18</c:v>
                  </c:pt>
                  <c:pt idx="18">
                    <c:v>Jan-19</c:v>
                  </c:pt>
                  <c:pt idx="21">
                    <c:v>Feb-19</c:v>
                  </c:pt>
                </c:lvl>
              </c:multiLvlStrCache>
            </c:multiLvlStrRef>
          </c:cat>
          <c:val>
            <c:numRef>
              <c:f>Response!$L$46:$AI$46</c:f>
              <c:numCache>
                <c:formatCode>_-* #,##0_-;\-* #,##0_-;_-* "-"??_-;_-@_-</c:formatCode>
                <c:ptCount val="24"/>
                <c:pt idx="0">
                  <c:v>121.842</c:v>
                </c:pt>
                <c:pt idx="1">
                  <c:v>353.32728000000003</c:v>
                </c:pt>
                <c:pt idx="2">
                  <c:v>111.977</c:v>
                </c:pt>
                <c:pt idx="3">
                  <c:v>149.09367499999999</c:v>
                </c:pt>
                <c:pt idx="4">
                  <c:v>341.976675</c:v>
                </c:pt>
                <c:pt idx="5">
                  <c:v>126.806675</c:v>
                </c:pt>
                <c:pt idx="6">
                  <c:v>143.00755999999998</c:v>
                </c:pt>
                <c:pt idx="7">
                  <c:v>308.51655999999997</c:v>
                </c:pt>
                <c:pt idx="8">
                  <c:v>112.84719</c:v>
                </c:pt>
                <c:pt idx="9">
                  <c:v>126.08313000000001</c:v>
                </c:pt>
                <c:pt idx="10">
                  <c:v>280.06813</c:v>
                </c:pt>
                <c:pt idx="11">
                  <c:v>96.79413000000001</c:v>
                </c:pt>
                <c:pt idx="12">
                  <c:v>139.64016000000001</c:v>
                </c:pt>
                <c:pt idx="13">
                  <c:v>257.44416000000001</c:v>
                </c:pt>
                <c:pt idx="14">
                  <c:v>119.22116</c:v>
                </c:pt>
                <c:pt idx="15">
                  <c:v>118.396</c:v>
                </c:pt>
                <c:pt idx="16">
                  <c:v>218.339</c:v>
                </c:pt>
                <c:pt idx="17">
                  <c:v>96.975999999999999</c:v>
                </c:pt>
                <c:pt idx="18">
                  <c:v>133.27635000000001</c:v>
                </c:pt>
                <c:pt idx="19">
                  <c:v>236.63735</c:v>
                </c:pt>
                <c:pt idx="20">
                  <c:v>114.98535000000001</c:v>
                </c:pt>
                <c:pt idx="21">
                  <c:v>139.30789999999999</c:v>
                </c:pt>
                <c:pt idx="22">
                  <c:v>245.70927</c:v>
                </c:pt>
                <c:pt idx="23">
                  <c:v>112.02847</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Reactive!$C$3:$N$3</c:f>
              <c:numCache>
                <c:formatCode>0.00</c:formatCode>
                <c:ptCount val="12"/>
                <c:pt idx="0">
                  <c:v>6.3198954599999997</c:v>
                </c:pt>
                <c:pt idx="1">
                  <c:v>6.9966894100000019</c:v>
                </c:pt>
                <c:pt idx="2">
                  <c:v>7.3099515999999989</c:v>
                </c:pt>
                <c:pt idx="3">
                  <c:v>6.4991781400000006</c:v>
                </c:pt>
                <c:pt idx="4">
                  <c:v>6.6596851399999997</c:v>
                </c:pt>
                <c:pt idx="5">
                  <c:v>6.1330971299999986</c:v>
                </c:pt>
                <c:pt idx="6">
                  <c:v>6.7166924900000007</c:v>
                </c:pt>
                <c:pt idx="7">
                  <c:v>6.6852921700000003</c:v>
                </c:pt>
                <c:pt idx="8">
                  <c:v>7.559467999999999</c:v>
                </c:pt>
                <c:pt idx="9">
                  <c:v>7.3784290499999994</c:v>
                </c:pt>
                <c:pt idx="10">
                  <c:v>5.9702077399999984</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Reactive!$C$4:$N$4</c:f>
              <c:numCache>
                <c:formatCode>0.00</c:formatCode>
                <c:ptCount val="12"/>
                <c:pt idx="0">
                  <c:v>6.9380100000000031E-3</c:v>
                </c:pt>
                <c:pt idx="1">
                  <c:v>6.9932999999999966E-3</c:v>
                </c:pt>
                <c:pt idx="2">
                  <c:v>4.7684999999999993E-3</c:v>
                </c:pt>
                <c:pt idx="3">
                  <c:v>5.8610499999999961E-3</c:v>
                </c:pt>
                <c:pt idx="4">
                  <c:v>7.7744799999999959E-3</c:v>
                </c:pt>
                <c:pt idx="5">
                  <c:v>1.114969E-2</c:v>
                </c:pt>
                <c:pt idx="6">
                  <c:v>1.2554160000000003E-2</c:v>
                </c:pt>
                <c:pt idx="7">
                  <c:v>1.1743248387096774E-2</c:v>
                </c:pt>
                <c:pt idx="8">
                  <c:v>5.2587699999999985E-3</c:v>
                </c:pt>
                <c:pt idx="9">
                  <c:v>1.0479510000000008E-2</c:v>
                </c:pt>
                <c:pt idx="10">
                  <c:v>5.635270000000003E-3</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Reactive!$C$5:$N$5</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Commerical)</c:v>
                </c:pt>
              </c:strCache>
            </c:strRef>
          </c:tx>
          <c:spPr>
            <a:solidFill>
              <a:schemeClr val="accent4"/>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Reactive!$C$6:$N$6</c:f>
              <c:numCache>
                <c:formatCode>0.00</c:formatCode>
                <c:ptCount val="12"/>
                <c:pt idx="0">
                  <c:v>6.3610730390203388E-2</c:v>
                </c:pt>
                <c:pt idx="1">
                  <c:v>0.11694529202500002</c:v>
                </c:pt>
                <c:pt idx="2">
                  <c:v>9.2252900000000027E-2</c:v>
                </c:pt>
                <c:pt idx="3">
                  <c:v>0.10103508999999995</c:v>
                </c:pt>
                <c:pt idx="4">
                  <c:v>8.8136207666672364E-2</c:v>
                </c:pt>
                <c:pt idx="5">
                  <c:v>4.8607619097306128E-3</c:v>
                </c:pt>
                <c:pt idx="6">
                  <c:v>1.2745279999999999E-2</c:v>
                </c:pt>
                <c:pt idx="7">
                  <c:v>0</c:v>
                </c:pt>
                <c:pt idx="8">
                  <c:v>7.2268284888885051E-2</c:v>
                </c:pt>
                <c:pt idx="9">
                  <c:v>9.157647999999996E-2</c:v>
                </c:pt>
                <c:pt idx="10">
                  <c:v>9.1576520000000064E-2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Reactive!$C$7:$N$7</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Reactive!$C$11:$N$11</c:f>
              <c:numCache>
                <c:formatCode>#,##0</c:formatCode>
                <c:ptCount val="12"/>
                <c:pt idx="0">
                  <c:v>2115437.9499999997</c:v>
                </c:pt>
                <c:pt idx="1">
                  <c:v>2364237.4299999997</c:v>
                </c:pt>
                <c:pt idx="2">
                  <c:v>2412139.4499999997</c:v>
                </c:pt>
                <c:pt idx="3">
                  <c:v>2087880.8099999994</c:v>
                </c:pt>
                <c:pt idx="4">
                  <c:v>2105063.69</c:v>
                </c:pt>
                <c:pt idx="5">
                  <c:v>1855789.89</c:v>
                </c:pt>
                <c:pt idx="6">
                  <c:v>1976159.58</c:v>
                </c:pt>
                <c:pt idx="7">
                  <c:v>1885021.68</c:v>
                </c:pt>
                <c:pt idx="8">
                  <c:v>2130645.7599999998</c:v>
                </c:pt>
                <c:pt idx="9">
                  <c:v>2078434.22</c:v>
                </c:pt>
                <c:pt idx="10">
                  <c:v>1756278.13</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Reactive!$C$12:$N$12</c:f>
              <c:numCache>
                <c:formatCode>#,##0</c:formatCode>
                <c:ptCount val="12"/>
                <c:pt idx="0">
                  <c:v>2489</c:v>
                </c:pt>
                <c:pt idx="1">
                  <c:v>2280</c:v>
                </c:pt>
                <c:pt idx="2">
                  <c:v>1517</c:v>
                </c:pt>
                <c:pt idx="3">
                  <c:v>1809</c:v>
                </c:pt>
                <c:pt idx="4">
                  <c:v>2376</c:v>
                </c:pt>
                <c:pt idx="5">
                  <c:v>3250.66</c:v>
                </c:pt>
                <c:pt idx="6">
                  <c:v>3391.84</c:v>
                </c:pt>
                <c:pt idx="7">
                  <c:v>3135.34</c:v>
                </c:pt>
                <c:pt idx="8">
                  <c:v>1378.23</c:v>
                </c:pt>
                <c:pt idx="9">
                  <c:v>2745.22</c:v>
                </c:pt>
                <c:pt idx="10">
                  <c:v>1515.17</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Reactive!$C$13:$N$13</c:f>
              <c:numCache>
                <c:formatCode>#,##0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Reactive!$C$14:$N$14</c:f>
              <c:numCache>
                <c:formatCode>#,##0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Start'!$C$3:$N$3</c:f>
              <c:numCache>
                <c:formatCode>0.00</c:formatCode>
                <c:ptCount val="12"/>
                <c:pt idx="0">
                  <c:v>3.1310032699999994</c:v>
                </c:pt>
                <c:pt idx="1">
                  <c:v>3.31364306</c:v>
                </c:pt>
                <c:pt idx="2">
                  <c:v>3.0811221499999997</c:v>
                </c:pt>
                <c:pt idx="3">
                  <c:v>2.7890434400000004</c:v>
                </c:pt>
                <c:pt idx="4">
                  <c:v>3.1526730899999995</c:v>
                </c:pt>
                <c:pt idx="5">
                  <c:v>2.9717225100000264</c:v>
                </c:pt>
                <c:pt idx="6">
                  <c:v>3.2653322099999991</c:v>
                </c:pt>
                <c:pt idx="7">
                  <c:v>3.2036969100000006</c:v>
                </c:pt>
                <c:pt idx="8">
                  <c:v>3.3332748599999995</c:v>
                </c:pt>
                <c:pt idx="9">
                  <c:v>3.3779057360000051</c:v>
                </c:pt>
                <c:pt idx="10">
                  <c:v>3.0471647700000002</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Start'!$C$4:$N$4</c:f>
              <c:numCache>
                <c:formatCode>0.00</c:formatCode>
                <c:ptCount val="12"/>
                <c:pt idx="0">
                  <c:v>4.464690000000001E-2</c:v>
                </c:pt>
                <c:pt idx="1">
                  <c:v>3.2394960000000007E-2</c:v>
                </c:pt>
                <c:pt idx="2">
                  <c:v>4.9838400000000019E-2</c:v>
                </c:pt>
                <c:pt idx="3">
                  <c:v>4.8384780000000016E-2</c:v>
                </c:pt>
                <c:pt idx="4">
                  <c:v>5.149968000000002E-2</c:v>
                </c:pt>
                <c:pt idx="5">
                  <c:v>4.9838400000000019E-2</c:v>
                </c:pt>
                <c:pt idx="6">
                  <c:v>5.149968000000002E-2</c:v>
                </c:pt>
                <c:pt idx="7">
                  <c:v>4.6031300000000018E-2</c:v>
                </c:pt>
                <c:pt idx="8">
                  <c:v>5.149968000000002E-2</c:v>
                </c:pt>
                <c:pt idx="9">
                  <c:v>4.9699960000000015E-2</c:v>
                </c:pt>
                <c:pt idx="10">
                  <c:v>4.5062220000000014E-2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Start'!$C$5:$N$5</c:f>
              <c:numCache>
                <c:formatCode>0.00</c:formatCode>
                <c:ptCount val="12"/>
                <c:pt idx="0">
                  <c:v>0</c:v>
                </c:pt>
                <c:pt idx="1">
                  <c:v>0</c:v>
                </c:pt>
                <c:pt idx="2">
                  <c:v>0</c:v>
                </c:pt>
                <c:pt idx="3">
                  <c:v>0</c:v>
                </c:pt>
                <c:pt idx="4">
                  <c:v>0</c:v>
                </c:pt>
                <c:pt idx="5">
                  <c:v>0.33788578000000002</c:v>
                </c:pt>
                <c:pt idx="6">
                  <c:v>5.2200000000000003E-2</c:v>
                </c:pt>
                <c:pt idx="7">
                  <c:v>0</c:v>
                </c:pt>
                <c:pt idx="8">
                  <c:v>0</c:v>
                </c:pt>
                <c:pt idx="9">
                  <c:v>0</c:v>
                </c:pt>
                <c:pt idx="10">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Start'!$C$6:$N$6</c:f>
              <c:numCache>
                <c:formatCode>0.00</c:formatCode>
                <c:ptCount val="12"/>
                <c:pt idx="0">
                  <c:v>0</c:v>
                </c:pt>
                <c:pt idx="1">
                  <c:v>0</c:v>
                </c:pt>
                <c:pt idx="2">
                  <c:v>0</c:v>
                </c:pt>
                <c:pt idx="3">
                  <c:v>0</c:v>
                </c:pt>
                <c:pt idx="4">
                  <c:v>0</c:v>
                </c:pt>
                <c:pt idx="5">
                  <c:v>0.16780716000000001</c:v>
                </c:pt>
                <c:pt idx="6">
                  <c:v>1.5689226299999999</c:v>
                </c:pt>
                <c:pt idx="7">
                  <c:v>0</c:v>
                </c:pt>
                <c:pt idx="8">
                  <c:v>0.15928101</c:v>
                </c:pt>
                <c:pt idx="9">
                  <c:v>0</c:v>
                </c:pt>
                <c:pt idx="10">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Start'!$C$7:$N$7</c:f>
              <c:numCache>
                <c:formatCode>0.00</c:formatCode>
                <c:ptCount val="12"/>
                <c:pt idx="0">
                  <c:v>0</c:v>
                </c:pt>
                <c:pt idx="1">
                  <c:v>0.22357520396526012</c:v>
                </c:pt>
                <c:pt idx="2">
                  <c:v>0</c:v>
                </c:pt>
                <c:pt idx="3">
                  <c:v>0</c:v>
                </c:pt>
                <c:pt idx="4">
                  <c:v>4.5933998760107821E-2</c:v>
                </c:pt>
                <c:pt idx="5">
                  <c:v>0.186</c:v>
                </c:pt>
                <c:pt idx="6">
                  <c:v>0</c:v>
                </c:pt>
                <c:pt idx="7">
                  <c:v>0</c:v>
                </c:pt>
                <c:pt idx="8">
                  <c:v>0</c:v>
                </c:pt>
                <c:pt idx="9">
                  <c:v>0</c:v>
                </c:pt>
                <c:pt idx="10">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Start'!$C$8:$N$8</c:f>
              <c:numCache>
                <c:formatCode>0.00</c:formatCode>
                <c:ptCount val="12"/>
                <c:pt idx="0">
                  <c:v>0.19039999999999993</c:v>
                </c:pt>
                <c:pt idx="1">
                  <c:v>0.1008</c:v>
                </c:pt>
                <c:pt idx="2">
                  <c:v>0.1008</c:v>
                </c:pt>
                <c:pt idx="3">
                  <c:v>0.22399999999999989</c:v>
                </c:pt>
                <c:pt idx="4">
                  <c:v>0.32479999999999981</c:v>
                </c:pt>
                <c:pt idx="5">
                  <c:v>0.1232</c:v>
                </c:pt>
                <c:pt idx="6">
                  <c:v>0.13439999999999999</c:v>
                </c:pt>
                <c:pt idx="7">
                  <c:v>0.23519999999999988</c:v>
                </c:pt>
                <c:pt idx="8">
                  <c:v>0.30239999999999984</c:v>
                </c:pt>
                <c:pt idx="9">
                  <c:v>0.23519999999999988</c:v>
                </c:pt>
                <c:pt idx="10">
                  <c:v>0.20159999999999992</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Start'!$C$9:$N$9</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Reserves'!$C$3:$N$3</c:f>
              <c:numCache>
                <c:formatCode>0.00</c:formatCode>
                <c:ptCount val="12"/>
                <c:pt idx="0">
                  <c:v>9.1999999999999998E-2</c:v>
                </c:pt>
                <c:pt idx="1">
                  <c:v>5.1750160000000003E-2</c:v>
                </c:pt>
                <c:pt idx="2">
                  <c:v>6.8999999999999999E-3</c:v>
                </c:pt>
                <c:pt idx="3">
                  <c:v>6.6036659999999997E-2</c:v>
                </c:pt>
                <c:pt idx="4">
                  <c:v>0.1015595</c:v>
                </c:pt>
                <c:pt idx="5">
                  <c:v>0.11536666999999999</c:v>
                </c:pt>
                <c:pt idx="6">
                  <c:v>0.42221401000000003</c:v>
                </c:pt>
                <c:pt idx="7">
                  <c:v>3.3898159999999997E-2</c:v>
                </c:pt>
                <c:pt idx="8">
                  <c:v>0.51649184000000004</c:v>
                </c:pt>
                <c:pt idx="9">
                  <c:v>0.26744015999999998</c:v>
                </c:pt>
                <c:pt idx="10">
                  <c:v>0.24774376999999997</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Reserves'!$C$4:$N$4</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Reserves'!$C$5:$N$5</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Reserves'!$C$6:$N$6</c:f>
              <c:numCache>
                <c:formatCode>0.00</c:formatCode>
                <c:ptCount val="12"/>
                <c:pt idx="0">
                  <c:v>0</c:v>
                </c:pt>
                <c:pt idx="1">
                  <c:v>3.179284000000001E-2</c:v>
                </c:pt>
                <c:pt idx="2">
                  <c:v>3.8986970000000003E-2</c:v>
                </c:pt>
                <c:pt idx="3">
                  <c:v>0.11493933999999989</c:v>
                </c:pt>
                <c:pt idx="4">
                  <c:v>3.9060519999999987E-2</c:v>
                </c:pt>
                <c:pt idx="5">
                  <c:v>2.8436919999999987E-2</c:v>
                </c:pt>
                <c:pt idx="6">
                  <c:v>2.590878000000001E-2</c:v>
                </c:pt>
                <c:pt idx="7">
                  <c:v>0</c:v>
                </c:pt>
                <c:pt idx="8">
                  <c:v>0</c:v>
                </c:pt>
                <c:pt idx="9">
                  <c:v>0</c:v>
                </c:pt>
                <c:pt idx="10">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Reserves'!$C$7:$N$7</c:f>
              <c:numCache>
                <c:formatCode>0.00</c:formatCode>
                <c:ptCount val="12"/>
                <c:pt idx="0">
                  <c:v>0.40913443999999999</c:v>
                </c:pt>
                <c:pt idx="1">
                  <c:v>0.4156603000000002</c:v>
                </c:pt>
                <c:pt idx="2">
                  <c:v>0.38598527999999999</c:v>
                </c:pt>
                <c:pt idx="3">
                  <c:v>0.43290860999999997</c:v>
                </c:pt>
                <c:pt idx="4">
                  <c:v>0.45567308000000023</c:v>
                </c:pt>
                <c:pt idx="5">
                  <c:v>0.41326052999999996</c:v>
                </c:pt>
                <c:pt idx="6">
                  <c:v>0.37592209999999998</c:v>
                </c:pt>
                <c:pt idx="7">
                  <c:v>0.40278223999999996</c:v>
                </c:pt>
                <c:pt idx="8">
                  <c:v>0.41364728000000001</c:v>
                </c:pt>
                <c:pt idx="9">
                  <c:v>0.41292435999999999</c:v>
                </c:pt>
                <c:pt idx="10">
                  <c:v>0.37869208000000004</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Reserves'!$C$8:$N$8</c:f>
              <c:numCache>
                <c:formatCode>0.00</c:formatCode>
                <c:ptCount val="12"/>
                <c:pt idx="0">
                  <c:v>0</c:v>
                </c:pt>
                <c:pt idx="1">
                  <c:v>0</c:v>
                </c:pt>
                <c:pt idx="2">
                  <c:v>0</c:v>
                </c:pt>
                <c:pt idx="3">
                  <c:v>0</c:v>
                </c:pt>
                <c:pt idx="4">
                  <c:v>0</c:v>
                </c:pt>
                <c:pt idx="5">
                  <c:v>0</c:v>
                </c:pt>
                <c:pt idx="6">
                  <c:v>0.11883893000000001</c:v>
                </c:pt>
                <c:pt idx="7">
                  <c:v>0</c:v>
                </c:pt>
                <c:pt idx="8">
                  <c:v>0</c:v>
                </c:pt>
                <c:pt idx="9">
                  <c:v>0</c:v>
                </c:pt>
                <c:pt idx="10">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Reserves'!$C$9:$N$9</c:f>
              <c:numCache>
                <c:formatCode>0.00</c:formatCode>
                <c:ptCount val="12"/>
                <c:pt idx="0">
                  <c:v>0.28598498999999999</c:v>
                </c:pt>
                <c:pt idx="1">
                  <c:v>0.4205025</c:v>
                </c:pt>
                <c:pt idx="2">
                  <c:v>0.39410752000000004</c:v>
                </c:pt>
                <c:pt idx="3">
                  <c:v>0.54507834000000011</c:v>
                </c:pt>
                <c:pt idx="4">
                  <c:v>0.54894499999999991</c:v>
                </c:pt>
                <c:pt idx="5">
                  <c:v>0.49811084999999999</c:v>
                </c:pt>
                <c:pt idx="6">
                  <c:v>0.40205999999999997</c:v>
                </c:pt>
                <c:pt idx="7">
                  <c:v>0.39904418000000003</c:v>
                </c:pt>
                <c:pt idx="8">
                  <c:v>0.58828583000000001</c:v>
                </c:pt>
                <c:pt idx="9">
                  <c:v>0.67924582999999994</c:v>
                </c:pt>
                <c:pt idx="10">
                  <c:v>0.75248500000000007</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components'!$C$3:$N$3</c:f>
              <c:numCache>
                <c:formatCode>0.00</c:formatCode>
                <c:ptCount val="12"/>
                <c:pt idx="0">
                  <c:v>1.2202173698917604</c:v>
                </c:pt>
                <c:pt idx="1">
                  <c:v>1.1494566828511801</c:v>
                </c:pt>
                <c:pt idx="2">
                  <c:v>1.5945901102273203</c:v>
                </c:pt>
                <c:pt idx="3">
                  <c:v>1.5264936295931404</c:v>
                </c:pt>
                <c:pt idx="4">
                  <c:v>2.4507075680260546</c:v>
                </c:pt>
                <c:pt idx="5">
                  <c:v>2.7549183150080996</c:v>
                </c:pt>
                <c:pt idx="6">
                  <c:v>1.9451574260378903</c:v>
                </c:pt>
                <c:pt idx="7">
                  <c:v>1.4828243398127299</c:v>
                </c:pt>
                <c:pt idx="8">
                  <c:v>1.7000906175836601</c:v>
                </c:pt>
                <c:pt idx="9">
                  <c:v>1.2440899937170202</c:v>
                </c:pt>
                <c:pt idx="10">
                  <c:v>1.6117021768206798</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components'!$C$4:$N$4</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components'!$C$5:$N$5</c:f>
              <c:numCache>
                <c:formatCode>0.00</c:formatCode>
                <c:ptCount val="12"/>
                <c:pt idx="0">
                  <c:v>-1.6264490196078469E-4</c:v>
                </c:pt>
                <c:pt idx="1">
                  <c:v>-5.5047339869281119E-4</c:v>
                </c:pt>
                <c:pt idx="2">
                  <c:v>-9.1929490196078489E-4</c:v>
                </c:pt>
                <c:pt idx="3">
                  <c:v>-9.6226339869281117E-4</c:v>
                </c:pt>
                <c:pt idx="4">
                  <c:v>-1.0129333986928111E-3</c:v>
                </c:pt>
                <c:pt idx="5">
                  <c:v>-9.6705490196078499E-4</c:v>
                </c:pt>
                <c:pt idx="6">
                  <c:v>-1.0027533986928111E-3</c:v>
                </c:pt>
                <c:pt idx="7">
                  <c:v>-1.070954901960785E-3</c:v>
                </c:pt>
                <c:pt idx="8">
                  <c:v>-1.1066533986928112E-3</c:v>
                </c:pt>
                <c:pt idx="9">
                  <c:v>-1.1066533986928112E-3</c:v>
                </c:pt>
                <c:pt idx="10">
                  <c:v>0</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components'!$C$6:$N$6</c:f>
              <c:numCache>
                <c:formatCode>0.00</c:formatCode>
                <c:ptCount val="12"/>
                <c:pt idx="0">
                  <c:v>-0.6121346879999372</c:v>
                </c:pt>
                <c:pt idx="1">
                  <c:v>-0.70203179700002794</c:v>
                </c:pt>
                <c:pt idx="2">
                  <c:v>-0.87965299099994509</c:v>
                </c:pt>
                <c:pt idx="3">
                  <c:v>-1.0071426089999633</c:v>
                </c:pt>
                <c:pt idx="4">
                  <c:v>-0.9976251440000673</c:v>
                </c:pt>
                <c:pt idx="5">
                  <c:v>-2.134643811175212</c:v>
                </c:pt>
                <c:pt idx="6">
                  <c:v>-2.3295082189999459</c:v>
                </c:pt>
                <c:pt idx="7">
                  <c:v>-1.0163176543860037</c:v>
                </c:pt>
                <c:pt idx="8">
                  <c:v>-0.84047906799984262</c:v>
                </c:pt>
                <c:pt idx="9">
                  <c:v>-0.84112972335002156</c:v>
                </c:pt>
                <c:pt idx="10">
                  <c:v>-0.22064070800008428</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total'!$C$3:$N$3</c:f>
              <c:numCache>
                <c:formatCode>0.00</c:formatCode>
                <c:ptCount val="12"/>
                <c:pt idx="0">
                  <c:v>-5.6785957729999996</c:v>
                </c:pt>
                <c:pt idx="1">
                  <c:v>-6.7129372250000001</c:v>
                </c:pt>
                <c:pt idx="2">
                  <c:v>-2.7477750240000005</c:v>
                </c:pt>
                <c:pt idx="3">
                  <c:v>-1.0514679629999979</c:v>
                </c:pt>
                <c:pt idx="4">
                  <c:v>-3.870658723</c:v>
                </c:pt>
                <c:pt idx="5">
                  <c:v>-0.75281671400000039</c:v>
                </c:pt>
                <c:pt idx="6">
                  <c:v>-0.63761384200000004</c:v>
                </c:pt>
                <c:pt idx="7">
                  <c:v>2.1689974190000001</c:v>
                </c:pt>
                <c:pt idx="8">
                  <c:v>-2.4066516429999991</c:v>
                </c:pt>
                <c:pt idx="9">
                  <c:v>-5.5777375060000001</c:v>
                </c:pt>
                <c:pt idx="10">
                  <c:v>-5.1092763489999999</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total'!$C$4:$N$4</c:f>
              <c:numCache>
                <c:formatCode>0.00</c:formatCode>
                <c:ptCount val="12"/>
                <c:pt idx="0">
                  <c:v>2.5110751954302208</c:v>
                </c:pt>
                <c:pt idx="1">
                  <c:v>2.1326446359756903</c:v>
                </c:pt>
                <c:pt idx="2">
                  <c:v>0.85968272959821979</c:v>
                </c:pt>
                <c:pt idx="3">
                  <c:v>1.9938907190746193</c:v>
                </c:pt>
                <c:pt idx="4">
                  <c:v>2.2881628494908601</c:v>
                </c:pt>
                <c:pt idx="5">
                  <c:v>1.5721165133293049</c:v>
                </c:pt>
                <c:pt idx="6">
                  <c:v>4.0411895104279498</c:v>
                </c:pt>
                <c:pt idx="7">
                  <c:v>5.0330625538608595</c:v>
                </c:pt>
                <c:pt idx="8">
                  <c:v>5.2043708911941104</c:v>
                </c:pt>
                <c:pt idx="9">
                  <c:v>4.0255093317635895</c:v>
                </c:pt>
                <c:pt idx="10">
                  <c:v>2.8644043379786299</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total'!$C$5:$N$5</c:f>
              <c:numCache>
                <c:formatCode>0.00</c:formatCode>
                <c:ptCount val="12"/>
                <c:pt idx="0">
                  <c:v>0.32286934174843002</c:v>
                </c:pt>
                <c:pt idx="1">
                  <c:v>0.27555184856987003</c:v>
                </c:pt>
                <c:pt idx="2">
                  <c:v>0.17545484330953004</c:v>
                </c:pt>
                <c:pt idx="3">
                  <c:v>0.26642165132641005</c:v>
                </c:pt>
                <c:pt idx="4">
                  <c:v>0.18996912363475002</c:v>
                </c:pt>
                <c:pt idx="5">
                  <c:v>0.32477126648027999</c:v>
                </c:pt>
                <c:pt idx="6">
                  <c:v>0.28545123955603996</c:v>
                </c:pt>
                <c:pt idx="7">
                  <c:v>0.17836482015712996</c:v>
                </c:pt>
                <c:pt idx="8">
                  <c:v>0.13198850950260999</c:v>
                </c:pt>
                <c:pt idx="9">
                  <c:v>0.15097157965369001</c:v>
                </c:pt>
                <c:pt idx="10">
                  <c:v>0.1048437262327</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total'!$C$6:$N$6</c:f>
              <c:numCache>
                <c:formatCode>0.00</c:formatCode>
                <c:ptCount val="12"/>
                <c:pt idx="0">
                  <c:v>1.4761581215007502</c:v>
                </c:pt>
                <c:pt idx="1">
                  <c:v>1.84803044652272</c:v>
                </c:pt>
                <c:pt idx="2">
                  <c:v>2.0561229926770359</c:v>
                </c:pt>
                <c:pt idx="3">
                  <c:v>2.3937013053995506</c:v>
                </c:pt>
                <c:pt idx="4">
                  <c:v>1.4575445131009142</c:v>
                </c:pt>
                <c:pt idx="5">
                  <c:v>3.7310968620047884</c:v>
                </c:pt>
                <c:pt idx="6">
                  <c:v>3.397515216481414</c:v>
                </c:pt>
                <c:pt idx="7">
                  <c:v>1.9678250453995096</c:v>
                </c:pt>
                <c:pt idx="8">
                  <c:v>1.91518986357304</c:v>
                </c:pt>
                <c:pt idx="9">
                  <c:v>1.3086458541879296</c:v>
                </c:pt>
                <c:pt idx="10">
                  <c:v>1.5901785979534198</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total'!$C$7:$N$7</c:f>
              <c:numCache>
                <c:formatCode>0.00</c:formatCode>
                <c:ptCount val="12"/>
                <c:pt idx="0">
                  <c:v>5.1447439612556982</c:v>
                </c:pt>
                <c:pt idx="1">
                  <c:v>10.698795978391979</c:v>
                </c:pt>
                <c:pt idx="2">
                  <c:v>19.014636346833754</c:v>
                </c:pt>
                <c:pt idx="3">
                  <c:v>21.987992561023493</c:v>
                </c:pt>
                <c:pt idx="4">
                  <c:v>17.474564439924503</c:v>
                </c:pt>
                <c:pt idx="5">
                  <c:v>58.79267503304709</c:v>
                </c:pt>
                <c:pt idx="6">
                  <c:v>56.011591024795116</c:v>
                </c:pt>
                <c:pt idx="7">
                  <c:v>12.512198205958358</c:v>
                </c:pt>
                <c:pt idx="8">
                  <c:v>15.454150331618699</c:v>
                </c:pt>
                <c:pt idx="9">
                  <c:v>2.8247156684556702</c:v>
                </c:pt>
                <c:pt idx="10">
                  <c:v>12.34151230041136</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total'!$C$8:$N$8</c:f>
              <c:numCache>
                <c:formatCode>0.00</c:formatCode>
                <c:ptCount val="12"/>
                <c:pt idx="0">
                  <c:v>13.203399566677099</c:v>
                </c:pt>
                <c:pt idx="1">
                  <c:v>1.3377995002535001</c:v>
                </c:pt>
                <c:pt idx="2">
                  <c:v>7.2112872784648898</c:v>
                </c:pt>
                <c:pt idx="3">
                  <c:v>0.80874022866837991</c:v>
                </c:pt>
                <c:pt idx="4">
                  <c:v>1.3778062036959</c:v>
                </c:pt>
                <c:pt idx="5">
                  <c:v>17.086754503232402</c:v>
                </c:pt>
                <c:pt idx="6">
                  <c:v>7.7737505933448201</c:v>
                </c:pt>
                <c:pt idx="7">
                  <c:v>13.907681333192759</c:v>
                </c:pt>
                <c:pt idx="8">
                  <c:v>2.1130554113773403</c:v>
                </c:pt>
                <c:pt idx="9">
                  <c:v>12.974225992127188</c:v>
                </c:pt>
                <c:pt idx="10">
                  <c:v>10.375240775136119</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total'!$C$9:$N$9</c:f>
              <c:numCache>
                <c:formatCode>0.00</c:formatCode>
                <c:ptCount val="12"/>
                <c:pt idx="0">
                  <c:v>8.0191114409930001E-2</c:v>
                </c:pt>
                <c:pt idx="1">
                  <c:v>1.5488860143422598</c:v>
                </c:pt>
                <c:pt idx="2">
                  <c:v>4.7539709015554994</c:v>
                </c:pt>
                <c:pt idx="3">
                  <c:v>0.23373614411699001</c:v>
                </c:pt>
                <c:pt idx="4">
                  <c:v>1.25290800620885</c:v>
                </c:pt>
                <c:pt idx="5">
                  <c:v>3.8005352069381497</c:v>
                </c:pt>
                <c:pt idx="6">
                  <c:v>9.3321397067511711</c:v>
                </c:pt>
                <c:pt idx="7">
                  <c:v>4.6257386301644914</c:v>
                </c:pt>
                <c:pt idx="8">
                  <c:v>14.549555526341711</c:v>
                </c:pt>
                <c:pt idx="9">
                  <c:v>10.698013417643079</c:v>
                </c:pt>
                <c:pt idx="10">
                  <c:v>10.076878535542409</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total'!$C$10:$N$10</c:f>
              <c:numCache>
                <c:formatCode>0.00</c:formatCode>
                <c:ptCount val="12"/>
                <c:pt idx="0">
                  <c:v>0.22926964812080999</c:v>
                </c:pt>
                <c:pt idx="1">
                  <c:v>8.3770135558110012E-2</c:v>
                </c:pt>
                <c:pt idx="2">
                  <c:v>7.4540071759729987E-2</c:v>
                </c:pt>
                <c:pt idx="3">
                  <c:v>1.689183217305E-2</c:v>
                </c:pt>
                <c:pt idx="4">
                  <c:v>0.11933140243591998</c:v>
                </c:pt>
                <c:pt idx="5">
                  <c:v>0.4515632341452599</c:v>
                </c:pt>
                <c:pt idx="6">
                  <c:v>0.19674247003853004</c:v>
                </c:pt>
                <c:pt idx="7">
                  <c:v>0.36146699734268001</c:v>
                </c:pt>
                <c:pt idx="8">
                  <c:v>4.3544993869079993E-2</c:v>
                </c:pt>
                <c:pt idx="9">
                  <c:v>8.2189194112500003E-2</c:v>
                </c:pt>
                <c:pt idx="10">
                  <c:v>7.2304043678979996E-2</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total'!$C$11:$N$11</c:f>
              <c:numCache>
                <c:formatCode>0.00</c:formatCode>
                <c:ptCount val="12"/>
                <c:pt idx="0">
                  <c:v>1.0773172354292999</c:v>
                </c:pt>
                <c:pt idx="1">
                  <c:v>1.0325338589461301</c:v>
                </c:pt>
                <c:pt idx="2">
                  <c:v>0.86542248682124978</c:v>
                </c:pt>
                <c:pt idx="3">
                  <c:v>0.84214935546120018</c:v>
                </c:pt>
                <c:pt idx="4">
                  <c:v>0.93714556242602998</c:v>
                </c:pt>
                <c:pt idx="5">
                  <c:v>0.98862691443302009</c:v>
                </c:pt>
                <c:pt idx="6">
                  <c:v>0.95882279856767016</c:v>
                </c:pt>
                <c:pt idx="7">
                  <c:v>1.1604069280604001</c:v>
                </c:pt>
                <c:pt idx="8">
                  <c:v>0.89377336928181994</c:v>
                </c:pt>
                <c:pt idx="9">
                  <c:v>1.16248686142096</c:v>
                </c:pt>
                <c:pt idx="10">
                  <c:v>1.2911246089793602</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total'!$C$12:$N$12</c:f>
              <c:numCache>
                <c:formatCode>0.00</c:formatCode>
                <c:ptCount val="12"/>
                <c:pt idx="0">
                  <c:v>0.93277184224284004</c:v>
                </c:pt>
                <c:pt idx="1">
                  <c:v>1.3641419429101396</c:v>
                </c:pt>
                <c:pt idx="2">
                  <c:v>1.0084516969542601</c:v>
                </c:pt>
                <c:pt idx="3">
                  <c:v>1.5448673615628399</c:v>
                </c:pt>
                <c:pt idx="4">
                  <c:v>1.5287936042950399</c:v>
                </c:pt>
                <c:pt idx="5">
                  <c:v>2.6633870326414999</c:v>
                </c:pt>
                <c:pt idx="6">
                  <c:v>1.5232280536918903</c:v>
                </c:pt>
                <c:pt idx="7">
                  <c:v>3.0138603492113996</c:v>
                </c:pt>
                <c:pt idx="8">
                  <c:v>2.8790238224359004</c:v>
                </c:pt>
                <c:pt idx="9">
                  <c:v>1.3343264751547399</c:v>
                </c:pt>
                <c:pt idx="10">
                  <c:v>0.9654366724118798</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total'!$C$13:$N$13</c:f>
              <c:numCache>
                <c:formatCode>0.00</c:formatCode>
                <c:ptCount val="12"/>
                <c:pt idx="0">
                  <c:v>1.2202173698917604</c:v>
                </c:pt>
                <c:pt idx="1">
                  <c:v>1.1494566828511801</c:v>
                </c:pt>
                <c:pt idx="2">
                  <c:v>1.5945901102273203</c:v>
                </c:pt>
                <c:pt idx="3">
                  <c:v>1.5264936295931404</c:v>
                </c:pt>
                <c:pt idx="4">
                  <c:v>2.4507075680260546</c:v>
                </c:pt>
                <c:pt idx="5">
                  <c:v>2.7549183150080996</c:v>
                </c:pt>
                <c:pt idx="6">
                  <c:v>1.9451574260378903</c:v>
                </c:pt>
                <c:pt idx="7">
                  <c:v>1.4828243398127299</c:v>
                </c:pt>
                <c:pt idx="8">
                  <c:v>1.7000906175836601</c:v>
                </c:pt>
                <c:pt idx="9">
                  <c:v>1.2440899937170202</c:v>
                </c:pt>
                <c:pt idx="10">
                  <c:v>1.6117021768206798</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total'!$C$19:$N$19</c:f>
              <c:numCache>
                <c:formatCode>#,##0</c:formatCode>
                <c:ptCount val="12"/>
                <c:pt idx="0">
                  <c:v>-234870.38700000002</c:v>
                </c:pt>
                <c:pt idx="1">
                  <c:v>-214304.06299999999</c:v>
                </c:pt>
                <c:pt idx="2">
                  <c:v>-116048.56600000001</c:v>
                </c:pt>
                <c:pt idx="3">
                  <c:v>-94894.685999999987</c:v>
                </c:pt>
                <c:pt idx="4">
                  <c:v>-150203.389</c:v>
                </c:pt>
                <c:pt idx="5">
                  <c:v>-106650.93700000002</c:v>
                </c:pt>
                <c:pt idx="6">
                  <c:v>-108868.24899999998</c:v>
                </c:pt>
                <c:pt idx="7">
                  <c:v>-70775.941999999995</c:v>
                </c:pt>
                <c:pt idx="8">
                  <c:v>-139446.83300000001</c:v>
                </c:pt>
                <c:pt idx="9">
                  <c:v>-182240.47800000003</c:v>
                </c:pt>
                <c:pt idx="10">
                  <c:v>-182144.98399999997</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total'!$C$20:$N$20</c:f>
              <c:numCache>
                <c:formatCode>#,##0</c:formatCode>
                <c:ptCount val="12"/>
                <c:pt idx="0">
                  <c:v>108968.12600000002</c:v>
                </c:pt>
                <c:pt idx="1">
                  <c:v>86765.994999999995</c:v>
                </c:pt>
                <c:pt idx="2">
                  <c:v>49167.504999999997</c:v>
                </c:pt>
                <c:pt idx="3">
                  <c:v>92971.869999999981</c:v>
                </c:pt>
                <c:pt idx="4">
                  <c:v>72419.187000000005</c:v>
                </c:pt>
                <c:pt idx="5">
                  <c:v>67011.687000000005</c:v>
                </c:pt>
                <c:pt idx="6">
                  <c:v>153871.56000000003</c:v>
                </c:pt>
                <c:pt idx="7">
                  <c:v>168277.989</c:v>
                </c:pt>
                <c:pt idx="8">
                  <c:v>217741.361</c:v>
                </c:pt>
                <c:pt idx="9">
                  <c:v>129042.43599999999</c:v>
                </c:pt>
                <c:pt idx="10">
                  <c:v>107765.43400000001</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total'!$C$21:$N$21</c:f>
              <c:numCache>
                <c:formatCode>#,##0</c:formatCode>
                <c:ptCount val="12"/>
                <c:pt idx="0">
                  <c:v>4612.4920000000002</c:v>
                </c:pt>
                <c:pt idx="1">
                  <c:v>4633.7330000000002</c:v>
                </c:pt>
                <c:pt idx="2">
                  <c:v>3483.6669999999999</c:v>
                </c:pt>
                <c:pt idx="3">
                  <c:v>5105.0009999999993</c:v>
                </c:pt>
                <c:pt idx="4">
                  <c:v>4767.3319999999994</c:v>
                </c:pt>
                <c:pt idx="5">
                  <c:v>8120.0510000000004</c:v>
                </c:pt>
                <c:pt idx="6">
                  <c:v>5897.4089999999997</c:v>
                </c:pt>
                <c:pt idx="7">
                  <c:v>1838.15</c:v>
                </c:pt>
                <c:pt idx="8">
                  <c:v>1480.1659999999999</c:v>
                </c:pt>
                <c:pt idx="9">
                  <c:v>1784.6159999999998</c:v>
                </c:pt>
                <c:pt idx="10">
                  <c:v>1029.999</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total'!$C$22:$N$22</c:f>
              <c:numCache>
                <c:formatCode>#,##0</c:formatCode>
                <c:ptCount val="12"/>
                <c:pt idx="0">
                  <c:v>191477.04399999997</c:v>
                </c:pt>
                <c:pt idx="1">
                  <c:v>230519.79599999994</c:v>
                </c:pt>
                <c:pt idx="2">
                  <c:v>359282.16599999997</c:v>
                </c:pt>
                <c:pt idx="3">
                  <c:v>373393.36600000004</c:v>
                </c:pt>
                <c:pt idx="4">
                  <c:v>313812.04200000002</c:v>
                </c:pt>
                <c:pt idx="5">
                  <c:v>670268.27600000007</c:v>
                </c:pt>
                <c:pt idx="6">
                  <c:v>553962.88399999996</c:v>
                </c:pt>
                <c:pt idx="7">
                  <c:v>295754.00299999991</c:v>
                </c:pt>
                <c:pt idx="8">
                  <c:v>315121.98499999999</c:v>
                </c:pt>
                <c:pt idx="9">
                  <c:v>206149.13399999996</c:v>
                </c:pt>
                <c:pt idx="10">
                  <c:v>352215.63099999994</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total'!$C$23:$N$23</c:f>
              <c:numCache>
                <c:formatCode>#,##0</c:formatCode>
                <c:ptCount val="12"/>
                <c:pt idx="0">
                  <c:v>238755.11900000004</c:v>
                </c:pt>
                <c:pt idx="1">
                  <c:v>467633.48099999997</c:v>
                </c:pt>
                <c:pt idx="2">
                  <c:v>724901.99699999986</c:v>
                </c:pt>
                <c:pt idx="3">
                  <c:v>659999.26399999997</c:v>
                </c:pt>
                <c:pt idx="4">
                  <c:v>585561.53</c:v>
                </c:pt>
                <c:pt idx="5">
                  <c:v>1135941.4180000001</c:v>
                </c:pt>
                <c:pt idx="6">
                  <c:v>1011749.5589999999</c:v>
                </c:pt>
                <c:pt idx="7">
                  <c:v>660085.09299999999</c:v>
                </c:pt>
                <c:pt idx="8">
                  <c:v>579445.80599999998</c:v>
                </c:pt>
                <c:pt idx="9">
                  <c:v>324147.40299999999</c:v>
                </c:pt>
                <c:pt idx="10">
                  <c:v>605818.2159999999</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total'!$C$24:$N$24</c:f>
              <c:numCache>
                <c:formatCode>#,##0</c:formatCode>
                <c:ptCount val="12"/>
                <c:pt idx="0">
                  <c:v>166661.80100000001</c:v>
                </c:pt>
                <c:pt idx="1">
                  <c:v>22779.785</c:v>
                </c:pt>
                <c:pt idx="2">
                  <c:v>73651.156999999992</c:v>
                </c:pt>
                <c:pt idx="3">
                  <c:v>20934.861000000001</c:v>
                </c:pt>
                <c:pt idx="4">
                  <c:v>20713.21</c:v>
                </c:pt>
                <c:pt idx="5">
                  <c:v>162883.416</c:v>
                </c:pt>
                <c:pt idx="6">
                  <c:v>70712.511999999988</c:v>
                </c:pt>
                <c:pt idx="7">
                  <c:v>119280.325</c:v>
                </c:pt>
                <c:pt idx="8">
                  <c:v>13035.56</c:v>
                </c:pt>
                <c:pt idx="9">
                  <c:v>117233.269</c:v>
                </c:pt>
                <c:pt idx="10">
                  <c:v>117439.31800000003</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total'!$C$25:$N$25</c:f>
              <c:numCache>
                <c:formatCode>#,##0</c:formatCode>
                <c:ptCount val="12"/>
                <c:pt idx="0">
                  <c:v>3005.42</c:v>
                </c:pt>
                <c:pt idx="1">
                  <c:v>39299.046999999999</c:v>
                </c:pt>
                <c:pt idx="2">
                  <c:v>80675.399000000005</c:v>
                </c:pt>
                <c:pt idx="3">
                  <c:v>4154.3240000000005</c:v>
                </c:pt>
                <c:pt idx="4">
                  <c:v>21175.088000000003</c:v>
                </c:pt>
                <c:pt idx="5">
                  <c:v>33597.499000000003</c:v>
                </c:pt>
                <c:pt idx="6">
                  <c:v>154020.96400000001</c:v>
                </c:pt>
                <c:pt idx="7">
                  <c:v>99928.251000000004</c:v>
                </c:pt>
                <c:pt idx="8">
                  <c:v>225107.02699999997</c:v>
                </c:pt>
                <c:pt idx="9">
                  <c:v>103550.224</c:v>
                </c:pt>
                <c:pt idx="10">
                  <c:v>159330.57299999997</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total'!$C$26:$N$26</c:f>
              <c:numCache>
                <c:formatCode>#,##0</c:formatCode>
                <c:ptCount val="12"/>
                <c:pt idx="0">
                  <c:v>-7746.0359999999982</c:v>
                </c:pt>
                <c:pt idx="1">
                  <c:v>-2620.02</c:v>
                </c:pt>
                <c:pt idx="2">
                  <c:v>-1634.1059999999998</c:v>
                </c:pt>
                <c:pt idx="3">
                  <c:v>-872.90699999999993</c:v>
                </c:pt>
                <c:pt idx="4">
                  <c:v>-6190.2890000000007</c:v>
                </c:pt>
                <c:pt idx="5">
                  <c:v>-7493.9929999999986</c:v>
                </c:pt>
                <c:pt idx="6">
                  <c:v>-9740.7670000000035</c:v>
                </c:pt>
                <c:pt idx="7">
                  <c:v>-8926.2210000000014</c:v>
                </c:pt>
                <c:pt idx="8">
                  <c:v>-3970.527</c:v>
                </c:pt>
                <c:pt idx="9">
                  <c:v>-3645.2800000000007</c:v>
                </c:pt>
                <c:pt idx="10">
                  <c:v>-3740.5549999999994</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total'!$C$27:$N$27</c:f>
              <c:numCache>
                <c:formatCode>#,##0</c:formatCode>
                <c:ptCount val="12"/>
                <c:pt idx="0">
                  <c:v>20279.763000000003</c:v>
                </c:pt>
                <c:pt idx="1">
                  <c:v>20731.990000000005</c:v>
                </c:pt>
                <c:pt idx="2">
                  <c:v>22177.568000000003</c:v>
                </c:pt>
                <c:pt idx="3">
                  <c:v>20998.816000000006</c:v>
                </c:pt>
                <c:pt idx="4">
                  <c:v>20843.943000000007</c:v>
                </c:pt>
                <c:pt idx="5">
                  <c:v>24067.017</c:v>
                </c:pt>
                <c:pt idx="6">
                  <c:v>25330.425999999996</c:v>
                </c:pt>
                <c:pt idx="7">
                  <c:v>22259.338</c:v>
                </c:pt>
                <c:pt idx="8">
                  <c:v>17975.319</c:v>
                </c:pt>
                <c:pt idx="9">
                  <c:v>27471.206000000002</c:v>
                </c:pt>
                <c:pt idx="10">
                  <c:v>22145.778000000006</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total'!$C$28:$N$28</c:f>
              <c:numCache>
                <c:formatCode>#,##0</c:formatCode>
                <c:ptCount val="12"/>
                <c:pt idx="0">
                  <c:v>118700.29000000002</c:v>
                </c:pt>
                <c:pt idx="1">
                  <c:v>163141.48899999997</c:v>
                </c:pt>
                <c:pt idx="2">
                  <c:v>84190.90399999998</c:v>
                </c:pt>
                <c:pt idx="3">
                  <c:v>155218.766</c:v>
                </c:pt>
                <c:pt idx="4">
                  <c:v>123418.023</c:v>
                </c:pt>
                <c:pt idx="5">
                  <c:v>112777.44600000004</c:v>
                </c:pt>
                <c:pt idx="6">
                  <c:v>101072.22499999998</c:v>
                </c:pt>
                <c:pt idx="7">
                  <c:v>161365.80099999998</c:v>
                </c:pt>
                <c:pt idx="8">
                  <c:v>213343.81499999997</c:v>
                </c:pt>
                <c:pt idx="9">
                  <c:v>125119.31099999999</c:v>
                </c:pt>
                <c:pt idx="10">
                  <c:v>109928.33900000001</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total'!$C$29:$N$29</c:f>
              <c:numCache>
                <c:formatCode>#,##0</c:formatCode>
                <c:ptCount val="12"/>
                <c:pt idx="0">
                  <c:v>-188477.18399999992</c:v>
                </c:pt>
                <c:pt idx="1">
                  <c:v>-130157.519</c:v>
                </c:pt>
                <c:pt idx="2">
                  <c:v>-34503.133000000002</c:v>
                </c:pt>
                <c:pt idx="3">
                  <c:v>-102537.05899999998</c:v>
                </c:pt>
                <c:pt idx="4">
                  <c:v>-188037.723</c:v>
                </c:pt>
                <c:pt idx="5">
                  <c:v>-123308.91399999999</c:v>
                </c:pt>
                <c:pt idx="6">
                  <c:v>-266122.48100000003</c:v>
                </c:pt>
                <c:pt idx="7">
                  <c:v>-351526.3569999999</c:v>
                </c:pt>
                <c:pt idx="8">
                  <c:v>-328633.837</c:v>
                </c:pt>
                <c:pt idx="9">
                  <c:v>-311858.00699999993</c:v>
                </c:pt>
                <c:pt idx="10">
                  <c:v>-237837.45699999999</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Total'!$C$3:$N$3</c:f>
              <c:numCache>
                <c:formatCode>0.00</c:formatCode>
                <c:ptCount val="12"/>
                <c:pt idx="0">
                  <c:v>10.088084929999589</c:v>
                </c:pt>
                <c:pt idx="1">
                  <c:v>10.848154879999822</c:v>
                </c:pt>
                <c:pt idx="2">
                  <c:v>10.451984909189756</c:v>
                </c:pt>
                <c:pt idx="3">
                  <c:v>8.9941101099999994</c:v>
                </c:pt>
                <c:pt idx="4">
                  <c:v>9.231381046548</c:v>
                </c:pt>
                <c:pt idx="5">
                  <c:v>8.7245909279760188</c:v>
                </c:pt>
                <c:pt idx="6">
                  <c:v>8.9883901488445392</c:v>
                </c:pt>
                <c:pt idx="7">
                  <c:v>9.0001873608592593</c:v>
                </c:pt>
                <c:pt idx="8">
                  <c:v>8.884223556575412</c:v>
                </c:pt>
                <c:pt idx="9">
                  <c:v>8.3554595154803071</c:v>
                </c:pt>
                <c:pt idx="10">
                  <c:v>8.0960997157320609</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Total'!$C$4:$N$4</c:f>
              <c:numCache>
                <c:formatCode>0.00</c:formatCode>
                <c:ptCount val="12"/>
                <c:pt idx="0">
                  <c:v>5.3843252100000001</c:v>
                </c:pt>
                <c:pt idx="1">
                  <c:v>5.4367516499999979</c:v>
                </c:pt>
                <c:pt idx="2">
                  <c:v>5.1424716589999999</c:v>
                </c:pt>
                <c:pt idx="3">
                  <c:v>6.7134268199999996</c:v>
                </c:pt>
                <c:pt idx="4">
                  <c:v>7.2887206600000001</c:v>
                </c:pt>
                <c:pt idx="5">
                  <c:v>6.6420823400000009</c:v>
                </c:pt>
                <c:pt idx="6">
                  <c:v>7.4984044879999994</c:v>
                </c:pt>
                <c:pt idx="7">
                  <c:v>5.8713763600000011</c:v>
                </c:pt>
                <c:pt idx="8">
                  <c:v>6.5607513699999993</c:v>
                </c:pt>
                <c:pt idx="9">
                  <c:v>8.1254887199999999</c:v>
                </c:pt>
                <c:pt idx="10">
                  <c:v>6.4767979400000009</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Total'!$C$5:$N$5</c:f>
              <c:numCache>
                <c:formatCode>0.00</c:formatCode>
                <c:ptCount val="12"/>
                <c:pt idx="0">
                  <c:v>5.7731674499999999</c:v>
                </c:pt>
                <c:pt idx="1">
                  <c:v>6.7632928600000009</c:v>
                </c:pt>
                <c:pt idx="2">
                  <c:v>6.4737298500000007</c:v>
                </c:pt>
                <c:pt idx="3">
                  <c:v>7.1014421900000011</c:v>
                </c:pt>
                <c:pt idx="4">
                  <c:v>6.6213241700000012</c:v>
                </c:pt>
                <c:pt idx="5">
                  <c:v>5.4458812300000004</c:v>
                </c:pt>
                <c:pt idx="6">
                  <c:v>5.0827165000000001</c:v>
                </c:pt>
                <c:pt idx="7">
                  <c:v>5.6606427400000001</c:v>
                </c:pt>
                <c:pt idx="8">
                  <c:v>5.8686497299999996</c:v>
                </c:pt>
                <c:pt idx="9">
                  <c:v>5.8871293299999996</c:v>
                </c:pt>
                <c:pt idx="10">
                  <c:v>5.1373153999999994</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Total'!$C$6:$N$6</c:f>
              <c:numCache>
                <c:formatCode>0.00</c:formatCode>
                <c:ptCount val="12"/>
                <c:pt idx="0">
                  <c:v>0.78711943000000006</c:v>
                </c:pt>
                <c:pt idx="1">
                  <c:v>0.91970580000000002</c:v>
                </c:pt>
                <c:pt idx="2">
                  <c:v>0.82597977</c:v>
                </c:pt>
                <c:pt idx="3">
                  <c:v>1.15896295</c:v>
                </c:pt>
                <c:pt idx="4">
                  <c:v>1.1452381</c:v>
                </c:pt>
                <c:pt idx="5">
                  <c:v>1.0551749699999997</c:v>
                </c:pt>
                <c:pt idx="6">
                  <c:v>1.3449438199999997</c:v>
                </c:pt>
                <c:pt idx="7">
                  <c:v>0.83572457999999994</c:v>
                </c:pt>
                <c:pt idx="8">
                  <c:v>1.5184249500000007</c:v>
                </c:pt>
                <c:pt idx="9">
                  <c:v>1.3596103499999999</c:v>
                </c:pt>
                <c:pt idx="10">
                  <c:v>1.3789208499999996</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Total'!$C$7:$N$7</c:f>
              <c:numCache>
                <c:formatCode>0.00</c:formatCode>
                <c:ptCount val="12"/>
                <c:pt idx="0">
                  <c:v>3.366050169999999</c:v>
                </c:pt>
                <c:pt idx="1">
                  <c:v>3.6704132239652592</c:v>
                </c:pt>
                <c:pt idx="2">
                  <c:v>3.2317605499999993</c:v>
                </c:pt>
                <c:pt idx="3">
                  <c:v>3.0614282200000003</c:v>
                </c:pt>
                <c:pt idx="4">
                  <c:v>3.574906768760107</c:v>
                </c:pt>
                <c:pt idx="5">
                  <c:v>3.836453850000026</c:v>
                </c:pt>
                <c:pt idx="6">
                  <c:v>5.0723545199999984</c:v>
                </c:pt>
                <c:pt idx="7">
                  <c:v>3.4849282100000014</c:v>
                </c:pt>
                <c:pt idx="8">
                  <c:v>3.8464555499999991</c:v>
                </c:pt>
                <c:pt idx="9">
                  <c:v>3.6628056960000053</c:v>
                </c:pt>
                <c:pt idx="10">
                  <c:v>3.2938269900000012</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Total'!$C$8:$N$8</c:f>
              <c:numCache>
                <c:formatCode>0.00</c:formatCode>
                <c:ptCount val="12"/>
                <c:pt idx="0">
                  <c:v>6.3904442003902027</c:v>
                </c:pt>
                <c:pt idx="1">
                  <c:v>7.1206280020250006</c:v>
                </c:pt>
                <c:pt idx="2">
                  <c:v>7.4069730000000016</c:v>
                </c:pt>
                <c:pt idx="3">
                  <c:v>6.6060742799999996</c:v>
                </c:pt>
                <c:pt idx="4">
                  <c:v>6.7555958276666708</c:v>
                </c:pt>
                <c:pt idx="5">
                  <c:v>6.1491075819097309</c:v>
                </c:pt>
                <c:pt idx="6">
                  <c:v>6.741991930000002</c:v>
                </c:pt>
                <c:pt idx="7">
                  <c:v>6.697035418387097</c:v>
                </c:pt>
                <c:pt idx="8">
                  <c:v>7.6369950548888861</c:v>
                </c:pt>
                <c:pt idx="9">
                  <c:v>7.4804850399999987</c:v>
                </c:pt>
                <c:pt idx="10">
                  <c:v>6.0674195300000004</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Total'!$C$9:$N$9</c:f>
              <c:numCache>
                <c:formatCode>0.00</c:formatCode>
                <c:ptCount val="12"/>
                <c:pt idx="0">
                  <c:v>2.8650137846400008</c:v>
                </c:pt>
                <c:pt idx="1">
                  <c:v>0.93408829412799987</c:v>
                </c:pt>
                <c:pt idx="2">
                  <c:v>3.7703722346393245</c:v>
                </c:pt>
                <c:pt idx="3">
                  <c:v>0.84203858372833162</c:v>
                </c:pt>
                <c:pt idx="4">
                  <c:v>0.39124366412799993</c:v>
                </c:pt>
                <c:pt idx="5">
                  <c:v>1.5844116941400002</c:v>
                </c:pt>
                <c:pt idx="6">
                  <c:v>13.507587864127999</c:v>
                </c:pt>
                <c:pt idx="7">
                  <c:v>13.314968216306665</c:v>
                </c:pt>
                <c:pt idx="8">
                  <c:v>8.1592044191279953</c:v>
                </c:pt>
                <c:pt idx="9">
                  <c:v>7.2827538841279962</c:v>
                </c:pt>
                <c:pt idx="10">
                  <c:v>6.6933965379999911</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Total'!$C$10:$N$10</c:f>
              <c:numCache>
                <c:formatCode>0.00</c:formatCode>
                <c:ptCount val="12"/>
                <c:pt idx="0">
                  <c:v>0.79709770691244231</c:v>
                </c:pt>
                <c:pt idx="1">
                  <c:v>0.71385446570400912</c:v>
                </c:pt>
                <c:pt idx="2">
                  <c:v>0.7192806959206951</c:v>
                </c:pt>
                <c:pt idx="3">
                  <c:v>0.77428213057815798</c:v>
                </c:pt>
                <c:pt idx="4">
                  <c:v>0.80238637261455503</c:v>
                </c:pt>
                <c:pt idx="5">
                  <c:v>0.78076858940644112</c:v>
                </c:pt>
                <c:pt idx="6">
                  <c:v>0.91045667389232121</c:v>
                </c:pt>
                <c:pt idx="7">
                  <c:v>0.76618621917075358</c:v>
                </c:pt>
                <c:pt idx="8">
                  <c:v>0.81834482603306502</c:v>
                </c:pt>
                <c:pt idx="9">
                  <c:v>0.79824308474257366</c:v>
                </c:pt>
                <c:pt idx="10">
                  <c:v>0.67388928886488353</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Total'!$C$11:$N$11</c:f>
              <c:numCache>
                <c:formatCode>0.00</c:formatCode>
                <c:ptCount val="12"/>
                <c:pt idx="0">
                  <c:v>2.5954616300000009</c:v>
                </c:pt>
                <c:pt idx="1">
                  <c:v>0.52962467000000002</c:v>
                </c:pt>
                <c:pt idx="2">
                  <c:v>0.1906861899993248</c:v>
                </c:pt>
                <c:pt idx="3">
                  <c:v>0</c:v>
                </c:pt>
                <c:pt idx="4">
                  <c:v>0.11505566</c:v>
                </c:pt>
                <c:pt idx="5">
                  <c:v>0.26870991950000001</c:v>
                </c:pt>
                <c:pt idx="6">
                  <c:v>12.897050919999995</c:v>
                </c:pt>
                <c:pt idx="7">
                  <c:v>12.653050331666666</c:v>
                </c:pt>
                <c:pt idx="8">
                  <c:v>7.4067293750000021</c:v>
                </c:pt>
                <c:pt idx="9">
                  <c:v>7.1196017600000019</c:v>
                </c:pt>
                <c:pt idx="10">
                  <c:v>6.5248540423359938</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Total'!$C$12:$N$12</c:f>
              <c:numCache>
                <c:formatCode>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Total'!$M$16:$M$19</c:f>
              <c:numCache>
                <c:formatCode>0.00</c:formatCode>
                <c:ptCount val="4"/>
                <c:pt idx="0">
                  <c:v>7.254721449999999</c:v>
                </c:pt>
                <c:pt idx="1">
                  <c:v>19.398570192596935</c:v>
                </c:pt>
                <c:pt idx="2">
                  <c:v>11.049644090000001</c:v>
                </c:pt>
                <c:pt idx="3">
                  <c:v>0</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9399720145392"/>
          <c:y val="4.051565377532228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Trades!$C$9:$N$9</c:f>
              <c:numCache>
                <c:formatCode>#,##0.0</c:formatCode>
                <c:ptCount val="12"/>
                <c:pt idx="0">
                  <c:v>0.30311290000000002</c:v>
                </c:pt>
                <c:pt idx="1">
                  <c:v>1.6994655599999999</c:v>
                </c:pt>
                <c:pt idx="2">
                  <c:v>3.281732232</c:v>
                </c:pt>
                <c:pt idx="3">
                  <c:v>2.4576692499999999</c:v>
                </c:pt>
                <c:pt idx="4">
                  <c:v>2.1458672569999999</c:v>
                </c:pt>
                <c:pt idx="5">
                  <c:v>1.2234046654086099</c:v>
                </c:pt>
                <c:pt idx="6">
                  <c:v>1.810448243677</c:v>
                </c:pt>
                <c:pt idx="7">
                  <c:v>8.4341179999999998</c:v>
                </c:pt>
                <c:pt idx="8">
                  <c:v>3.0208487003897999</c:v>
                </c:pt>
                <c:pt idx="9">
                  <c:v>2.0120802701078802</c:v>
                </c:pt>
                <c:pt idx="10">
                  <c:v>1.3074771265613099</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Trades!$C$10:$N$10</c:f>
              <c:numCache>
                <c:formatCode>#,##0.0</c:formatCode>
                <c:ptCount val="12"/>
                <c:pt idx="0">
                  <c:v>3.9408755688000001</c:v>
                </c:pt>
                <c:pt idx="1">
                  <c:v>10.9971745</c:v>
                </c:pt>
                <c:pt idx="2">
                  <c:v>13.11942185</c:v>
                </c:pt>
                <c:pt idx="3">
                  <c:v>14.199445320000001</c:v>
                </c:pt>
                <c:pt idx="4">
                  <c:v>13.846514446</c:v>
                </c:pt>
                <c:pt idx="5">
                  <c:v>19.302235929416</c:v>
                </c:pt>
                <c:pt idx="6">
                  <c:v>16.434827500053501</c:v>
                </c:pt>
                <c:pt idx="7">
                  <c:v>11.428845000000001</c:v>
                </c:pt>
                <c:pt idx="8">
                  <c:v>11.342236687182801</c:v>
                </c:pt>
                <c:pt idx="9">
                  <c:v>6.3522650567357903</c:v>
                </c:pt>
                <c:pt idx="10">
                  <c:v>8.9395305996594097</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4.5428848207854151E-2"/>
              <c:y val="0.30179898783370307"/>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Trades!$C$3:$N$3</c:f>
              <c:numCache>
                <c:formatCode>0.00</c:formatCode>
                <c:ptCount val="12"/>
                <c:pt idx="0">
                  <c:v>22190</c:v>
                </c:pt>
                <c:pt idx="1">
                  <c:v>73582.5</c:v>
                </c:pt>
                <c:pt idx="2">
                  <c:v>139079.5</c:v>
                </c:pt>
                <c:pt idx="3">
                  <c:v>119046.5</c:v>
                </c:pt>
                <c:pt idx="4">
                  <c:v>126069</c:v>
                </c:pt>
                <c:pt idx="5">
                  <c:v>176040.5</c:v>
                </c:pt>
                <c:pt idx="6">
                  <c:v>215568</c:v>
                </c:pt>
                <c:pt idx="7">
                  <c:v>277397</c:v>
                </c:pt>
                <c:pt idx="8">
                  <c:v>219661</c:v>
                </c:pt>
                <c:pt idx="9">
                  <c:v>166624.5</c:v>
                </c:pt>
                <c:pt idx="10">
                  <c:v>90986.8</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Trades!$C$4:$N$4</c:f>
              <c:numCache>
                <c:formatCode>0.00</c:formatCode>
                <c:ptCount val="12"/>
                <c:pt idx="0">
                  <c:v>116182</c:v>
                </c:pt>
                <c:pt idx="1">
                  <c:v>281479.5</c:v>
                </c:pt>
                <c:pt idx="2">
                  <c:v>231333.4</c:v>
                </c:pt>
                <c:pt idx="3">
                  <c:v>309497</c:v>
                </c:pt>
                <c:pt idx="4">
                  <c:v>306662.2</c:v>
                </c:pt>
                <c:pt idx="5">
                  <c:v>324343.59999999998</c:v>
                </c:pt>
                <c:pt idx="6">
                  <c:v>287177</c:v>
                </c:pt>
                <c:pt idx="7">
                  <c:v>207470.26</c:v>
                </c:pt>
                <c:pt idx="8">
                  <c:v>199822.9</c:v>
                </c:pt>
                <c:pt idx="9">
                  <c:v>139914.20000000001</c:v>
                </c:pt>
                <c:pt idx="10">
                  <c:v>190646.9</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71105</xdr:colOff>
      <xdr:row>0</xdr:row>
      <xdr:rowOff>0</xdr:rowOff>
    </xdr:from>
    <xdr:to>
      <xdr:col>22</xdr:col>
      <xdr:colOff>73346</xdr:colOff>
      <xdr:row>20</xdr:row>
      <xdr:rowOff>152401</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26487</xdr:colOff>
      <xdr:row>22</xdr:row>
      <xdr:rowOff>74975</xdr:rowOff>
    </xdr:from>
    <xdr:to>
      <xdr:col>23</xdr:col>
      <xdr:colOff>463518</xdr:colOff>
      <xdr:row>42</xdr:row>
      <xdr:rowOff>181111</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285751</xdr:colOff>
      <xdr:row>0</xdr:row>
      <xdr:rowOff>0</xdr:rowOff>
    </xdr:from>
    <xdr:to>
      <xdr:col>22</xdr:col>
      <xdr:colOff>145598</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63"/>
  <sheetViews>
    <sheetView tabSelected="1" workbookViewId="0">
      <selection activeCell="E34" sqref="E34"/>
    </sheetView>
  </sheetViews>
  <sheetFormatPr defaultColWidth="7.7109375" defaultRowHeight="15"/>
  <cols>
    <col min="1" max="1" width="9" customWidth="1"/>
    <col min="5" max="5" width="11.5703125" bestFit="1" customWidth="1"/>
    <col min="7" max="7" width="14.7109375" bestFit="1" customWidth="1"/>
    <col min="8" max="8" width="8.85546875" bestFit="1" customWidth="1"/>
  </cols>
  <sheetData>
    <row r="1" spans="1:7">
      <c r="E1" s="37">
        <v>43497</v>
      </c>
      <c r="G1" s="70">
        <f>E1</f>
        <v>43497</v>
      </c>
    </row>
    <row r="2" spans="1:7">
      <c r="E2" s="37">
        <f>EOMONTH(E1,0)</f>
        <v>43524</v>
      </c>
    </row>
    <row r="3" spans="1:7">
      <c r="B3" s="37"/>
      <c r="C3" s="37"/>
    </row>
    <row r="8" spans="1:7">
      <c r="A8" s="39"/>
    </row>
    <row r="16" spans="1:7">
      <c r="A16" s="39"/>
    </row>
    <row r="18" spans="1:1">
      <c r="A18" s="39"/>
    </row>
    <row r="22" spans="1:1">
      <c r="A22" s="39"/>
    </row>
    <row r="23" spans="1:1">
      <c r="A23" s="39"/>
    </row>
    <row r="24" spans="1:1">
      <c r="A24" s="39"/>
    </row>
    <row r="26" spans="1:1">
      <c r="A26" s="39"/>
    </row>
    <row r="28" spans="1:1">
      <c r="A28" s="39"/>
    </row>
    <row r="29" spans="1:1">
      <c r="A29" s="39"/>
    </row>
    <row r="32" spans="1:1">
      <c r="A32" s="39"/>
    </row>
    <row r="34" spans="1:1">
      <c r="A34" s="39"/>
    </row>
    <row r="35" spans="1:1">
      <c r="A35" s="39"/>
    </row>
    <row r="36" spans="1:1">
      <c r="A36" s="39"/>
    </row>
    <row r="37" spans="1:1">
      <c r="A37" s="39"/>
    </row>
    <row r="38" spans="1:1">
      <c r="A38" s="39"/>
    </row>
    <row r="40" spans="1:1">
      <c r="A40" s="39"/>
    </row>
    <row r="41" spans="1:1">
      <c r="A41" s="39"/>
    </row>
    <row r="43" spans="1:1">
      <c r="A43" s="39"/>
    </row>
    <row r="45" spans="1:1">
      <c r="A45" s="39"/>
    </row>
    <row r="46" spans="1:1">
      <c r="A46" s="39"/>
    </row>
    <row r="48" spans="1:1">
      <c r="A48" s="39"/>
    </row>
    <row r="50" spans="1:1">
      <c r="A50" s="39"/>
    </row>
    <row r="54" spans="1:1">
      <c r="A54" s="39"/>
    </row>
    <row r="55" spans="1:1">
      <c r="A55" s="39"/>
    </row>
    <row r="56" spans="1:1">
      <c r="A56" s="39"/>
    </row>
    <row r="57" spans="1:1">
      <c r="A57" s="39"/>
    </row>
    <row r="60" spans="1:1">
      <c r="A60" s="39"/>
    </row>
    <row r="62" spans="1:1">
      <c r="A62" s="39"/>
    </row>
    <row r="63" spans="1:1">
      <c r="A63" s="39"/>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N42"/>
  <sheetViews>
    <sheetView topLeftCell="G1" zoomScale="85" zoomScaleNormal="85" workbookViewId="0">
      <selection activeCell="I36" sqref="I36"/>
    </sheetView>
  </sheetViews>
  <sheetFormatPr defaultRowHeight="15"/>
  <cols>
    <col min="1" max="1" width="9" customWidth="1"/>
    <col min="2" max="2" width="34.85546875" bestFit="1" customWidth="1"/>
    <col min="3" max="3" width="11.5703125" bestFit="1" customWidth="1"/>
    <col min="16" max="16" width="35.7109375" bestFit="1" customWidth="1"/>
    <col min="17" max="17" width="11.5703125" bestFit="1" customWidth="1"/>
  </cols>
  <sheetData>
    <row r="2" spans="2:14">
      <c r="B2" s="2" t="s">
        <v>34</v>
      </c>
      <c r="C2" s="3">
        <v>43220</v>
      </c>
      <c r="D2" s="3">
        <v>43251</v>
      </c>
      <c r="E2" s="3">
        <v>43281</v>
      </c>
      <c r="F2" s="3">
        <v>43312</v>
      </c>
      <c r="G2" s="3">
        <v>43343</v>
      </c>
      <c r="H2" s="3">
        <v>43373</v>
      </c>
      <c r="I2" s="3">
        <v>43404</v>
      </c>
      <c r="J2" s="3">
        <v>43434</v>
      </c>
      <c r="K2" s="3">
        <v>43465</v>
      </c>
      <c r="L2" s="3">
        <v>43496</v>
      </c>
      <c r="M2" s="3">
        <v>43524</v>
      </c>
      <c r="N2" s="3">
        <v>43555</v>
      </c>
    </row>
    <row r="3" spans="2:14">
      <c r="B3" s="1" t="s">
        <v>157</v>
      </c>
      <c r="C3" s="41">
        <v>2.5110751954302208</v>
      </c>
      <c r="D3" s="41">
        <v>2.1326446359756903</v>
      </c>
      <c r="E3" s="41">
        <v>0.85968272959821979</v>
      </c>
      <c r="F3" s="41">
        <v>1.9938907190746193</v>
      </c>
      <c r="G3" s="41">
        <v>2.2881628494908601</v>
      </c>
      <c r="H3" s="41">
        <v>1.5721165133293049</v>
      </c>
      <c r="I3" s="41">
        <v>4.0411895104279498</v>
      </c>
      <c r="J3" s="41">
        <v>5.0330625538608595</v>
      </c>
      <c r="K3" s="41">
        <v>5.2043708911941104</v>
      </c>
      <c r="L3" s="41">
        <v>4.0255093317635895</v>
      </c>
      <c r="M3" s="41">
        <v>2.8644043379786299</v>
      </c>
      <c r="N3" s="41"/>
    </row>
    <row r="4" spans="2:14">
      <c r="B4" s="1" t="s">
        <v>159</v>
      </c>
      <c r="C4" s="41">
        <v>1.4761581215007502</v>
      </c>
      <c r="D4" s="41">
        <v>1.84803044652272</v>
      </c>
      <c r="E4" s="41">
        <v>2.0561229926770359</v>
      </c>
      <c r="F4" s="41">
        <v>2.3937013053995506</v>
      </c>
      <c r="G4" s="41">
        <v>1.4575445131009142</v>
      </c>
      <c r="H4" s="41">
        <v>3.7310968620047884</v>
      </c>
      <c r="I4" s="41">
        <v>3.397515216481414</v>
      </c>
      <c r="J4" s="41">
        <v>1.9678250453995096</v>
      </c>
      <c r="K4" s="41">
        <v>1.91518986357304</v>
      </c>
      <c r="L4" s="41">
        <v>1.3086458541879296</v>
      </c>
      <c r="M4" s="41">
        <v>1.5901785979534198</v>
      </c>
      <c r="N4" s="41"/>
    </row>
    <row r="5" spans="2:14">
      <c r="B5" s="1" t="s">
        <v>160</v>
      </c>
      <c r="C5" s="41">
        <v>2.8048764967750002E-2</v>
      </c>
      <c r="D5" s="41">
        <v>0.18543540725012</v>
      </c>
      <c r="E5" s="41">
        <v>3.6704884468090004E-2</v>
      </c>
      <c r="F5" s="41">
        <v>0.14373863967120878</v>
      </c>
      <c r="G5" s="41">
        <v>0.44985274183087998</v>
      </c>
      <c r="H5" s="41">
        <v>-7.4081040849860003E-2</v>
      </c>
      <c r="I5" s="41">
        <v>0.29709592357303005</v>
      </c>
      <c r="J5" s="41">
        <v>1.1946140832812902</v>
      </c>
      <c r="K5" s="41">
        <v>0.67819639211582994</v>
      </c>
      <c r="L5" s="41">
        <v>1.11002624909096</v>
      </c>
      <c r="M5" s="41">
        <v>0.12929667772946002</v>
      </c>
      <c r="N5" s="41"/>
    </row>
    <row r="6" spans="2:14">
      <c r="B6" s="1" t="s">
        <v>42</v>
      </c>
      <c r="C6" s="41">
        <v>0</v>
      </c>
      <c r="D6" s="41">
        <v>0</v>
      </c>
      <c r="E6" s="41">
        <v>0</v>
      </c>
      <c r="F6" s="41">
        <v>0</v>
      </c>
      <c r="G6" s="41">
        <v>0</v>
      </c>
      <c r="H6" s="41">
        <v>0</v>
      </c>
      <c r="I6" s="41">
        <v>0</v>
      </c>
      <c r="J6" s="41">
        <v>0</v>
      </c>
      <c r="K6" s="41">
        <v>0</v>
      </c>
      <c r="L6" s="41">
        <v>0</v>
      </c>
      <c r="M6" s="41">
        <v>0</v>
      </c>
      <c r="N6" s="41"/>
    </row>
    <row r="7" spans="2:14">
      <c r="B7" s="1" t="s">
        <v>161</v>
      </c>
      <c r="C7" s="41">
        <v>4.1523274999999998E-2</v>
      </c>
      <c r="D7" s="41">
        <v>0.21819903300000001</v>
      </c>
      <c r="E7" s="41">
        <v>0.30882812837022006</v>
      </c>
      <c r="F7" s="41">
        <v>0.11598598406272999</v>
      </c>
      <c r="G7" s="41">
        <v>0.28531057101899004</v>
      </c>
      <c r="H7" s="41">
        <v>0.16899638770796996</v>
      </c>
      <c r="I7" s="41">
        <v>0.28603238082303001</v>
      </c>
      <c r="J7" s="41">
        <v>0.34497831467312001</v>
      </c>
      <c r="K7" s="41">
        <v>0.36231888755342995</v>
      </c>
      <c r="L7" s="41">
        <v>0.30751512737205</v>
      </c>
      <c r="M7" s="41">
        <v>8.2181057200110014E-2</v>
      </c>
      <c r="N7" s="41"/>
    </row>
    <row r="8" spans="2:14">
      <c r="B8" s="1" t="s">
        <v>175</v>
      </c>
      <c r="C8" s="41">
        <v>0</v>
      </c>
      <c r="D8" s="41">
        <v>0</v>
      </c>
      <c r="E8" s="41">
        <v>0</v>
      </c>
      <c r="F8" s="41">
        <v>0</v>
      </c>
      <c r="G8" s="41">
        <v>0</v>
      </c>
      <c r="H8" s="41">
        <v>0</v>
      </c>
      <c r="I8" s="41">
        <v>0</v>
      </c>
      <c r="J8" s="41">
        <v>0</v>
      </c>
      <c r="K8" s="41">
        <v>-1.2437372516500001E-3</v>
      </c>
      <c r="L8" s="41">
        <v>0</v>
      </c>
      <c r="M8" s="41">
        <v>0</v>
      </c>
      <c r="N8" s="41"/>
    </row>
    <row r="9" spans="2:14">
      <c r="B9" s="1" t="s">
        <v>162</v>
      </c>
      <c r="C9" s="41">
        <v>0</v>
      </c>
      <c r="D9" s="41">
        <v>0</v>
      </c>
      <c r="E9" s="41">
        <v>0</v>
      </c>
      <c r="F9" s="41">
        <v>0</v>
      </c>
      <c r="G9" s="41">
        <v>0</v>
      </c>
      <c r="H9" s="41">
        <v>0</v>
      </c>
      <c r="I9" s="41">
        <v>0</v>
      </c>
      <c r="J9" s="41">
        <v>0</v>
      </c>
      <c r="K9" s="41">
        <v>0</v>
      </c>
      <c r="L9" s="41">
        <v>0</v>
      </c>
      <c r="M9" s="41">
        <v>0</v>
      </c>
      <c r="N9" s="41"/>
    </row>
    <row r="10" spans="2:14">
      <c r="C10" s="38"/>
      <c r="D10" s="38"/>
      <c r="E10" s="38"/>
      <c r="F10" s="38"/>
      <c r="G10" s="38"/>
      <c r="H10" s="38"/>
      <c r="I10" s="38"/>
      <c r="J10" s="38"/>
      <c r="K10" s="38"/>
      <c r="L10" s="38"/>
      <c r="M10" s="38"/>
      <c r="N10" s="38"/>
    </row>
    <row r="11" spans="2:14">
      <c r="C11" s="38"/>
      <c r="D11" s="38"/>
      <c r="E11" s="38"/>
      <c r="F11" s="38"/>
      <c r="G11" s="38"/>
      <c r="H11" s="38"/>
      <c r="I11" s="38"/>
      <c r="J11" s="38"/>
      <c r="K11" s="38"/>
      <c r="L11" s="38"/>
      <c r="M11" s="38"/>
      <c r="N11" s="38"/>
    </row>
    <row r="12" spans="2:14">
      <c r="B12" s="2" t="s">
        <v>92</v>
      </c>
      <c r="C12" s="3">
        <v>43220</v>
      </c>
      <c r="D12" s="3">
        <v>43251</v>
      </c>
      <c r="E12" s="3">
        <v>43281</v>
      </c>
      <c r="F12" s="3">
        <v>43312</v>
      </c>
      <c r="G12" s="3">
        <v>43343</v>
      </c>
      <c r="H12" s="3">
        <v>43373</v>
      </c>
      <c r="I12" s="3">
        <v>43404</v>
      </c>
      <c r="J12" s="3">
        <v>43434</v>
      </c>
      <c r="K12" s="3">
        <v>43465</v>
      </c>
      <c r="L12" s="3">
        <v>43496</v>
      </c>
      <c r="M12" s="3">
        <v>43524</v>
      </c>
      <c r="N12" s="3">
        <v>43555</v>
      </c>
    </row>
    <row r="13" spans="2:14">
      <c r="B13" s="1" t="s">
        <v>157</v>
      </c>
      <c r="C13" s="15">
        <v>108968.12600000002</v>
      </c>
      <c r="D13" s="15">
        <v>86765.994999999995</v>
      </c>
      <c r="E13" s="15">
        <v>49167.504999999997</v>
      </c>
      <c r="F13" s="15">
        <v>92971.869999999981</v>
      </c>
      <c r="G13" s="15">
        <v>72419.187000000005</v>
      </c>
      <c r="H13" s="15">
        <v>67011.687000000005</v>
      </c>
      <c r="I13" s="15">
        <v>153871.56000000003</v>
      </c>
      <c r="J13" s="15">
        <v>168277.989</v>
      </c>
      <c r="K13" s="15">
        <v>217741.361</v>
      </c>
      <c r="L13" s="15">
        <v>129042.43599999999</v>
      </c>
      <c r="M13" s="15">
        <v>107765.43400000001</v>
      </c>
      <c r="N13" s="15"/>
    </row>
    <row r="14" spans="2:14">
      <c r="B14" s="1" t="s">
        <v>159</v>
      </c>
      <c r="C14" s="15">
        <v>191477.04399999997</v>
      </c>
      <c r="D14" s="15">
        <v>230519.79599999994</v>
      </c>
      <c r="E14" s="15">
        <v>359282.16599999997</v>
      </c>
      <c r="F14" s="15">
        <v>373393.36600000004</v>
      </c>
      <c r="G14" s="15">
        <v>313812.04200000002</v>
      </c>
      <c r="H14" s="15">
        <v>670268.27600000007</v>
      </c>
      <c r="I14" s="15">
        <v>553962.88399999996</v>
      </c>
      <c r="J14" s="15">
        <v>295754.00299999991</v>
      </c>
      <c r="K14" s="15">
        <v>315121.98499999999</v>
      </c>
      <c r="L14" s="15">
        <v>206149.13399999996</v>
      </c>
      <c r="M14" s="15">
        <v>352215.63099999994</v>
      </c>
      <c r="N14" s="15"/>
    </row>
    <row r="15" spans="2:14">
      <c r="B15" s="1" t="s">
        <v>160</v>
      </c>
      <c r="C15" s="15">
        <v>343</v>
      </c>
      <c r="D15" s="15">
        <v>700</v>
      </c>
      <c r="E15" s="15">
        <v>2719.5</v>
      </c>
      <c r="F15" s="15">
        <v>1813</v>
      </c>
      <c r="G15" s="15">
        <v>5963</v>
      </c>
      <c r="H15" s="15">
        <v>4812</v>
      </c>
      <c r="I15" s="15">
        <v>28538.5</v>
      </c>
      <c r="J15" s="15">
        <v>37815.5</v>
      </c>
      <c r="K15" s="15">
        <v>9202.5</v>
      </c>
      <c r="L15" s="15">
        <v>48033</v>
      </c>
      <c r="M15" s="15">
        <v>8568.75</v>
      </c>
      <c r="N15" s="15"/>
    </row>
    <row r="16" spans="2:14">
      <c r="B16" s="1" t="s">
        <v>42</v>
      </c>
      <c r="C16" s="15">
        <v>0</v>
      </c>
      <c r="D16" s="15">
        <v>0</v>
      </c>
      <c r="E16" s="15">
        <v>0</v>
      </c>
      <c r="F16" s="15">
        <v>0</v>
      </c>
      <c r="G16" s="15">
        <v>0</v>
      </c>
      <c r="H16" s="15">
        <v>0</v>
      </c>
      <c r="I16" s="15">
        <v>0</v>
      </c>
      <c r="J16" s="15">
        <v>0</v>
      </c>
      <c r="K16" s="15">
        <v>0</v>
      </c>
      <c r="L16" s="15">
        <v>0</v>
      </c>
      <c r="M16" s="15">
        <v>0</v>
      </c>
      <c r="N16" s="15"/>
    </row>
    <row r="17" spans="2:14">
      <c r="B17" s="1" t="s">
        <v>161</v>
      </c>
      <c r="C17" s="15">
        <v>1263</v>
      </c>
      <c r="D17" s="15">
        <v>0</v>
      </c>
      <c r="E17" s="15">
        <v>13092.5</v>
      </c>
      <c r="F17" s="15">
        <v>5609</v>
      </c>
      <c r="G17" s="15">
        <v>13791</v>
      </c>
      <c r="H17" s="15">
        <v>8258</v>
      </c>
      <c r="I17" s="15">
        <v>28967.5</v>
      </c>
      <c r="J17" s="15">
        <v>17078.5</v>
      </c>
      <c r="K17" s="15">
        <v>21133.5</v>
      </c>
      <c r="L17" s="15">
        <v>50286.5</v>
      </c>
      <c r="M17" s="15">
        <v>13025.75</v>
      </c>
      <c r="N17" s="15"/>
    </row>
    <row r="18" spans="2:14">
      <c r="B18" s="1" t="s">
        <v>175</v>
      </c>
      <c r="C18" s="15">
        <v>0</v>
      </c>
      <c r="D18" s="15">
        <v>0</v>
      </c>
      <c r="E18" s="15">
        <v>0</v>
      </c>
      <c r="F18" s="15">
        <v>0</v>
      </c>
      <c r="G18" s="15">
        <v>0</v>
      </c>
      <c r="H18" s="15">
        <v>0</v>
      </c>
      <c r="I18" s="15">
        <v>0</v>
      </c>
      <c r="J18" s="15">
        <v>0</v>
      </c>
      <c r="K18" s="15">
        <v>402.91199999999998</v>
      </c>
      <c r="L18" s="15">
        <v>0</v>
      </c>
      <c r="M18" s="15">
        <v>0</v>
      </c>
      <c r="N18" s="15"/>
    </row>
    <row r="19" spans="2:14">
      <c r="B19" s="1" t="s">
        <v>162</v>
      </c>
      <c r="C19" s="15">
        <v>0</v>
      </c>
      <c r="D19" s="15">
        <v>0</v>
      </c>
      <c r="E19" s="15">
        <v>293.54500000000002</v>
      </c>
      <c r="F19" s="15">
        <v>185.96</v>
      </c>
      <c r="G19" s="15">
        <v>0</v>
      </c>
      <c r="H19" s="15">
        <v>489.30599999999998</v>
      </c>
      <c r="I19" s="15">
        <v>142.86500000000001</v>
      </c>
      <c r="J19" s="15">
        <v>255.38900000000001</v>
      </c>
      <c r="K19" s="15">
        <v>144.506</v>
      </c>
      <c r="L19" s="15">
        <v>0</v>
      </c>
      <c r="M19" s="15">
        <v>0</v>
      </c>
      <c r="N19" s="15"/>
    </row>
    <row r="20" spans="2:14">
      <c r="C20" s="8"/>
    </row>
    <row r="21" spans="2:14">
      <c r="C21" s="8"/>
      <c r="D21" s="26"/>
    </row>
    <row r="22" spans="2:14">
      <c r="C22" s="8"/>
      <c r="D22" s="26"/>
    </row>
    <row r="23" spans="2:14">
      <c r="B23" s="26"/>
      <c r="C23" s="8"/>
      <c r="D23" s="26"/>
    </row>
    <row r="24" spans="2:14">
      <c r="C24" s="8"/>
      <c r="D24" s="26"/>
    </row>
    <row r="25" spans="2:14">
      <c r="C25" s="8"/>
      <c r="D25" s="26"/>
    </row>
    <row r="26" spans="2:14">
      <c r="C26" s="8"/>
      <c r="D26" s="26"/>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2:N27"/>
  <sheetViews>
    <sheetView topLeftCell="J1" zoomScale="85" zoomScaleNormal="85" workbookViewId="0">
      <selection activeCell="K30" sqref="K30"/>
    </sheetView>
  </sheetViews>
  <sheetFormatPr defaultRowHeight="15"/>
  <cols>
    <col min="1" max="1" width="15.5703125" customWidth="1"/>
    <col min="2" max="2" width="49.42578125" customWidth="1"/>
    <col min="3" max="3" width="11.42578125" customWidth="1"/>
    <col min="4" max="7" width="9.5703125" bestFit="1" customWidth="1"/>
    <col min="8" max="8" width="9.85546875" customWidth="1"/>
    <col min="9" max="9" width="10.5703125" customWidth="1"/>
    <col min="10" max="10" width="8" bestFit="1" customWidth="1"/>
    <col min="11" max="11" width="8.85546875" customWidth="1"/>
    <col min="12" max="12" width="8.140625" customWidth="1"/>
    <col min="13" max="13" width="9.85546875" customWidth="1"/>
    <col min="14" max="14" width="6.8554687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1:14">
      <c r="B2" s="2" t="s">
        <v>40</v>
      </c>
      <c r="C2" s="3">
        <v>43220</v>
      </c>
      <c r="D2" s="3">
        <v>43251</v>
      </c>
      <c r="E2" s="3">
        <v>43281</v>
      </c>
      <c r="F2" s="3">
        <v>43312</v>
      </c>
      <c r="G2" s="3">
        <v>43343</v>
      </c>
      <c r="H2" s="3">
        <v>43373</v>
      </c>
      <c r="I2" s="3">
        <v>43404</v>
      </c>
      <c r="J2" s="3">
        <v>43434</v>
      </c>
      <c r="K2" s="3">
        <v>43465</v>
      </c>
      <c r="L2" s="3">
        <v>43496</v>
      </c>
      <c r="M2" s="3">
        <v>43524</v>
      </c>
      <c r="N2" s="3">
        <v>43555</v>
      </c>
    </row>
    <row r="3" spans="1:14">
      <c r="B3" s="1" t="s">
        <v>79</v>
      </c>
      <c r="C3" s="41">
        <v>0.32286934174843002</v>
      </c>
      <c r="D3" s="41">
        <v>0.27555184856987003</v>
      </c>
      <c r="E3" s="41">
        <v>0.17545484330953004</v>
      </c>
      <c r="F3" s="41">
        <v>0.26642165132641005</v>
      </c>
      <c r="G3" s="41">
        <v>0.18996912363475002</v>
      </c>
      <c r="H3" s="41">
        <v>0.32477126648027999</v>
      </c>
      <c r="I3" s="41">
        <v>0.28545123955603996</v>
      </c>
      <c r="J3" s="41">
        <v>0.17836482015712996</v>
      </c>
      <c r="K3" s="41">
        <v>0.13198850950260999</v>
      </c>
      <c r="L3" s="41">
        <v>0.15097157965369001</v>
      </c>
      <c r="M3" s="41">
        <v>0.1048437262327</v>
      </c>
      <c r="N3" s="41"/>
    </row>
    <row r="4" spans="1:14">
      <c r="B4" s="1" t="s">
        <v>80</v>
      </c>
      <c r="C4" s="41">
        <v>1.9084862600000003</v>
      </c>
      <c r="D4" s="41">
        <v>2.2609240200000009</v>
      </c>
      <c r="E4" s="41">
        <v>2.2233690600000013</v>
      </c>
      <c r="F4" s="41">
        <v>2.5465880899999993</v>
      </c>
      <c r="G4" s="41">
        <v>2.50010902</v>
      </c>
      <c r="H4" s="41">
        <v>2.0030439099999997</v>
      </c>
      <c r="I4" s="41">
        <v>2.1044759400000004</v>
      </c>
      <c r="J4" s="41">
        <v>2.6297687899999991</v>
      </c>
      <c r="K4" s="41">
        <v>2.8860622900000004</v>
      </c>
      <c r="L4" s="41">
        <v>3.0095868800000001</v>
      </c>
      <c r="M4" s="41">
        <v>2.6861654799999997</v>
      </c>
      <c r="N4" s="41"/>
    </row>
    <row r="5" spans="1:14">
      <c r="B5" s="1" t="s">
        <v>83</v>
      </c>
      <c r="C5" s="41">
        <v>2.0170296699999999</v>
      </c>
      <c r="D5" s="41">
        <v>2.5433886900000005</v>
      </c>
      <c r="E5" s="41">
        <v>2.5732744100000007</v>
      </c>
      <c r="F5" s="41">
        <v>2.6072192699999994</v>
      </c>
      <c r="G5" s="41">
        <v>2.5730426700000004</v>
      </c>
      <c r="H5" s="41">
        <v>2.3335900300000008</v>
      </c>
      <c r="I5" s="41">
        <v>2.2556597200000001</v>
      </c>
      <c r="J5" s="41">
        <v>2.4668445199999995</v>
      </c>
      <c r="K5" s="41">
        <v>2.5003993399999991</v>
      </c>
      <c r="L5" s="41">
        <v>2.3549714600000007</v>
      </c>
      <c r="M5" s="41">
        <v>2.1567989499999998</v>
      </c>
      <c r="N5" s="41"/>
    </row>
    <row r="6" spans="1:14">
      <c r="B6" s="1" t="s">
        <v>84</v>
      </c>
      <c r="C6" s="41">
        <v>1.8476515200000001</v>
      </c>
      <c r="D6" s="41">
        <v>1.9589801500000001</v>
      </c>
      <c r="E6" s="41">
        <v>1.67708638</v>
      </c>
      <c r="F6" s="41">
        <v>1.9476348300000002</v>
      </c>
      <c r="G6" s="41">
        <v>1.5481724799999999</v>
      </c>
      <c r="H6" s="41">
        <v>1.1092472899999999</v>
      </c>
      <c r="I6" s="41">
        <v>0.72258084</v>
      </c>
      <c r="J6" s="41">
        <v>0.56402942999999994</v>
      </c>
      <c r="K6" s="41">
        <v>0.48218810000000001</v>
      </c>
      <c r="L6" s="41">
        <v>0.52257099000000007</v>
      </c>
      <c r="M6" s="41">
        <v>0.29435097000000005</v>
      </c>
      <c r="N6" s="41"/>
    </row>
    <row r="7" spans="1:14">
      <c r="B7" s="1" t="s">
        <v>81</v>
      </c>
      <c r="C7" s="41">
        <v>0</v>
      </c>
      <c r="D7" s="41">
        <v>0</v>
      </c>
      <c r="E7" s="41">
        <v>0</v>
      </c>
      <c r="F7" s="41">
        <v>0</v>
      </c>
      <c r="G7" s="41">
        <v>0</v>
      </c>
      <c r="H7" s="41">
        <v>0</v>
      </c>
      <c r="I7" s="41">
        <v>0</v>
      </c>
      <c r="J7" s="41">
        <v>0</v>
      </c>
      <c r="K7" s="41">
        <v>0</v>
      </c>
      <c r="L7" s="41">
        <v>0</v>
      </c>
      <c r="M7" s="41">
        <v>0</v>
      </c>
      <c r="N7" s="41"/>
    </row>
    <row r="8" spans="1:14">
      <c r="B8" s="1" t="s">
        <v>82</v>
      </c>
      <c r="C8" s="41">
        <v>0</v>
      </c>
      <c r="D8" s="41">
        <v>0</v>
      </c>
      <c r="E8" s="41">
        <v>0</v>
      </c>
      <c r="F8" s="41">
        <v>0</v>
      </c>
      <c r="G8" s="41">
        <v>0</v>
      </c>
      <c r="H8" s="41">
        <v>0</v>
      </c>
      <c r="I8" s="41">
        <v>0</v>
      </c>
      <c r="J8" s="41">
        <v>0</v>
      </c>
      <c r="K8" s="41">
        <v>0</v>
      </c>
      <c r="L8" s="41">
        <v>0</v>
      </c>
      <c r="M8" s="41">
        <v>0</v>
      </c>
      <c r="N8" s="41"/>
    </row>
    <row r="9" spans="1:14">
      <c r="B9" s="5"/>
      <c r="C9" s="16">
        <v>6.096036791748431</v>
      </c>
      <c r="D9" s="16">
        <v>7.0388447085698722</v>
      </c>
      <c r="E9" s="16">
        <v>6.6491846933095324</v>
      </c>
      <c r="F9" s="16">
        <v>7.3678638413264093</v>
      </c>
      <c r="G9" s="16">
        <v>6.8112932936347503</v>
      </c>
      <c r="H9" s="16">
        <v>5.7706524964802801</v>
      </c>
      <c r="I9" s="16">
        <v>5.3681677395560401</v>
      </c>
      <c r="J9" s="16">
        <v>5.8390075601571283</v>
      </c>
      <c r="K9" s="16">
        <v>6.0006382395026101</v>
      </c>
      <c r="L9" s="16">
        <v>6.0381009096536911</v>
      </c>
      <c r="M9" s="16">
        <v>5.2421591262326999</v>
      </c>
      <c r="N9" s="16">
        <v>0</v>
      </c>
    </row>
    <row r="10" spans="1:14">
      <c r="C10" s="16">
        <v>2.2313556017484304</v>
      </c>
      <c r="D10" s="16">
        <v>2.536475868569871</v>
      </c>
      <c r="E10" s="16">
        <v>2.3988239033095313</v>
      </c>
      <c r="F10" s="16">
        <v>2.8130097413264092</v>
      </c>
      <c r="G10" s="16">
        <v>2.6900781436347501</v>
      </c>
      <c r="H10" s="16">
        <v>2.3278151764802795</v>
      </c>
      <c r="I10" s="16">
        <v>2.3899271795560404</v>
      </c>
      <c r="J10" s="16">
        <v>2.808133610157129</v>
      </c>
      <c r="K10" s="16">
        <v>3.0180507995026105</v>
      </c>
      <c r="L10" s="16">
        <v>3.1605584596536902</v>
      </c>
      <c r="M10" s="16">
        <v>2.7910092062326997</v>
      </c>
      <c r="N10" s="16">
        <v>0</v>
      </c>
    </row>
    <row r="11" spans="1:14">
      <c r="C11" s="38">
        <v>3.8646811899999998</v>
      </c>
      <c r="D11" s="38">
        <v>4.5023688400000008</v>
      </c>
      <c r="E11" s="38">
        <v>4.2503607900000002</v>
      </c>
      <c r="F11" s="38">
        <v>4.5548541</v>
      </c>
      <c r="G11" s="38">
        <v>4.1212151500000003</v>
      </c>
      <c r="H11" s="38">
        <v>3.4428373200000006</v>
      </c>
      <c r="I11" s="38">
        <v>2.9782405600000001</v>
      </c>
      <c r="J11" s="38">
        <v>3.0308739499999993</v>
      </c>
      <c r="K11" s="38">
        <v>2.9825874399999992</v>
      </c>
      <c r="L11" s="38">
        <v>2.8775424500000009</v>
      </c>
      <c r="M11" s="38">
        <v>2.4511499199999998</v>
      </c>
      <c r="N11" s="38">
        <v>0</v>
      </c>
    </row>
    <row r="13" spans="1:14">
      <c r="B13" s="2" t="s">
        <v>5</v>
      </c>
      <c r="C13" s="3">
        <v>43191</v>
      </c>
      <c r="D13" s="3">
        <v>43221</v>
      </c>
      <c r="E13" s="3">
        <v>43252</v>
      </c>
      <c r="F13" s="3">
        <v>43282</v>
      </c>
      <c r="G13" s="3">
        <v>43313</v>
      </c>
      <c r="H13" s="3">
        <v>43344</v>
      </c>
      <c r="I13" s="3">
        <v>43374</v>
      </c>
      <c r="J13" s="3">
        <v>43405</v>
      </c>
      <c r="K13" s="3">
        <v>43435</v>
      </c>
      <c r="L13" s="3">
        <v>43466</v>
      </c>
      <c r="M13" s="3">
        <v>43497</v>
      </c>
      <c r="N13" s="3">
        <v>43525</v>
      </c>
    </row>
    <row r="14" spans="1:14">
      <c r="B14" s="10" t="s">
        <v>84</v>
      </c>
      <c r="C14" s="67">
        <v>48983.042000000001</v>
      </c>
      <c r="D14" s="67">
        <v>52527.169000000002</v>
      </c>
      <c r="E14" s="67">
        <v>47632.440999999999</v>
      </c>
      <c r="F14" s="67">
        <v>58800.014000000003</v>
      </c>
      <c r="G14" s="15">
        <v>46902.69</v>
      </c>
      <c r="H14" s="15">
        <v>33517.139000000003</v>
      </c>
      <c r="I14" s="15">
        <v>21720.93</v>
      </c>
      <c r="J14" s="67">
        <v>19648.59</v>
      </c>
      <c r="K14" s="67">
        <v>18769.13</v>
      </c>
      <c r="L14" s="15">
        <v>19595.663</v>
      </c>
      <c r="M14" s="15">
        <v>10468.824000000001</v>
      </c>
      <c r="N14" s="15"/>
    </row>
    <row r="15" spans="1:14">
      <c r="B15" s="10" t="s">
        <v>138</v>
      </c>
      <c r="C15" s="66">
        <v>4468.8760000000002</v>
      </c>
      <c r="D15" s="66">
        <v>4942.2079999999996</v>
      </c>
      <c r="E15" s="66">
        <v>3480.5</v>
      </c>
      <c r="F15" s="66">
        <v>4972.2510000000002</v>
      </c>
      <c r="G15" s="15">
        <v>8369.0820000000003</v>
      </c>
      <c r="H15" s="15">
        <v>8642.9419999999991</v>
      </c>
      <c r="I15" s="15">
        <v>5893.7420000000002</v>
      </c>
      <c r="J15" s="15">
        <v>1997.2919999999999</v>
      </c>
      <c r="K15" s="15">
        <v>1741.749</v>
      </c>
      <c r="L15" s="15">
        <v>1660.866</v>
      </c>
      <c r="M15" s="15">
        <v>1029.999</v>
      </c>
      <c r="N15" s="15"/>
    </row>
    <row r="16" spans="1:14">
      <c r="C16" s="26">
        <v>53451.918000000005</v>
      </c>
      <c r="D16" s="26">
        <v>57469.377</v>
      </c>
      <c r="E16" s="26">
        <v>51112.940999999999</v>
      </c>
      <c r="F16" s="26">
        <v>63772.264999999999</v>
      </c>
      <c r="G16" s="26">
        <v>55271.772000000004</v>
      </c>
      <c r="H16" s="26">
        <v>42160.081000000006</v>
      </c>
      <c r="I16" s="26">
        <v>27614.671999999999</v>
      </c>
      <c r="J16" s="26">
        <v>21645.882000000001</v>
      </c>
      <c r="K16" s="26">
        <v>20510.879000000001</v>
      </c>
      <c r="L16" s="26">
        <v>21256.529000000002</v>
      </c>
      <c r="M16" s="26">
        <v>11498.823</v>
      </c>
      <c r="N16" s="26">
        <f t="shared" ref="D16:N16" si="0">SUM(N14:N15)</f>
        <v>0</v>
      </c>
    </row>
    <row r="17" spans="1:7">
      <c r="B17" t="s">
        <v>174</v>
      </c>
    </row>
    <row r="18" spans="1:7">
      <c r="A18" t="s">
        <v>41</v>
      </c>
      <c r="B18" s="13">
        <v>5.2421591262326999</v>
      </c>
    </row>
    <row r="19" spans="1:7">
      <c r="A19" t="s">
        <v>176</v>
      </c>
      <c r="B19" s="13">
        <v>2.7910092062326997</v>
      </c>
    </row>
    <row r="20" spans="1:7">
      <c r="A20" t="s">
        <v>177</v>
      </c>
      <c r="B20" s="13">
        <v>2.4511499199999998</v>
      </c>
    </row>
    <row r="21" spans="1:7">
      <c r="A21" t="s">
        <v>178</v>
      </c>
      <c r="B21" s="51">
        <v>11498.823</v>
      </c>
    </row>
    <row r="24" spans="1:7">
      <c r="C24" s="68">
        <v>43191</v>
      </c>
      <c r="D24" s="68">
        <v>43221</v>
      </c>
      <c r="E24" s="68">
        <v>43252</v>
      </c>
      <c r="F24" s="68">
        <v>43282</v>
      </c>
      <c r="G24" s="68">
        <v>43313</v>
      </c>
    </row>
    <row r="25" spans="1:7">
      <c r="B25" s="1" t="s">
        <v>185</v>
      </c>
      <c r="C25" s="15">
        <v>1523.3530000000001</v>
      </c>
      <c r="D25" s="15">
        <v>802.3599999999999</v>
      </c>
      <c r="E25" s="15">
        <v>856.43999999999994</v>
      </c>
      <c r="F25" s="15">
        <v>1569.425</v>
      </c>
      <c r="G25" s="1"/>
    </row>
    <row r="26" spans="1:7">
      <c r="B26" s="1" t="s">
        <v>184</v>
      </c>
      <c r="C26" s="15">
        <v>4612.4920000000002</v>
      </c>
      <c r="D26" s="15">
        <v>4633.7330000000002</v>
      </c>
      <c r="E26" s="15">
        <v>3483.6669999999999</v>
      </c>
      <c r="F26" s="15">
        <v>5105.0009999999993</v>
      </c>
      <c r="G26" s="15">
        <v>4767.3319999999994</v>
      </c>
    </row>
    <row r="27" spans="1:7">
      <c r="B27" s="1" t="s">
        <v>183</v>
      </c>
      <c r="C27" s="15">
        <v>4468.8760000000002</v>
      </c>
      <c r="D27" s="15">
        <v>4942.2079999999996</v>
      </c>
      <c r="E27" s="15">
        <v>3480.5</v>
      </c>
      <c r="F27" s="15">
        <v>4972.2510000000002</v>
      </c>
      <c r="G27" s="15">
        <v>8240.3379999999997</v>
      </c>
    </row>
  </sheetData>
  <phoneticPr fontId="62" type="noConversion"/>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B2:N128"/>
  <sheetViews>
    <sheetView zoomScale="90" zoomScaleNormal="90" workbookViewId="0">
      <selection activeCell="M28" sqref="M28"/>
    </sheetView>
  </sheetViews>
  <sheetFormatPr defaultRowHeight="15"/>
  <cols>
    <col min="1" max="1" width="9" customWidth="1"/>
    <col min="2" max="2" width="48.28515625" customWidth="1"/>
    <col min="3" max="3" width="11.7109375" bestFit="1" customWidth="1"/>
    <col min="4" max="4" width="10.5703125" bestFit="1" customWidth="1"/>
    <col min="5" max="8" width="11.42578125" bestFit="1" customWidth="1"/>
    <col min="9" max="9" width="11.7109375" bestFit="1" customWidth="1"/>
    <col min="10" max="10" width="11.42578125" bestFit="1" customWidth="1"/>
    <col min="11" max="11" width="12.28515625" customWidth="1"/>
    <col min="12" max="12" width="9.85546875" customWidth="1"/>
    <col min="13" max="13" width="9.140625" customWidth="1"/>
    <col min="14" max="14" width="6.5703125" customWidth="1"/>
    <col min="15" max="15" width="27.5703125" customWidth="1"/>
    <col min="16" max="16" width="35.7109375" customWidth="1"/>
    <col min="17" max="17" width="11.7109375" bestFit="1" customWidth="1"/>
  </cols>
  <sheetData>
    <row r="2" spans="2:14">
      <c r="B2" s="2" t="s">
        <v>40</v>
      </c>
      <c r="C2" s="3">
        <v>43191</v>
      </c>
      <c r="D2" s="3">
        <v>43221</v>
      </c>
      <c r="E2" s="3">
        <v>43252</v>
      </c>
      <c r="F2" s="3">
        <v>43282</v>
      </c>
      <c r="G2" s="3">
        <v>43313</v>
      </c>
      <c r="H2" s="3">
        <v>43344</v>
      </c>
      <c r="I2" s="3">
        <v>43374</v>
      </c>
      <c r="J2" s="3">
        <v>43405</v>
      </c>
      <c r="K2" s="3">
        <v>43435</v>
      </c>
      <c r="L2" s="3">
        <v>43466</v>
      </c>
      <c r="M2" s="3">
        <v>43497</v>
      </c>
      <c r="N2" s="3">
        <v>43525</v>
      </c>
    </row>
    <row r="3" spans="2:14">
      <c r="B3" s="10" t="s">
        <v>35</v>
      </c>
      <c r="C3" s="41">
        <v>0.11204639999999991</v>
      </c>
      <c r="D3" s="41">
        <v>0.1157812799999999</v>
      </c>
      <c r="E3" s="41">
        <v>0.11204639999999991</v>
      </c>
      <c r="F3" s="41">
        <v>0.1157812799999999</v>
      </c>
      <c r="G3" s="41">
        <v>0.1157812799999999</v>
      </c>
      <c r="H3" s="41">
        <v>0.11204639999999991</v>
      </c>
      <c r="I3" s="41">
        <v>0.1157812799999999</v>
      </c>
      <c r="J3" s="41">
        <v>0.11204639999999991</v>
      </c>
      <c r="K3" s="41">
        <v>0.1157812799999999</v>
      </c>
      <c r="L3" s="41">
        <v>0.1157812799999999</v>
      </c>
      <c r="M3" s="41">
        <v>0.10457663999999992</v>
      </c>
      <c r="N3" s="41"/>
    </row>
    <row r="4" spans="2:14">
      <c r="B4" s="10" t="s">
        <v>36</v>
      </c>
      <c r="C4" s="41">
        <v>1.6120484639999991E-2</v>
      </c>
      <c r="D4" s="41">
        <v>1.6657834127999992E-2</v>
      </c>
      <c r="E4" s="41">
        <v>1.6120484639999991E-2</v>
      </c>
      <c r="F4" s="41">
        <v>1.6657834127999992E-2</v>
      </c>
      <c r="G4" s="41">
        <v>1.6657834127999992E-2</v>
      </c>
      <c r="H4" s="41">
        <v>1.6120484639999991E-2</v>
      </c>
      <c r="I4" s="41">
        <v>1.6657834127999992E-2</v>
      </c>
      <c r="J4" s="41">
        <v>1.6120484639999991E-2</v>
      </c>
      <c r="K4" s="41">
        <v>1.6657834127999992E-2</v>
      </c>
      <c r="L4" s="41">
        <v>1.6657834127999992E-2</v>
      </c>
      <c r="M4" s="41">
        <v>1.5045785663999991E-2</v>
      </c>
      <c r="N4" s="41"/>
    </row>
    <row r="5" spans="2:14">
      <c r="B5" s="10" t="s">
        <v>37</v>
      </c>
      <c r="C5" s="41">
        <v>1.638527E-2</v>
      </c>
      <c r="D5" s="41">
        <v>0.27202451</v>
      </c>
      <c r="E5" s="41">
        <v>3.37651916</v>
      </c>
      <c r="F5" s="41">
        <v>6.0774469600000006E-2</v>
      </c>
      <c r="G5" s="41">
        <v>0.14374888999999999</v>
      </c>
      <c r="H5" s="41">
        <v>0.19997749000000001</v>
      </c>
      <c r="I5" s="41">
        <v>0.13619388999999998</v>
      </c>
      <c r="J5" s="41">
        <v>5.2510000000000005E-3</v>
      </c>
      <c r="K5" s="41">
        <v>3.8535929999999996E-2</v>
      </c>
      <c r="L5" s="41">
        <v>3.0713010000000002E-2</v>
      </c>
      <c r="M5" s="41">
        <v>4.8920069999999996E-2</v>
      </c>
      <c r="N5" s="41"/>
    </row>
    <row r="6" spans="2:14" ht="16.5" customHeight="1">
      <c r="B6" s="10" t="s">
        <v>38</v>
      </c>
      <c r="C6" s="41">
        <v>0</v>
      </c>
      <c r="D6" s="41">
        <v>0</v>
      </c>
      <c r="E6" s="41">
        <v>0</v>
      </c>
      <c r="F6" s="41">
        <v>0.64882500000033183</v>
      </c>
      <c r="G6" s="41">
        <v>0</v>
      </c>
      <c r="H6" s="41">
        <v>1.0024999999999999E-2</v>
      </c>
      <c r="I6" s="41">
        <v>0</v>
      </c>
      <c r="J6" s="41">
        <v>0</v>
      </c>
      <c r="K6" s="41">
        <v>0</v>
      </c>
      <c r="L6" s="41">
        <v>0</v>
      </c>
      <c r="M6" s="41">
        <v>0</v>
      </c>
      <c r="N6" s="41"/>
    </row>
    <row r="7" spans="2:14" ht="15.75" customHeight="1">
      <c r="B7" s="10" t="s">
        <v>39</v>
      </c>
      <c r="C7" s="41">
        <v>0</v>
      </c>
      <c r="D7" s="41">
        <v>0</v>
      </c>
      <c r="E7" s="41">
        <v>0</v>
      </c>
      <c r="F7" s="41">
        <v>0</v>
      </c>
      <c r="G7" s="41">
        <v>0</v>
      </c>
      <c r="H7" s="41">
        <v>0</v>
      </c>
      <c r="I7" s="41">
        <v>0</v>
      </c>
      <c r="J7" s="41">
        <v>0</v>
      </c>
      <c r="K7" s="41">
        <v>0</v>
      </c>
      <c r="L7" s="41">
        <v>0</v>
      </c>
      <c r="M7" s="41">
        <v>0</v>
      </c>
      <c r="N7" s="41"/>
    </row>
    <row r="8" spans="2:14">
      <c r="B8" s="10" t="s">
        <v>141</v>
      </c>
      <c r="C8" s="41">
        <v>0.125</v>
      </c>
      <c r="D8" s="41">
        <v>0</v>
      </c>
      <c r="E8" s="41">
        <v>7.4999999999999997E-2</v>
      </c>
      <c r="F8" s="41">
        <v>0</v>
      </c>
      <c r="G8" s="41">
        <v>0</v>
      </c>
      <c r="H8" s="41">
        <v>0.97753239999999986</v>
      </c>
      <c r="I8" s="41">
        <v>0.34190394000000002</v>
      </c>
      <c r="J8" s="41">
        <v>0.52849999999999997</v>
      </c>
      <c r="K8" s="41">
        <v>0.58150000000000002</v>
      </c>
      <c r="L8" s="41">
        <v>0</v>
      </c>
      <c r="M8" s="41">
        <v>0</v>
      </c>
      <c r="N8" s="41"/>
    </row>
    <row r="11" spans="2:14">
      <c r="B11" s="2" t="s">
        <v>86</v>
      </c>
      <c r="C11" s="3">
        <v>43191</v>
      </c>
      <c r="D11" s="3">
        <v>43221</v>
      </c>
      <c r="E11" s="3">
        <v>43252</v>
      </c>
      <c r="F11" s="3">
        <v>43282</v>
      </c>
      <c r="G11" s="3">
        <v>43313</v>
      </c>
      <c r="H11" s="3">
        <v>43344</v>
      </c>
      <c r="I11" s="3">
        <v>43374</v>
      </c>
      <c r="J11" s="3">
        <v>43405</v>
      </c>
      <c r="K11" s="3">
        <v>43435</v>
      </c>
      <c r="L11" s="3">
        <v>43466</v>
      </c>
      <c r="M11" s="3">
        <v>43497</v>
      </c>
      <c r="N11" s="3">
        <v>43525</v>
      </c>
    </row>
    <row r="12" spans="2:14">
      <c r="B12" s="52" t="s">
        <v>170</v>
      </c>
      <c r="C12" s="38">
        <v>17.319323160844689</v>
      </c>
      <c r="D12" s="38">
        <v>11.610683864340389</v>
      </c>
      <c r="E12" s="38">
        <v>31.110988908931542</v>
      </c>
      <c r="F12" s="38">
        <v>22.02485966443594</v>
      </c>
      <c r="G12" s="38">
        <v>18.852824506429982</v>
      </c>
      <c r="H12" s="38">
        <v>77.827324562371018</v>
      </c>
      <c r="I12" s="38">
        <v>68.934624386070453</v>
      </c>
      <c r="J12" s="38">
        <v>28.488639197803106</v>
      </c>
      <c r="K12" s="38">
        <v>29.172236245365617</v>
      </c>
      <c r="L12" s="38">
        <v>24.660990074912572</v>
      </c>
      <c r="M12" s="38">
        <v>19.559129626077677</v>
      </c>
      <c r="N12" s="38">
        <v>0</v>
      </c>
    </row>
    <row r="13" spans="2:14">
      <c r="B13" s="52" t="s">
        <v>171</v>
      </c>
      <c r="C13" s="38">
        <v>0.32481862685915958</v>
      </c>
      <c r="D13" s="38">
        <v>0.63170125096372565</v>
      </c>
      <c r="E13" s="38">
        <v>3.4350663334674834</v>
      </c>
      <c r="F13" s="38">
        <v>2.686199714198708</v>
      </c>
      <c r="G13" s="38">
        <v>0.90170147966429182</v>
      </c>
      <c r="H13" s="38">
        <v>3.5886769644330978</v>
      </c>
      <c r="I13" s="38">
        <v>3.9003136476167803</v>
      </c>
      <c r="J13" s="38">
        <v>7.0373685052926831</v>
      </c>
      <c r="K13" s="38">
        <v>2.5487181390577658</v>
      </c>
      <c r="L13" s="38">
        <v>0.43541715323300323</v>
      </c>
      <c r="M13" s="38">
        <v>0.80598955492395152</v>
      </c>
      <c r="N13" s="38">
        <v>0</v>
      </c>
    </row>
    <row r="14" spans="2:14">
      <c r="B14" s="52" t="s">
        <v>163</v>
      </c>
      <c r="C14" s="38">
        <v>0.31470858568920773</v>
      </c>
      <c r="D14" s="38">
        <v>0.60466419649893155</v>
      </c>
      <c r="E14" s="38">
        <v>0.32690441395582559</v>
      </c>
      <c r="F14" s="38">
        <v>0.1975358526362315</v>
      </c>
      <c r="G14" s="38">
        <v>0.45879228378367343</v>
      </c>
      <c r="H14" s="38">
        <v>1.280998874368249</v>
      </c>
      <c r="I14" s="38">
        <v>1.1279415520579283</v>
      </c>
      <c r="J14" s="38">
        <v>0.72010898818313507</v>
      </c>
      <c r="K14" s="38">
        <v>0.58234207871247157</v>
      </c>
      <c r="L14" s="38">
        <v>0.58913010269150068</v>
      </c>
      <c r="M14" s="38">
        <v>0.98909622998311042</v>
      </c>
      <c r="N14" s="38">
        <v>0</v>
      </c>
    </row>
    <row r="15" spans="2:14">
      <c r="B15" s="52" t="s">
        <v>165</v>
      </c>
      <c r="C15" s="38">
        <v>0.20149104661231965</v>
      </c>
      <c r="D15" s="38">
        <v>1.2196936538609389</v>
      </c>
      <c r="E15" s="38">
        <v>2.4399733948214237</v>
      </c>
      <c r="F15" s="38">
        <v>1.92485955170024</v>
      </c>
      <c r="G15" s="38">
        <v>1.2316071521242369</v>
      </c>
      <c r="H15" s="38">
        <v>0.98382695854586721</v>
      </c>
      <c r="I15" s="38">
        <v>0.47311245503181182</v>
      </c>
      <c r="J15" s="38">
        <v>0.70597194760201831</v>
      </c>
      <c r="K15" s="38">
        <v>0.43333512147850745</v>
      </c>
      <c r="L15" s="38">
        <v>0.56486624049900847</v>
      </c>
      <c r="M15" s="38">
        <v>0.77287792099499064</v>
      </c>
      <c r="N15" s="38">
        <v>0</v>
      </c>
    </row>
    <row r="16" spans="2:14">
      <c r="B16" s="52" t="s">
        <v>164</v>
      </c>
      <c r="C16" s="38">
        <v>1.0851920917104938</v>
      </c>
      <c r="D16" s="38">
        <v>1.3701335011483977</v>
      </c>
      <c r="E16" s="38">
        <v>0.2358635740710161</v>
      </c>
      <c r="F16" s="38">
        <v>0.90942012870821709</v>
      </c>
      <c r="G16" s="38">
        <v>0.92520921461560768</v>
      </c>
      <c r="H16" s="38">
        <v>1.2516626992186208</v>
      </c>
      <c r="I16" s="38">
        <v>3.1045127245746698</v>
      </c>
      <c r="J16" s="38">
        <v>1.8368701193293804</v>
      </c>
      <c r="K16" s="38">
        <v>2.3621830842596809</v>
      </c>
      <c r="L16" s="38">
        <v>1.2468350346218831</v>
      </c>
      <c r="M16" s="38">
        <v>1.9013050258420801</v>
      </c>
      <c r="N16" s="38">
        <v>0</v>
      </c>
    </row>
    <row r="17" spans="2:14">
      <c r="B17" s="52" t="s">
        <v>166</v>
      </c>
      <c r="C17" s="38">
        <v>3.4524590909807986</v>
      </c>
      <c r="D17" s="38">
        <v>8.471214370071797</v>
      </c>
      <c r="E17" s="38">
        <v>9.8777136708981423</v>
      </c>
      <c r="F17" s="38">
        <v>11.214917560211351</v>
      </c>
      <c r="G17" s="38">
        <v>12.783727387300374</v>
      </c>
      <c r="H17" s="38">
        <v>15.666000342576085</v>
      </c>
      <c r="I17" s="38">
        <v>13.268792841285613</v>
      </c>
      <c r="J17" s="38">
        <v>10.57458533924018</v>
      </c>
      <c r="K17" s="38">
        <v>9.9953223805551534</v>
      </c>
      <c r="L17" s="38">
        <v>5.9027927950015027</v>
      </c>
      <c r="M17" s="38">
        <v>5.1378046150970853</v>
      </c>
      <c r="N17" s="38">
        <v>0</v>
      </c>
    </row>
    <row r="18" spans="2:14">
      <c r="B18" s="52" t="s">
        <v>85</v>
      </c>
      <c r="C18" s="41">
        <v>0</v>
      </c>
      <c r="D18" s="41">
        <v>0</v>
      </c>
      <c r="E18" s="41">
        <v>0</v>
      </c>
      <c r="F18" s="41">
        <v>0</v>
      </c>
      <c r="G18" s="41">
        <v>0</v>
      </c>
      <c r="H18" s="41">
        <v>0</v>
      </c>
      <c r="I18" s="41">
        <v>0</v>
      </c>
      <c r="J18" s="41">
        <v>0</v>
      </c>
      <c r="K18" s="41">
        <v>0</v>
      </c>
      <c r="L18" s="41">
        <v>0</v>
      </c>
      <c r="M18" s="41">
        <v>0</v>
      </c>
      <c r="N18" s="41"/>
    </row>
    <row r="19" spans="2:14">
      <c r="B19" s="52" t="s">
        <v>168</v>
      </c>
      <c r="C19" s="36">
        <v>2.8650137846400008</v>
      </c>
      <c r="D19" s="36">
        <v>0.93408829412799987</v>
      </c>
      <c r="E19" s="36">
        <v>3.7703722346393245</v>
      </c>
      <c r="F19" s="36">
        <v>0.84203858372833162</v>
      </c>
      <c r="G19" s="36">
        <v>0.39124366412799993</v>
      </c>
      <c r="H19" s="36">
        <v>1.5844116941400002</v>
      </c>
      <c r="I19" s="36">
        <v>13.507587864127999</v>
      </c>
      <c r="J19" s="36">
        <v>13.314968216306665</v>
      </c>
      <c r="K19" s="36">
        <v>8.1592044191279953</v>
      </c>
      <c r="L19" s="36">
        <v>7.2827538841279962</v>
      </c>
      <c r="M19" s="36">
        <v>6.6933965379999911</v>
      </c>
      <c r="N19" s="36"/>
    </row>
    <row r="22" spans="2:14">
      <c r="B22" s="2" t="s">
        <v>169</v>
      </c>
      <c r="C22" s="3">
        <v>43191</v>
      </c>
      <c r="D22" s="3">
        <v>43221</v>
      </c>
      <c r="E22" s="3">
        <v>43252</v>
      </c>
      <c r="F22" s="3">
        <v>43282</v>
      </c>
      <c r="G22" s="3">
        <v>43313</v>
      </c>
      <c r="H22" s="3">
        <v>43344</v>
      </c>
      <c r="I22" s="3">
        <v>43374</v>
      </c>
      <c r="J22" s="3">
        <v>43405</v>
      </c>
      <c r="K22" s="3">
        <v>43435</v>
      </c>
      <c r="L22" s="3">
        <v>43466</v>
      </c>
      <c r="M22" s="3">
        <v>43497</v>
      </c>
      <c r="N22" s="3">
        <v>43525</v>
      </c>
    </row>
    <row r="23" spans="2:14">
      <c r="B23" s="52" t="s">
        <v>170</v>
      </c>
      <c r="C23" s="69">
        <v>223524.63400000002</v>
      </c>
      <c r="D23" s="69">
        <v>169041.23699999991</v>
      </c>
      <c r="E23" s="69">
        <v>490529.90000000031</v>
      </c>
      <c r="F23" s="69">
        <v>240083.21600000001</v>
      </c>
      <c r="G23" s="69">
        <v>188414.66199999995</v>
      </c>
      <c r="H23" s="69">
        <v>697941.33899999992</v>
      </c>
      <c r="I23" s="69">
        <v>606952.94700000121</v>
      </c>
      <c r="J23" s="69">
        <v>321460.43799999997</v>
      </c>
      <c r="K23" s="69">
        <v>315936.42100000009</v>
      </c>
      <c r="L23" s="69">
        <v>235331.03699999992</v>
      </c>
      <c r="M23" s="69">
        <v>242803.83599999995</v>
      </c>
      <c r="N23" s="69">
        <v>0</v>
      </c>
    </row>
    <row r="24" spans="2:14">
      <c r="B24" s="52" t="s">
        <v>171</v>
      </c>
      <c r="C24" s="69">
        <v>2867</v>
      </c>
      <c r="D24" s="69">
        <v>6502.5</v>
      </c>
      <c r="E24" s="69">
        <v>39289.4</v>
      </c>
      <c r="F24" s="69">
        <v>67527</v>
      </c>
      <c r="G24" s="69">
        <v>14720.2</v>
      </c>
      <c r="H24" s="69">
        <v>28117.599999999999</v>
      </c>
      <c r="I24" s="69">
        <v>77645</v>
      </c>
      <c r="J24" s="69">
        <v>136496.9</v>
      </c>
      <c r="K24" s="69">
        <v>129143.40000000001</v>
      </c>
      <c r="L24" s="69">
        <v>11498.2</v>
      </c>
      <c r="M24" s="69">
        <v>5975</v>
      </c>
      <c r="N24" s="69">
        <v>0</v>
      </c>
    </row>
    <row r="25" spans="2:14">
      <c r="B25" s="52" t="s">
        <v>163</v>
      </c>
      <c r="C25" s="69">
        <v>28569.236000000001</v>
      </c>
      <c r="D25" s="69">
        <v>38818.62200000001</v>
      </c>
      <c r="E25" s="69">
        <v>32251.667999999998</v>
      </c>
      <c r="F25" s="69">
        <v>9742.6910000000007</v>
      </c>
      <c r="G25" s="69">
        <v>30701.910999999996</v>
      </c>
      <c r="H25" s="69">
        <v>93318.000000000029</v>
      </c>
      <c r="I25" s="69">
        <v>104846.99200000006</v>
      </c>
      <c r="J25" s="69">
        <v>76759.901000000013</v>
      </c>
      <c r="K25" s="69">
        <v>64556.965999999986</v>
      </c>
      <c r="L25" s="69">
        <v>52110.022000000004</v>
      </c>
      <c r="M25" s="69">
        <v>57219.227000000014</v>
      </c>
      <c r="N25" s="69">
        <v>0</v>
      </c>
    </row>
    <row r="26" spans="2:14">
      <c r="B26" s="52" t="s">
        <v>165</v>
      </c>
      <c r="C26" s="69">
        <v>20584</v>
      </c>
      <c r="D26" s="69">
        <v>70647.5</v>
      </c>
      <c r="E26" s="69">
        <v>108480</v>
      </c>
      <c r="F26" s="69">
        <v>100644.5</v>
      </c>
      <c r="G26" s="69">
        <v>98325</v>
      </c>
      <c r="H26" s="69">
        <v>144325.5</v>
      </c>
      <c r="I26" s="69">
        <v>111349</v>
      </c>
      <c r="J26" s="69">
        <v>94125</v>
      </c>
      <c r="K26" s="69">
        <v>66899</v>
      </c>
      <c r="L26" s="69">
        <v>61305</v>
      </c>
      <c r="M26" s="69">
        <v>52372.5</v>
      </c>
      <c r="N26" s="69">
        <v>0</v>
      </c>
    </row>
    <row r="27" spans="2:14">
      <c r="B27" s="52" t="s">
        <v>164</v>
      </c>
      <c r="C27" s="69">
        <v>31162.47</v>
      </c>
      <c r="D27" s="69">
        <v>29151.453999999994</v>
      </c>
      <c r="E27" s="69">
        <v>14146.085000000003</v>
      </c>
      <c r="F27" s="69">
        <v>40904.041999999994</v>
      </c>
      <c r="G27" s="69">
        <v>22166.055</v>
      </c>
      <c r="H27" s="69">
        <v>61303.894000000015</v>
      </c>
      <c r="I27" s="69">
        <v>79615.596000000005</v>
      </c>
      <c r="J27" s="69">
        <v>52451.069999999978</v>
      </c>
      <c r="K27" s="69">
        <v>59003.105999999992</v>
      </c>
      <c r="L27" s="69">
        <v>52123.796999999991</v>
      </c>
      <c r="M27" s="69">
        <v>83140.692999999999</v>
      </c>
      <c r="N27" s="69">
        <v>0</v>
      </c>
    </row>
    <row r="28" spans="2:14">
      <c r="B28" s="52" t="s">
        <v>166</v>
      </c>
      <c r="C28" s="69">
        <v>101715</v>
      </c>
      <c r="D28" s="69">
        <v>215551</v>
      </c>
      <c r="E28" s="69">
        <v>194531.5</v>
      </c>
      <c r="F28" s="69">
        <v>226187</v>
      </c>
      <c r="G28" s="69">
        <v>273122</v>
      </c>
      <c r="H28" s="69">
        <v>307416</v>
      </c>
      <c r="I28" s="69">
        <v>256073.5</v>
      </c>
      <c r="J28" s="69">
        <v>198000.36</v>
      </c>
      <c r="K28" s="69">
        <v>182049.5</v>
      </c>
      <c r="L28" s="69">
        <v>134216</v>
      </c>
      <c r="M28" s="69">
        <v>114322.8</v>
      </c>
      <c r="N28" s="69">
        <v>0</v>
      </c>
    </row>
    <row r="29" spans="2:14">
      <c r="B29" s="52"/>
      <c r="C29" s="69"/>
      <c r="D29" s="69"/>
      <c r="E29" s="69"/>
      <c r="F29" s="69"/>
      <c r="G29" s="69"/>
      <c r="H29" s="69"/>
      <c r="I29" s="69"/>
      <c r="J29" s="69"/>
      <c r="K29" s="38"/>
      <c r="L29" s="69"/>
      <c r="M29" s="69"/>
      <c r="N29" s="69"/>
    </row>
    <row r="30" spans="2:14">
      <c r="C30" s="38"/>
      <c r="D30" s="38"/>
      <c r="E30" s="38"/>
      <c r="F30" s="38"/>
      <c r="G30" s="38"/>
      <c r="H30" s="38"/>
      <c r="I30" s="38"/>
      <c r="J30" s="38"/>
      <c r="K30" s="38"/>
      <c r="L30" s="38"/>
      <c r="M30" s="38"/>
      <c r="N30" s="38"/>
    </row>
    <row r="31" spans="2:14">
      <c r="C31" s="38"/>
      <c r="D31" s="38"/>
      <c r="E31" s="38"/>
      <c r="F31" s="38"/>
      <c r="G31" s="38"/>
      <c r="H31" s="38"/>
      <c r="I31" s="38"/>
      <c r="J31" s="38"/>
      <c r="K31" s="38"/>
      <c r="L31" s="38"/>
      <c r="M31" s="38"/>
      <c r="N31" s="38"/>
    </row>
    <row r="32" spans="2:14">
      <c r="C32" s="38"/>
      <c r="D32" s="38"/>
      <c r="E32" s="38"/>
      <c r="F32" s="38"/>
      <c r="G32" s="38"/>
      <c r="H32" s="38"/>
      <c r="I32" s="38"/>
      <c r="J32" s="38"/>
      <c r="K32" s="38"/>
      <c r="L32" s="38"/>
      <c r="M32" s="38"/>
      <c r="N32" s="38"/>
    </row>
    <row r="33" spans="2:14">
      <c r="C33" s="38"/>
      <c r="D33" s="38"/>
      <c r="E33" s="38"/>
      <c r="F33" s="38"/>
      <c r="G33" s="38"/>
      <c r="H33" s="38"/>
      <c r="I33" s="38"/>
      <c r="J33" s="38"/>
      <c r="K33" s="38"/>
      <c r="L33" s="38"/>
      <c r="M33" s="38"/>
      <c r="N33" s="38"/>
    </row>
    <row r="34" spans="2:14">
      <c r="B34" t="s">
        <v>174</v>
      </c>
      <c r="C34" s="38"/>
      <c r="D34" s="38"/>
      <c r="E34" s="38"/>
      <c r="F34" s="38"/>
      <c r="G34" s="38"/>
      <c r="H34" s="38"/>
      <c r="I34" s="38"/>
      <c r="J34" s="38"/>
      <c r="K34" s="38"/>
      <c r="L34" s="38"/>
      <c r="M34" s="38"/>
      <c r="N34" s="38"/>
    </row>
    <row r="35" spans="2:14">
      <c r="B35" t="s">
        <v>168</v>
      </c>
      <c r="C35" s="38"/>
      <c r="D35" s="38"/>
      <c r="E35" s="38"/>
      <c r="F35" s="38"/>
      <c r="G35" s="38"/>
      <c r="H35" s="38"/>
      <c r="I35" s="38"/>
      <c r="J35" s="38"/>
      <c r="K35" s="38"/>
      <c r="L35" s="38"/>
      <c r="M35" s="38"/>
      <c r="N35" s="38"/>
    </row>
    <row r="36" spans="2:14">
      <c r="C36" s="38"/>
      <c r="D36" s="38"/>
      <c r="E36" s="38"/>
      <c r="F36" s="38"/>
      <c r="G36" s="38"/>
      <c r="H36" s="38"/>
      <c r="I36" s="38"/>
      <c r="J36" s="38"/>
      <c r="K36" s="38"/>
      <c r="L36" s="38"/>
      <c r="M36" s="38"/>
      <c r="N36" s="38"/>
    </row>
    <row r="37" spans="2:14">
      <c r="C37" s="38"/>
      <c r="D37" s="38"/>
      <c r="E37" s="38"/>
      <c r="F37" s="38"/>
      <c r="G37" s="38"/>
      <c r="H37" s="38"/>
      <c r="I37" s="38"/>
      <c r="J37" s="38"/>
      <c r="K37" s="38"/>
      <c r="L37" s="38"/>
      <c r="M37" s="38"/>
      <c r="N37" s="38"/>
    </row>
    <row r="38" spans="2:14">
      <c r="C38" s="38"/>
      <c r="D38" s="38"/>
      <c r="E38" s="38"/>
      <c r="F38" s="38"/>
      <c r="G38" s="38"/>
      <c r="H38" s="38"/>
      <c r="I38" s="38"/>
      <c r="J38" s="38"/>
      <c r="K38" s="38"/>
      <c r="L38" s="38"/>
      <c r="M38" s="38"/>
      <c r="N38" s="38"/>
    </row>
    <row r="39" spans="2:14">
      <c r="C39" s="38"/>
      <c r="D39" s="38"/>
      <c r="E39" s="38"/>
      <c r="F39" s="38"/>
      <c r="G39" s="38"/>
      <c r="H39" s="38"/>
      <c r="I39" s="38"/>
      <c r="J39" s="38"/>
      <c r="K39" s="38"/>
      <c r="L39" s="38"/>
      <c r="M39" s="38"/>
      <c r="N39" s="38"/>
    </row>
    <row r="40" spans="2:14">
      <c r="C40" s="38"/>
      <c r="D40" s="38"/>
      <c r="E40" s="38"/>
      <c r="F40" s="38"/>
      <c r="G40" s="38"/>
      <c r="H40" s="38"/>
      <c r="I40" s="38"/>
      <c r="J40" s="38"/>
      <c r="K40" s="38"/>
      <c r="L40" s="38"/>
      <c r="M40" s="38"/>
      <c r="N40" s="38"/>
    </row>
    <row r="41" spans="2:14">
      <c r="C41" s="38"/>
      <c r="D41" s="38"/>
      <c r="E41" s="38"/>
      <c r="F41" s="38"/>
      <c r="G41" s="38"/>
      <c r="H41" s="38"/>
      <c r="I41" s="38"/>
      <c r="J41" s="38"/>
      <c r="K41" s="38"/>
      <c r="L41" s="38"/>
      <c r="M41" s="38"/>
      <c r="N41" s="38"/>
    </row>
    <row r="42" spans="2:14">
      <c r="C42" s="38"/>
      <c r="D42" s="38"/>
      <c r="E42" s="38"/>
      <c r="F42" s="38"/>
      <c r="G42" s="38"/>
      <c r="H42" s="38"/>
      <c r="I42" s="38"/>
      <c r="J42" s="38"/>
      <c r="K42" s="38"/>
      <c r="L42" s="38"/>
      <c r="M42" s="38"/>
      <c r="N42" s="38"/>
    </row>
    <row r="43" spans="2:14">
      <c r="C43" s="38"/>
      <c r="D43" s="38"/>
      <c r="E43" s="38"/>
      <c r="F43" s="38"/>
      <c r="G43" s="38"/>
      <c r="H43" s="38"/>
      <c r="I43" s="38"/>
      <c r="J43" s="38"/>
      <c r="K43" s="38"/>
      <c r="L43" s="38"/>
      <c r="M43" s="38"/>
      <c r="N43" s="38"/>
    </row>
    <row r="44" spans="2:14">
      <c r="C44" s="38"/>
      <c r="D44" s="38"/>
      <c r="E44" s="38"/>
      <c r="F44" s="38"/>
      <c r="G44" s="38"/>
      <c r="H44" s="38"/>
      <c r="I44" s="38"/>
      <c r="J44" s="38"/>
      <c r="K44" s="38"/>
      <c r="L44" s="38"/>
      <c r="M44" s="38"/>
      <c r="N44" s="38"/>
    </row>
    <row r="45" spans="2:14">
      <c r="C45" s="38"/>
      <c r="D45" s="38"/>
      <c r="E45" s="38"/>
      <c r="F45" s="38"/>
      <c r="G45" s="38"/>
      <c r="H45" s="38"/>
      <c r="I45" s="38"/>
      <c r="J45" s="38"/>
      <c r="K45" s="38"/>
      <c r="L45" s="38"/>
      <c r="M45" s="38"/>
      <c r="N45" s="38"/>
    </row>
    <row r="46" spans="2:14">
      <c r="C46" s="38"/>
      <c r="D46" s="38"/>
      <c r="E46" s="38"/>
      <c r="F46" s="38"/>
      <c r="G46" s="38"/>
      <c r="H46" s="38"/>
      <c r="I46" s="38"/>
      <c r="J46" s="38"/>
      <c r="K46" s="38"/>
      <c r="L46" s="38"/>
      <c r="M46" s="38"/>
      <c r="N46" s="38"/>
    </row>
    <row r="47" spans="2:14">
      <c r="C47" s="38"/>
      <c r="D47" s="38"/>
      <c r="E47" s="38"/>
      <c r="F47" s="38"/>
      <c r="G47" s="38"/>
      <c r="H47" s="38"/>
      <c r="I47" s="38"/>
      <c r="J47" s="38"/>
      <c r="K47" s="38"/>
      <c r="L47" s="38"/>
      <c r="M47" s="38"/>
      <c r="N47" s="38"/>
    </row>
    <row r="48" spans="2:14">
      <c r="C48" s="38"/>
      <c r="D48" s="38"/>
      <c r="E48" s="38"/>
      <c r="F48" s="38"/>
      <c r="G48" s="38"/>
      <c r="H48" s="38"/>
      <c r="I48" s="38"/>
      <c r="J48" s="38"/>
      <c r="K48" s="38"/>
      <c r="L48" s="38"/>
      <c r="M48" s="38"/>
      <c r="N48" s="38"/>
    </row>
    <row r="49" spans="2:14">
      <c r="B49" s="45"/>
      <c r="C49" s="38"/>
      <c r="D49" s="38"/>
      <c r="E49" s="38"/>
      <c r="F49" s="38"/>
      <c r="G49" s="38"/>
      <c r="H49" s="38"/>
      <c r="I49" s="38"/>
      <c r="J49" s="38"/>
      <c r="K49" s="38"/>
      <c r="L49" s="38"/>
      <c r="M49" s="38"/>
      <c r="N49" s="38"/>
    </row>
    <row r="50" spans="2:14">
      <c r="B50" s="45"/>
      <c r="C50" s="38"/>
      <c r="D50" s="38"/>
      <c r="E50" s="38"/>
      <c r="F50" s="38"/>
      <c r="G50" s="38"/>
      <c r="H50" s="38"/>
      <c r="I50" s="38"/>
      <c r="J50" s="38"/>
      <c r="K50" s="38"/>
      <c r="L50" s="38"/>
      <c r="M50" s="38"/>
      <c r="N50" s="38"/>
    </row>
    <row r="51" spans="2:14">
      <c r="C51" s="38"/>
      <c r="D51" s="38"/>
      <c r="E51" s="38"/>
      <c r="F51" s="38"/>
      <c r="G51" s="38"/>
      <c r="H51" s="38"/>
      <c r="I51" s="38"/>
      <c r="J51" s="38"/>
      <c r="K51" s="38"/>
      <c r="L51" s="38"/>
      <c r="M51" s="38"/>
      <c r="N51" s="38"/>
    </row>
    <row r="52" spans="2:14">
      <c r="B52" s="45"/>
      <c r="C52" s="38"/>
      <c r="D52" s="38"/>
      <c r="E52" s="38"/>
      <c r="F52" s="38"/>
      <c r="G52" s="38"/>
      <c r="H52" s="38"/>
      <c r="I52" s="38"/>
      <c r="J52" s="38"/>
      <c r="K52" s="38"/>
      <c r="L52" s="38"/>
      <c r="M52" s="38"/>
      <c r="N52" s="38"/>
    </row>
    <row r="53" spans="2:14">
      <c r="B53" s="46" t="s">
        <v>167</v>
      </c>
      <c r="C53" s="38"/>
      <c r="D53" s="38"/>
      <c r="E53" s="38"/>
      <c r="F53" s="38"/>
      <c r="G53" s="38"/>
      <c r="H53" s="38"/>
      <c r="I53" s="38"/>
      <c r="J53" s="38"/>
      <c r="K53" s="38"/>
      <c r="L53" s="38"/>
      <c r="M53" s="38"/>
      <c r="N53" s="38"/>
    </row>
    <row r="54" spans="2:14">
      <c r="B54" s="45" t="str">
        <f>"Constraints - "&amp;TEXT(Main!E1,"mmm yyyy")</f>
        <v>Constraints - Feb 2019</v>
      </c>
      <c r="C54" s="38"/>
      <c r="D54" s="38"/>
      <c r="E54" s="38"/>
      <c r="F54" s="38"/>
      <c r="G54" s="38"/>
      <c r="H54" s="38"/>
      <c r="I54" s="38"/>
      <c r="J54" s="38"/>
      <c r="K54" s="38"/>
      <c r="L54" s="38"/>
      <c r="M54" s="38"/>
      <c r="N54" s="38"/>
    </row>
    <row r="55" spans="2:14">
      <c r="C55" s="38"/>
      <c r="D55" s="38"/>
      <c r="E55" s="38"/>
      <c r="F55" s="38"/>
      <c r="G55" s="38"/>
      <c r="H55" s="38"/>
      <c r="I55" s="38"/>
      <c r="J55" s="38"/>
      <c r="K55" s="38"/>
      <c r="L55" s="38"/>
      <c r="M55" s="38"/>
      <c r="N55" s="38"/>
    </row>
    <row r="56" spans="2:14">
      <c r="C56" s="38"/>
      <c r="D56" s="38"/>
      <c r="E56" s="38"/>
      <c r="F56" s="38"/>
      <c r="G56" s="38"/>
      <c r="H56" s="38"/>
      <c r="I56" s="38"/>
      <c r="J56" s="38"/>
      <c r="K56" s="38"/>
      <c r="L56" s="38"/>
      <c r="M56" s="38"/>
      <c r="N56" s="38"/>
    </row>
    <row r="57" spans="2:14">
      <c r="C57" s="38"/>
      <c r="D57" s="38"/>
      <c r="E57" s="38"/>
      <c r="F57" s="38"/>
      <c r="G57" s="38"/>
      <c r="H57" s="38"/>
      <c r="I57" s="38"/>
      <c r="J57" s="38"/>
      <c r="K57" s="38"/>
      <c r="L57" s="38"/>
      <c r="M57" s="38"/>
      <c r="N57" s="38"/>
    </row>
    <row r="58" spans="2:14">
      <c r="C58" s="38"/>
      <c r="D58" s="38"/>
      <c r="E58" s="38"/>
      <c r="F58" s="38"/>
      <c r="G58" s="38"/>
      <c r="H58" s="38"/>
      <c r="I58" s="38"/>
      <c r="J58" s="38"/>
      <c r="K58" s="38"/>
      <c r="L58" s="38"/>
      <c r="M58" s="38"/>
      <c r="N58" s="38"/>
    </row>
    <row r="59" spans="2:14">
      <c r="C59" s="38"/>
      <c r="D59" s="38"/>
      <c r="E59" s="38"/>
      <c r="F59" s="38"/>
      <c r="G59" s="38"/>
      <c r="H59" s="38"/>
      <c r="I59" s="38"/>
      <c r="J59" s="38"/>
      <c r="K59" s="38"/>
      <c r="L59" s="38"/>
      <c r="M59" s="38"/>
      <c r="N59" s="38"/>
    </row>
    <row r="60" spans="2:14">
      <c r="C60" s="38"/>
      <c r="D60" s="38"/>
      <c r="E60" s="38"/>
      <c r="F60" s="38"/>
      <c r="G60" s="38"/>
      <c r="H60" s="38"/>
      <c r="I60" s="38"/>
      <c r="J60" s="38"/>
      <c r="K60" s="38"/>
      <c r="L60" s="38"/>
      <c r="M60" s="38"/>
      <c r="N60" s="38"/>
    </row>
    <row r="61" spans="2:14">
      <c r="C61" s="38"/>
      <c r="D61" s="38"/>
      <c r="E61" s="38"/>
      <c r="F61" s="38"/>
      <c r="G61" s="38"/>
      <c r="H61" s="38"/>
      <c r="I61" s="38"/>
      <c r="J61" s="38"/>
      <c r="K61" s="38"/>
      <c r="L61" s="38"/>
      <c r="M61" s="38"/>
      <c r="N61" s="38"/>
    </row>
    <row r="62" spans="2:14">
      <c r="C62" s="38"/>
      <c r="D62" s="38"/>
      <c r="E62" s="38"/>
      <c r="F62" s="38"/>
      <c r="G62" s="38"/>
      <c r="H62" s="38"/>
      <c r="I62" s="38"/>
      <c r="J62" s="38"/>
      <c r="K62" s="38"/>
      <c r="L62" s="38"/>
      <c r="M62" s="38"/>
      <c r="N62" s="38"/>
    </row>
    <row r="63" spans="2:14">
      <c r="C63" s="38"/>
      <c r="D63" s="38"/>
      <c r="E63" s="38"/>
      <c r="F63" s="38"/>
      <c r="G63" s="38"/>
      <c r="H63" s="38"/>
      <c r="I63" s="38"/>
      <c r="J63" s="38"/>
      <c r="K63" s="38"/>
      <c r="L63" s="38"/>
      <c r="M63" s="38"/>
      <c r="N63" s="38"/>
    </row>
    <row r="64" spans="2:14">
      <c r="C64" s="38"/>
      <c r="D64" s="38"/>
      <c r="E64" s="38"/>
      <c r="F64" s="38"/>
      <c r="G64" s="38"/>
      <c r="H64" s="38"/>
      <c r="I64" s="38"/>
      <c r="J64" s="38"/>
      <c r="K64" s="38"/>
      <c r="L64" s="38"/>
      <c r="M64" s="38"/>
      <c r="N64" s="38"/>
    </row>
    <row r="65" spans="3:14">
      <c r="C65" s="38"/>
      <c r="D65" s="38"/>
      <c r="E65" s="38"/>
      <c r="F65" s="38"/>
      <c r="G65" s="38"/>
      <c r="H65" s="38"/>
      <c r="I65" s="38"/>
      <c r="J65" s="38"/>
      <c r="K65" s="38"/>
      <c r="L65" s="38"/>
      <c r="M65" s="38"/>
      <c r="N65" s="38"/>
    </row>
    <row r="66" spans="3:14">
      <c r="C66" s="38"/>
      <c r="D66" s="38"/>
      <c r="E66" s="38"/>
      <c r="F66" s="38"/>
      <c r="G66" s="38"/>
      <c r="H66" s="38"/>
      <c r="I66" s="38"/>
      <c r="J66" s="38"/>
      <c r="K66" s="38"/>
      <c r="L66" s="38"/>
      <c r="M66" s="38"/>
      <c r="N66" s="38"/>
    </row>
    <row r="67" spans="3:14">
      <c r="C67" s="38"/>
      <c r="D67" s="38"/>
      <c r="E67" s="38"/>
      <c r="F67" s="38"/>
      <c r="G67" s="38"/>
      <c r="H67" s="38"/>
      <c r="I67" s="38"/>
      <c r="J67" s="38"/>
      <c r="K67" s="38"/>
      <c r="L67" s="38"/>
      <c r="M67" s="38"/>
      <c r="N67" s="38"/>
    </row>
    <row r="68" spans="3:14">
      <c r="C68" s="38"/>
      <c r="D68" s="38"/>
      <c r="E68" s="38"/>
      <c r="F68" s="38"/>
      <c r="G68" s="38"/>
      <c r="H68" s="38"/>
      <c r="I68" s="38"/>
      <c r="J68" s="38"/>
      <c r="K68" s="38"/>
      <c r="L68" s="38"/>
      <c r="M68" s="38"/>
      <c r="N68" s="38"/>
    </row>
    <row r="69" spans="3:14">
      <c r="C69" s="38"/>
      <c r="D69" s="38"/>
      <c r="E69" s="38"/>
      <c r="F69" s="38"/>
      <c r="G69" s="38"/>
      <c r="H69" s="38"/>
      <c r="I69" s="38"/>
      <c r="J69" s="38"/>
      <c r="K69" s="38"/>
      <c r="L69" s="38"/>
      <c r="M69" s="38"/>
      <c r="N69" s="38"/>
    </row>
    <row r="70" spans="3:14">
      <c r="C70" s="38"/>
      <c r="D70" s="38"/>
      <c r="E70" s="38"/>
      <c r="F70" s="38"/>
      <c r="G70" s="38"/>
      <c r="H70" s="38"/>
      <c r="I70" s="38"/>
      <c r="J70" s="38"/>
      <c r="K70" s="38"/>
      <c r="L70" s="38"/>
      <c r="M70" s="38"/>
      <c r="N70" s="38"/>
    </row>
    <row r="71" spans="3:14">
      <c r="C71" s="38"/>
      <c r="D71" s="38"/>
      <c r="E71" s="38"/>
      <c r="F71" s="38"/>
      <c r="G71" s="38"/>
      <c r="H71" s="38"/>
      <c r="I71" s="38"/>
      <c r="J71" s="38"/>
      <c r="K71" s="38"/>
      <c r="L71" s="38"/>
      <c r="M71" s="38"/>
      <c r="N71" s="38"/>
    </row>
    <row r="72" spans="3:14">
      <c r="C72" s="38"/>
      <c r="D72" s="38"/>
      <c r="E72" s="38"/>
      <c r="F72" s="38"/>
      <c r="G72" s="38"/>
      <c r="H72" s="38"/>
      <c r="I72" s="38"/>
      <c r="J72" s="38"/>
      <c r="K72" s="38"/>
      <c r="L72" s="38"/>
      <c r="M72" s="38"/>
      <c r="N72" s="38"/>
    </row>
    <row r="73" spans="3:14">
      <c r="C73" s="38"/>
      <c r="D73" s="38"/>
      <c r="E73" s="38"/>
      <c r="F73" s="38"/>
      <c r="G73" s="38"/>
      <c r="H73" s="38"/>
      <c r="I73" s="38"/>
      <c r="J73" s="38"/>
      <c r="K73" s="38"/>
      <c r="L73" s="38"/>
      <c r="M73" s="38"/>
      <c r="N73" s="38"/>
    </row>
    <row r="74" spans="3:14">
      <c r="C74" s="38"/>
      <c r="D74" s="38"/>
      <c r="E74" s="38"/>
      <c r="F74" s="38"/>
      <c r="G74" s="38"/>
      <c r="H74" s="38"/>
      <c r="I74" s="38"/>
      <c r="J74" s="38"/>
      <c r="K74" s="38"/>
      <c r="L74" s="38"/>
      <c r="M74" s="38"/>
      <c r="N74" s="38"/>
    </row>
    <row r="75" spans="3:14">
      <c r="C75" s="38"/>
      <c r="D75" s="38"/>
      <c r="E75" s="38"/>
      <c r="F75" s="38"/>
      <c r="G75" s="38"/>
      <c r="H75" s="38"/>
      <c r="I75" s="38"/>
      <c r="J75" s="38"/>
      <c r="K75" s="38"/>
      <c r="L75" s="38"/>
      <c r="M75" s="38"/>
      <c r="N75" s="38"/>
    </row>
    <row r="76" spans="3:14">
      <c r="C76" s="38"/>
      <c r="D76" s="38"/>
      <c r="E76" s="38"/>
      <c r="F76" s="38"/>
      <c r="G76" s="38"/>
      <c r="H76" s="38"/>
      <c r="I76" s="38"/>
      <c r="J76" s="38"/>
      <c r="K76" s="38"/>
      <c r="L76" s="38"/>
      <c r="M76" s="38"/>
      <c r="N76" s="38"/>
    </row>
    <row r="77" spans="3:14">
      <c r="C77" s="38"/>
      <c r="D77" s="38"/>
      <c r="E77" s="38"/>
      <c r="F77" s="38"/>
      <c r="G77" s="38"/>
      <c r="H77" s="38"/>
      <c r="I77" s="38"/>
      <c r="J77" s="38"/>
      <c r="K77" s="38"/>
      <c r="L77" s="38"/>
      <c r="M77" s="38"/>
      <c r="N77" s="38"/>
    </row>
    <row r="78" spans="3:14">
      <c r="C78" s="38"/>
      <c r="D78" s="38"/>
      <c r="E78" s="38"/>
      <c r="F78" s="38"/>
      <c r="G78" s="38"/>
      <c r="H78" s="38"/>
      <c r="I78" s="38"/>
      <c r="J78" s="38"/>
      <c r="K78" s="38"/>
      <c r="L78" s="38"/>
      <c r="M78" s="38"/>
      <c r="N78" s="38"/>
    </row>
    <row r="79" spans="3:14">
      <c r="C79" s="38"/>
      <c r="D79" s="38"/>
      <c r="E79" s="38"/>
      <c r="F79" s="38"/>
      <c r="G79" s="38"/>
      <c r="H79" s="38"/>
      <c r="I79" s="38"/>
      <c r="J79" s="38"/>
      <c r="K79" s="38"/>
      <c r="L79" s="38"/>
      <c r="M79" s="38"/>
      <c r="N79" s="38"/>
    </row>
    <row r="80" spans="3:14">
      <c r="C80" s="38"/>
      <c r="D80" s="38"/>
      <c r="E80" s="38"/>
      <c r="F80" s="38"/>
      <c r="G80" s="38"/>
      <c r="H80" s="38"/>
      <c r="I80" s="38"/>
      <c r="J80" s="38"/>
      <c r="K80" s="38"/>
      <c r="L80" s="38"/>
      <c r="M80" s="38"/>
      <c r="N80" s="38"/>
    </row>
    <row r="81" spans="3:14">
      <c r="C81" s="38"/>
      <c r="D81" s="38"/>
      <c r="E81" s="38"/>
      <c r="F81" s="38"/>
      <c r="G81" s="38"/>
      <c r="H81" s="38"/>
      <c r="I81" s="38"/>
      <c r="J81" s="38"/>
      <c r="K81" s="38"/>
      <c r="L81" s="38"/>
      <c r="M81" s="38"/>
      <c r="N81" s="38"/>
    </row>
    <row r="82" spans="3:14">
      <c r="C82" s="38"/>
      <c r="D82" s="38"/>
      <c r="E82" s="38"/>
      <c r="F82" s="38"/>
      <c r="G82" s="38"/>
      <c r="H82" s="38"/>
      <c r="I82" s="38"/>
      <c r="J82" s="38"/>
      <c r="K82" s="38"/>
      <c r="L82" s="38"/>
      <c r="M82" s="38"/>
      <c r="N82" s="38"/>
    </row>
    <row r="83" spans="3:14">
      <c r="C83" s="38"/>
      <c r="D83" s="38"/>
      <c r="E83" s="38"/>
      <c r="F83" s="38"/>
      <c r="G83" s="38"/>
      <c r="H83" s="38"/>
      <c r="I83" s="38"/>
      <c r="J83" s="38"/>
      <c r="K83" s="38"/>
      <c r="L83" s="38"/>
      <c r="M83" s="38"/>
      <c r="N83" s="38"/>
    </row>
    <row r="84" spans="3:14">
      <c r="C84" s="38"/>
      <c r="D84" s="38"/>
      <c r="E84" s="38"/>
      <c r="F84" s="38"/>
      <c r="G84" s="38"/>
      <c r="H84" s="38"/>
      <c r="I84" s="38"/>
      <c r="J84" s="38"/>
      <c r="K84" s="38"/>
      <c r="L84" s="38"/>
      <c r="M84" s="38"/>
      <c r="N84" s="38"/>
    </row>
    <row r="85" spans="3:14">
      <c r="C85" s="38"/>
      <c r="D85" s="38"/>
      <c r="E85" s="38"/>
      <c r="F85" s="38"/>
      <c r="G85" s="38"/>
      <c r="H85" s="38"/>
      <c r="I85" s="38"/>
      <c r="J85" s="38"/>
      <c r="K85" s="38"/>
      <c r="L85" s="38"/>
      <c r="M85" s="38"/>
      <c r="N85" s="38"/>
    </row>
    <row r="86" spans="3:14">
      <c r="C86" s="38"/>
      <c r="D86" s="38"/>
      <c r="E86" s="38"/>
      <c r="F86" s="38"/>
      <c r="G86" s="38"/>
      <c r="H86" s="38"/>
      <c r="I86" s="38"/>
      <c r="J86" s="38"/>
      <c r="K86" s="38"/>
      <c r="L86" s="38"/>
      <c r="M86" s="38"/>
      <c r="N86" s="38"/>
    </row>
    <row r="87" spans="3:14">
      <c r="C87" s="38"/>
      <c r="D87" s="38"/>
      <c r="E87" s="38"/>
      <c r="F87" s="38"/>
      <c r="G87" s="38"/>
      <c r="H87" s="38"/>
      <c r="I87" s="38"/>
      <c r="J87" s="38"/>
      <c r="K87" s="38"/>
      <c r="L87" s="38"/>
      <c r="M87" s="38"/>
      <c r="N87" s="38"/>
    </row>
    <row r="88" spans="3:14">
      <c r="C88" s="38"/>
      <c r="D88" s="38"/>
      <c r="E88" s="38"/>
      <c r="F88" s="38"/>
      <c r="G88" s="38"/>
      <c r="H88" s="38"/>
      <c r="I88" s="38"/>
      <c r="J88" s="38"/>
      <c r="K88" s="38"/>
      <c r="L88" s="38"/>
      <c r="M88" s="38"/>
      <c r="N88" s="38"/>
    </row>
    <row r="89" spans="3:14">
      <c r="C89" s="38"/>
      <c r="D89" s="38"/>
      <c r="E89" s="38"/>
      <c r="F89" s="38"/>
      <c r="G89" s="38"/>
      <c r="H89" s="38"/>
      <c r="I89" s="38"/>
      <c r="J89" s="38"/>
      <c r="K89" s="38"/>
      <c r="L89" s="38"/>
      <c r="M89" s="38"/>
      <c r="N89" s="38"/>
    </row>
    <row r="90" spans="3:14">
      <c r="C90" s="38"/>
      <c r="D90" s="38"/>
      <c r="E90" s="38"/>
      <c r="F90" s="38"/>
      <c r="G90" s="38"/>
      <c r="H90" s="38"/>
      <c r="I90" s="38"/>
      <c r="J90" s="38"/>
      <c r="K90" s="38"/>
      <c r="L90" s="38"/>
      <c r="M90" s="38"/>
      <c r="N90" s="38"/>
    </row>
    <row r="91" spans="3:14">
      <c r="C91" s="38"/>
      <c r="D91" s="38"/>
      <c r="E91" s="38"/>
      <c r="F91" s="38"/>
      <c r="G91" s="38"/>
      <c r="H91" s="38"/>
      <c r="I91" s="38"/>
      <c r="J91" s="38"/>
      <c r="K91" s="38"/>
      <c r="L91" s="38"/>
      <c r="M91" s="38"/>
      <c r="N91" s="38"/>
    </row>
    <row r="92" spans="3:14">
      <c r="C92" s="38"/>
      <c r="D92" s="38"/>
      <c r="E92" s="38"/>
      <c r="F92" s="38"/>
      <c r="G92" s="38"/>
      <c r="H92" s="38"/>
      <c r="I92" s="38"/>
      <c r="J92" s="38"/>
      <c r="K92" s="38"/>
      <c r="L92" s="38"/>
      <c r="M92" s="38"/>
      <c r="N92" s="38"/>
    </row>
    <row r="93" spans="3:14">
      <c r="C93" s="38"/>
      <c r="D93" s="38"/>
      <c r="E93" s="38"/>
      <c r="F93" s="38"/>
      <c r="G93" s="38"/>
      <c r="H93" s="38"/>
      <c r="I93" s="38"/>
      <c r="J93" s="38"/>
      <c r="K93" s="38"/>
      <c r="L93" s="38"/>
      <c r="M93" s="38"/>
      <c r="N93" s="38"/>
    </row>
    <row r="94" spans="3:14">
      <c r="C94" s="38"/>
      <c r="D94" s="38"/>
      <c r="E94" s="38"/>
      <c r="F94" s="38"/>
      <c r="G94" s="38"/>
      <c r="H94" s="38"/>
      <c r="I94" s="38"/>
      <c r="J94" s="38"/>
      <c r="K94" s="38"/>
      <c r="L94" s="38"/>
      <c r="M94" s="38"/>
      <c r="N94" s="38"/>
    </row>
    <row r="95" spans="3:14">
      <c r="C95" s="38"/>
      <c r="D95" s="38"/>
      <c r="E95" s="38"/>
      <c r="F95" s="38"/>
      <c r="G95" s="38"/>
      <c r="H95" s="38"/>
      <c r="I95" s="38"/>
      <c r="J95" s="38"/>
      <c r="K95" s="38"/>
      <c r="L95" s="38"/>
      <c r="M95" s="38"/>
      <c r="N95" s="38"/>
    </row>
    <row r="96" spans="3:14">
      <c r="C96" s="38"/>
      <c r="D96" s="38"/>
      <c r="E96" s="38"/>
      <c r="F96" s="38"/>
      <c r="G96" s="38"/>
      <c r="H96" s="38"/>
      <c r="I96" s="38"/>
      <c r="J96" s="38"/>
      <c r="K96" s="38"/>
      <c r="L96" s="38"/>
      <c r="M96" s="38"/>
      <c r="N96" s="38"/>
    </row>
    <row r="97" spans="3:14">
      <c r="C97" s="38"/>
      <c r="D97" s="38"/>
      <c r="E97" s="38"/>
      <c r="F97" s="38"/>
      <c r="G97" s="38"/>
      <c r="H97" s="38"/>
      <c r="I97" s="38"/>
      <c r="J97" s="38"/>
      <c r="K97" s="38"/>
      <c r="L97" s="38"/>
      <c r="M97" s="38"/>
      <c r="N97" s="38"/>
    </row>
    <row r="98" spans="3:14">
      <c r="C98" s="38"/>
      <c r="D98" s="38"/>
      <c r="E98" s="38"/>
      <c r="F98" s="38"/>
      <c r="G98" s="38"/>
      <c r="H98" s="38"/>
      <c r="I98" s="38"/>
      <c r="J98" s="38"/>
      <c r="K98" s="38"/>
      <c r="L98" s="38"/>
      <c r="M98" s="38"/>
      <c r="N98" s="38"/>
    </row>
    <row r="99" spans="3:14">
      <c r="C99" s="38"/>
      <c r="D99" s="38"/>
      <c r="E99" s="38"/>
      <c r="F99" s="38"/>
      <c r="G99" s="38"/>
      <c r="H99" s="38"/>
      <c r="I99" s="38"/>
      <c r="J99" s="38"/>
      <c r="K99" s="38"/>
      <c r="L99" s="38"/>
      <c r="M99" s="38"/>
      <c r="N99" s="38"/>
    </row>
    <row r="100" spans="3:14">
      <c r="C100" s="38"/>
      <c r="D100" s="38"/>
      <c r="E100" s="38"/>
      <c r="F100" s="38"/>
      <c r="G100" s="38"/>
      <c r="H100" s="38"/>
      <c r="I100" s="38"/>
      <c r="J100" s="38"/>
      <c r="K100" s="38"/>
      <c r="L100" s="38"/>
      <c r="M100" s="38"/>
      <c r="N100" s="38"/>
    </row>
    <row r="101" spans="3:14">
      <c r="C101" s="38"/>
      <c r="D101" s="38"/>
      <c r="E101" s="38"/>
      <c r="F101" s="38"/>
      <c r="G101" s="38"/>
      <c r="H101" s="38"/>
      <c r="I101" s="38"/>
      <c r="J101" s="38"/>
      <c r="K101" s="38"/>
      <c r="L101" s="38"/>
      <c r="M101" s="38"/>
      <c r="N101" s="38"/>
    </row>
    <row r="102" spans="3:14">
      <c r="C102" s="38"/>
      <c r="D102" s="38"/>
      <c r="E102" s="38"/>
      <c r="F102" s="38"/>
      <c r="G102" s="38"/>
      <c r="H102" s="38"/>
      <c r="I102" s="38"/>
      <c r="J102" s="38"/>
      <c r="K102" s="38"/>
      <c r="L102" s="38"/>
      <c r="M102" s="38"/>
      <c r="N102" s="38"/>
    </row>
    <row r="103" spans="3:14">
      <c r="C103" s="38"/>
      <c r="D103" s="38"/>
      <c r="E103" s="38"/>
      <c r="F103" s="38"/>
      <c r="G103" s="38"/>
      <c r="H103" s="38"/>
      <c r="I103" s="38"/>
      <c r="J103" s="38"/>
      <c r="K103" s="38"/>
      <c r="L103" s="38"/>
      <c r="M103" s="38"/>
      <c r="N103" s="38"/>
    </row>
    <row r="104" spans="3:14">
      <c r="C104" s="38"/>
      <c r="D104" s="38"/>
      <c r="E104" s="38"/>
      <c r="F104" s="38"/>
      <c r="G104" s="38"/>
      <c r="H104" s="38"/>
      <c r="I104" s="38"/>
      <c r="J104" s="38"/>
      <c r="K104" s="38"/>
      <c r="L104" s="38"/>
      <c r="M104" s="38"/>
      <c r="N104" s="38"/>
    </row>
    <row r="105" spans="3:14">
      <c r="C105" s="38"/>
      <c r="D105" s="38"/>
      <c r="E105" s="38"/>
      <c r="F105" s="38"/>
      <c r="G105" s="38"/>
      <c r="H105" s="38"/>
      <c r="I105" s="38"/>
      <c r="J105" s="38"/>
      <c r="K105" s="38"/>
      <c r="L105" s="38"/>
      <c r="M105" s="38"/>
      <c r="N105" s="38"/>
    </row>
    <row r="106" spans="3:14">
      <c r="C106" s="38"/>
      <c r="D106" s="38"/>
      <c r="E106" s="38"/>
      <c r="F106" s="38"/>
      <c r="G106" s="38"/>
      <c r="H106" s="38"/>
      <c r="I106" s="38"/>
      <c r="J106" s="38"/>
      <c r="K106" s="38"/>
      <c r="L106" s="38"/>
      <c r="M106" s="38"/>
      <c r="N106" s="38"/>
    </row>
    <row r="107" spans="3:14">
      <c r="C107" s="38"/>
      <c r="D107" s="38"/>
      <c r="E107" s="38"/>
      <c r="F107" s="38"/>
      <c r="G107" s="38"/>
      <c r="H107" s="38"/>
      <c r="I107" s="38"/>
      <c r="J107" s="38"/>
      <c r="K107" s="38"/>
      <c r="L107" s="38"/>
      <c r="M107" s="38"/>
      <c r="N107" s="38"/>
    </row>
    <row r="108" spans="3:14">
      <c r="C108" s="38"/>
      <c r="D108" s="38"/>
      <c r="E108" s="38"/>
      <c r="F108" s="38"/>
      <c r="G108" s="38"/>
      <c r="H108" s="38"/>
      <c r="I108" s="38"/>
      <c r="J108" s="38"/>
      <c r="K108" s="38"/>
      <c r="L108" s="38"/>
      <c r="M108" s="38"/>
      <c r="N108" s="38"/>
    </row>
    <row r="109" spans="3:14">
      <c r="C109" s="38"/>
      <c r="D109" s="38"/>
      <c r="E109" s="38"/>
      <c r="F109" s="38"/>
      <c r="G109" s="38"/>
      <c r="H109" s="38"/>
      <c r="I109" s="38"/>
      <c r="J109" s="38"/>
      <c r="K109" s="38"/>
      <c r="L109" s="38"/>
      <c r="M109" s="38"/>
      <c r="N109" s="38"/>
    </row>
    <row r="110" spans="3:14">
      <c r="C110" s="38"/>
      <c r="D110" s="38"/>
      <c r="E110" s="38"/>
      <c r="F110" s="38"/>
      <c r="G110" s="38"/>
      <c r="H110" s="38"/>
      <c r="I110" s="38"/>
      <c r="J110" s="38"/>
      <c r="K110" s="38"/>
      <c r="L110" s="38"/>
      <c r="M110" s="38"/>
      <c r="N110" s="38"/>
    </row>
    <row r="111" spans="3:14">
      <c r="C111" s="38"/>
      <c r="D111" s="38"/>
      <c r="E111" s="38"/>
      <c r="F111" s="38"/>
      <c r="G111" s="38"/>
      <c r="H111" s="38"/>
      <c r="I111" s="38"/>
      <c r="J111" s="38"/>
      <c r="K111" s="38"/>
      <c r="L111" s="38"/>
      <c r="M111" s="38"/>
      <c r="N111" s="38"/>
    </row>
    <row r="112" spans="3:14">
      <c r="C112" s="38"/>
      <c r="D112" s="38"/>
      <c r="E112" s="38"/>
      <c r="F112" s="38"/>
      <c r="G112" s="38"/>
      <c r="H112" s="38"/>
      <c r="I112" s="38"/>
      <c r="J112" s="38"/>
      <c r="K112" s="38"/>
      <c r="L112" s="38"/>
      <c r="M112" s="38"/>
      <c r="N112" s="38"/>
    </row>
    <row r="113" spans="3:14">
      <c r="C113" s="38"/>
      <c r="D113" s="38"/>
      <c r="E113" s="38"/>
      <c r="F113" s="38"/>
      <c r="G113" s="38"/>
      <c r="H113" s="38"/>
      <c r="I113" s="38"/>
      <c r="J113" s="38"/>
      <c r="K113" s="38"/>
      <c r="L113" s="38"/>
      <c r="M113" s="38"/>
      <c r="N113" s="38"/>
    </row>
    <row r="114" spans="3:14">
      <c r="C114" s="38"/>
      <c r="D114" s="38"/>
      <c r="E114" s="38"/>
      <c r="F114" s="38"/>
      <c r="G114" s="38"/>
      <c r="H114" s="38"/>
      <c r="I114" s="38"/>
      <c r="J114" s="38"/>
      <c r="K114" s="38"/>
      <c r="L114" s="38"/>
      <c r="M114" s="38"/>
      <c r="N114" s="38"/>
    </row>
    <row r="115" spans="3:14">
      <c r="C115" s="38"/>
      <c r="D115" s="38"/>
      <c r="E115" s="38"/>
      <c r="F115" s="38"/>
      <c r="G115" s="38"/>
      <c r="H115" s="38"/>
      <c r="I115" s="38"/>
      <c r="J115" s="38"/>
      <c r="K115" s="38"/>
      <c r="L115" s="38"/>
      <c r="M115" s="38"/>
      <c r="N115" s="38"/>
    </row>
    <row r="116" spans="3:14">
      <c r="C116" s="38"/>
      <c r="D116" s="38"/>
      <c r="E116" s="38"/>
      <c r="F116" s="38"/>
      <c r="G116" s="38"/>
      <c r="H116" s="38"/>
      <c r="I116" s="38"/>
      <c r="J116" s="38"/>
      <c r="K116" s="38"/>
      <c r="L116" s="38"/>
      <c r="M116" s="38"/>
      <c r="N116" s="38"/>
    </row>
    <row r="117" spans="3:14">
      <c r="C117" s="38"/>
      <c r="D117" s="38"/>
      <c r="E117" s="38"/>
      <c r="F117" s="38"/>
      <c r="G117" s="38"/>
      <c r="H117" s="38"/>
      <c r="I117" s="38"/>
      <c r="J117" s="38"/>
      <c r="K117" s="38"/>
      <c r="L117" s="38"/>
      <c r="M117" s="38"/>
      <c r="N117" s="38"/>
    </row>
    <row r="118" spans="3:14">
      <c r="C118" s="38"/>
      <c r="D118" s="38"/>
      <c r="E118" s="38"/>
      <c r="F118" s="38"/>
      <c r="G118" s="38"/>
      <c r="H118" s="38"/>
      <c r="I118" s="38"/>
      <c r="J118" s="38"/>
      <c r="K118" s="38"/>
      <c r="L118" s="38"/>
      <c r="M118" s="38"/>
      <c r="N118" s="38"/>
    </row>
    <row r="119" spans="3:14">
      <c r="C119" s="38"/>
      <c r="D119" s="38"/>
      <c r="E119" s="38"/>
      <c r="F119" s="38"/>
      <c r="G119" s="38"/>
      <c r="H119" s="38"/>
      <c r="I119" s="38"/>
      <c r="J119" s="38"/>
      <c r="K119" s="38"/>
      <c r="L119" s="38"/>
      <c r="M119" s="38"/>
      <c r="N119" s="38"/>
    </row>
    <row r="120" spans="3:14">
      <c r="C120" s="38"/>
      <c r="D120" s="38"/>
      <c r="E120" s="38"/>
      <c r="F120" s="38"/>
      <c r="G120" s="38"/>
      <c r="H120" s="38"/>
      <c r="I120" s="38"/>
      <c r="J120" s="38"/>
      <c r="K120" s="38"/>
      <c r="L120" s="38"/>
      <c r="M120" s="38"/>
      <c r="N120" s="38"/>
    </row>
    <row r="121" spans="3:14">
      <c r="C121" s="38"/>
      <c r="D121" s="38"/>
      <c r="E121" s="38"/>
      <c r="F121" s="38"/>
      <c r="G121" s="38"/>
      <c r="H121" s="38"/>
      <c r="I121" s="38"/>
      <c r="J121" s="38"/>
      <c r="K121" s="38"/>
      <c r="L121" s="38"/>
      <c r="M121" s="38"/>
      <c r="N121" s="38"/>
    </row>
    <row r="122" spans="3:14">
      <c r="C122" s="38"/>
      <c r="D122" s="38"/>
      <c r="E122" s="38"/>
      <c r="F122" s="38"/>
      <c r="G122" s="38"/>
      <c r="H122" s="38"/>
      <c r="I122" s="38"/>
      <c r="J122" s="38"/>
      <c r="K122" s="38"/>
      <c r="L122" s="38"/>
      <c r="M122" s="38"/>
      <c r="N122" s="38"/>
    </row>
    <row r="123" spans="3:14">
      <c r="C123" s="38"/>
      <c r="D123" s="38"/>
      <c r="E123" s="38"/>
      <c r="F123" s="38"/>
      <c r="G123" s="38"/>
      <c r="H123" s="38"/>
      <c r="I123" s="38"/>
      <c r="J123" s="38"/>
      <c r="K123" s="38"/>
      <c r="L123" s="38"/>
      <c r="M123" s="38"/>
      <c r="N123" s="38"/>
    </row>
    <row r="124" spans="3:14">
      <c r="C124" s="38"/>
      <c r="D124" s="38"/>
      <c r="E124" s="38"/>
      <c r="F124" s="38"/>
      <c r="G124" s="38"/>
      <c r="H124" s="38"/>
      <c r="I124" s="38"/>
      <c r="J124" s="38"/>
      <c r="K124" s="38"/>
      <c r="L124" s="38"/>
      <c r="M124" s="38"/>
      <c r="N124" s="38"/>
    </row>
    <row r="125" spans="3:14">
      <c r="C125" s="38"/>
      <c r="D125" s="38"/>
      <c r="E125" s="38"/>
      <c r="F125" s="38"/>
      <c r="G125" s="38"/>
      <c r="H125" s="38"/>
      <c r="I125" s="38"/>
      <c r="J125" s="38"/>
      <c r="K125" s="38"/>
      <c r="L125" s="38"/>
      <c r="M125" s="38"/>
      <c r="N125" s="38"/>
    </row>
    <row r="126" spans="3:14">
      <c r="C126" s="38"/>
      <c r="D126" s="38"/>
      <c r="E126" s="38"/>
      <c r="F126" s="38"/>
      <c r="G126" s="38"/>
      <c r="H126" s="38"/>
      <c r="I126" s="38"/>
      <c r="J126" s="38"/>
      <c r="K126" s="38"/>
      <c r="L126" s="38"/>
      <c r="M126" s="38"/>
      <c r="N126" s="38"/>
    </row>
    <row r="127" spans="3:14">
      <c r="C127" s="38"/>
      <c r="D127" s="38"/>
      <c r="E127" s="38"/>
      <c r="F127" s="38"/>
      <c r="G127" s="38"/>
      <c r="H127" s="38"/>
      <c r="I127" s="38"/>
      <c r="J127" s="38"/>
      <c r="K127" s="38"/>
      <c r="L127" s="38"/>
      <c r="M127" s="38"/>
      <c r="N127" s="38"/>
    </row>
    <row r="128" spans="3:14">
      <c r="C128" s="38"/>
      <c r="D128" s="38"/>
      <c r="E128" s="38"/>
      <c r="F128" s="38"/>
      <c r="G128" s="38"/>
      <c r="H128" s="38"/>
      <c r="I128" s="38"/>
      <c r="J128" s="38"/>
      <c r="K128" s="38"/>
      <c r="L128" s="38"/>
      <c r="M128" s="38"/>
      <c r="N128" s="38"/>
    </row>
  </sheetData>
  <phoneticPr fontId="62"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AC17"/>
  <sheetViews>
    <sheetView zoomScale="80" zoomScaleNormal="80" workbookViewId="0">
      <selection activeCell="J39" sqref="J39"/>
    </sheetView>
  </sheetViews>
  <sheetFormatPr defaultRowHeight="15"/>
  <cols>
    <col min="1" max="1" width="9" customWidth="1"/>
    <col min="2" max="2" width="27.42578125" bestFit="1" customWidth="1"/>
    <col min="3" max="3" width="12.42578125" bestFit="1" customWidth="1"/>
    <col min="4" max="5" width="9.7109375" bestFit="1" customWidth="1"/>
    <col min="6" max="7" width="10.140625" bestFit="1" customWidth="1"/>
    <col min="8" max="8" width="11.42578125" customWidth="1"/>
    <col min="9" max="9" width="14" customWidth="1"/>
    <col min="11" max="11" width="12.42578125"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c r="B2" s="2" t="s">
        <v>40</v>
      </c>
      <c r="C2" s="3">
        <v>43220</v>
      </c>
      <c r="D2" s="3">
        <v>43251</v>
      </c>
      <c r="E2" s="3">
        <v>43281</v>
      </c>
      <c r="F2" s="3">
        <v>43312</v>
      </c>
      <c r="G2" s="3">
        <v>43343</v>
      </c>
      <c r="H2" s="3">
        <v>43373</v>
      </c>
      <c r="I2" s="3">
        <v>43404</v>
      </c>
      <c r="J2" s="3">
        <v>43434</v>
      </c>
      <c r="K2" s="3">
        <v>43465</v>
      </c>
      <c r="L2" s="3">
        <v>43496</v>
      </c>
      <c r="M2" s="3">
        <v>43524</v>
      </c>
      <c r="N2" s="3">
        <v>43555</v>
      </c>
    </row>
    <row r="3" spans="2:29">
      <c r="B3" s="10" t="s">
        <v>87</v>
      </c>
      <c r="C3" s="41">
        <v>0.22926964812080999</v>
      </c>
      <c r="D3" s="41">
        <v>8.3770135558110012E-2</v>
      </c>
      <c r="E3" s="41">
        <v>7.4540071759729987E-2</v>
      </c>
      <c r="F3" s="41">
        <v>1.689183217305E-2</v>
      </c>
      <c r="G3" s="41">
        <v>0.11933140243591998</v>
      </c>
      <c r="H3" s="41">
        <v>0.4515632341452599</v>
      </c>
      <c r="I3" s="41">
        <v>0.19674247003853004</v>
      </c>
      <c r="J3" s="41">
        <v>0.36146699734268001</v>
      </c>
      <c r="K3" s="41">
        <v>4.3544993869079993E-2</v>
      </c>
      <c r="L3" s="41">
        <v>8.2189194112500003E-2</v>
      </c>
      <c r="M3" s="41">
        <v>7.2304043678979996E-2</v>
      </c>
      <c r="N3" s="41"/>
      <c r="AC3" s="1"/>
    </row>
    <row r="4" spans="2:29">
      <c r="B4" s="10" t="s">
        <v>88</v>
      </c>
      <c r="C4" s="41">
        <v>0.19076406297142001</v>
      </c>
      <c r="D4" s="41">
        <v>1.9737017589767301</v>
      </c>
      <c r="E4" s="41">
        <v>0.33233941992889998</v>
      </c>
      <c r="F4" s="43">
        <v>0.55117045496392991</v>
      </c>
      <c r="G4" s="43">
        <v>0.27655239206217996</v>
      </c>
      <c r="H4" s="43">
        <v>0.10927516401613001</v>
      </c>
      <c r="I4" s="43">
        <v>1.520019462376E-2</v>
      </c>
      <c r="J4" s="43">
        <v>7.9467297657799998E-3</v>
      </c>
      <c r="K4" s="43">
        <v>0.34519447781195006</v>
      </c>
      <c r="L4" s="43">
        <v>3.3166906698219999E-2</v>
      </c>
      <c r="M4" s="43">
        <v>4.6774948089199995E-3</v>
      </c>
      <c r="N4" s="43"/>
      <c r="AC4" s="1"/>
    </row>
    <row r="5" spans="2:29">
      <c r="B5" s="10" t="s">
        <v>89</v>
      </c>
      <c r="C5" s="41">
        <v>0</v>
      </c>
      <c r="D5" s="41">
        <v>0</v>
      </c>
      <c r="E5" s="41">
        <v>8.8663725995000002E-4</v>
      </c>
      <c r="F5" s="43">
        <v>4.4665580622500001E-3</v>
      </c>
      <c r="G5" s="43">
        <v>0</v>
      </c>
      <c r="H5" s="43">
        <v>2.8450799999999998E-3</v>
      </c>
      <c r="I5" s="43">
        <v>0</v>
      </c>
      <c r="J5" s="43">
        <v>0</v>
      </c>
      <c r="K5" s="43">
        <v>6.023664277399999E-4</v>
      </c>
      <c r="L5" s="43">
        <v>0.1198002458158</v>
      </c>
      <c r="M5" s="43">
        <v>0</v>
      </c>
      <c r="N5" s="43"/>
      <c r="AC5" s="1"/>
    </row>
    <row r="6" spans="2:29">
      <c r="C6" s="38"/>
      <c r="D6" s="38"/>
      <c r="E6" s="38"/>
      <c r="F6" s="38"/>
      <c r="G6" s="38"/>
      <c r="H6" s="38"/>
      <c r="I6" s="38"/>
      <c r="J6" s="38"/>
      <c r="K6" s="38"/>
      <c r="L6" s="38"/>
      <c r="M6" s="38"/>
      <c r="N6" s="38"/>
    </row>
    <row r="7" spans="2:29">
      <c r="C7" s="38"/>
      <c r="D7" s="38"/>
      <c r="E7" s="38"/>
      <c r="F7" s="38"/>
      <c r="G7" s="38"/>
      <c r="H7" s="38"/>
      <c r="I7" s="38"/>
      <c r="J7" s="38"/>
      <c r="K7" s="38"/>
      <c r="L7" s="38"/>
      <c r="M7" s="38"/>
      <c r="N7" s="38"/>
    </row>
    <row r="8" spans="2:29">
      <c r="C8" s="38"/>
      <c r="D8" s="38"/>
      <c r="E8" s="38"/>
      <c r="F8" s="38"/>
      <c r="G8" s="38"/>
      <c r="H8" s="38"/>
      <c r="I8" s="38"/>
      <c r="J8" s="38"/>
      <c r="K8" s="38"/>
      <c r="L8" s="38"/>
      <c r="M8" s="38"/>
      <c r="N8" s="38"/>
    </row>
    <row r="9" spans="2:29">
      <c r="B9" s="2" t="s">
        <v>114</v>
      </c>
      <c r="C9" s="3">
        <v>43220</v>
      </c>
      <c r="D9" s="3">
        <v>43251</v>
      </c>
      <c r="E9" s="3">
        <v>43281</v>
      </c>
      <c r="F9" s="3">
        <v>43312</v>
      </c>
      <c r="G9" s="3">
        <v>43343</v>
      </c>
      <c r="H9" s="3">
        <v>43373</v>
      </c>
      <c r="I9" s="3">
        <v>43404</v>
      </c>
      <c r="J9" s="3">
        <v>43434</v>
      </c>
      <c r="K9" s="3">
        <v>43465</v>
      </c>
      <c r="L9" s="3">
        <v>43496</v>
      </c>
      <c r="M9" s="3">
        <v>43524</v>
      </c>
      <c r="N9" s="3">
        <v>43555</v>
      </c>
    </row>
    <row r="10" spans="2:29">
      <c r="B10" s="10" t="s">
        <v>115</v>
      </c>
      <c r="C10" s="15">
        <v>-7746.0359999999982</v>
      </c>
      <c r="D10" s="15">
        <v>-2620.02</v>
      </c>
      <c r="E10" s="15">
        <v>-1634.1059999999998</v>
      </c>
      <c r="F10" s="15">
        <v>-872.90699999999993</v>
      </c>
      <c r="G10" s="15">
        <v>-6190.2890000000007</v>
      </c>
      <c r="H10" s="15">
        <v>-7493.9929999999986</v>
      </c>
      <c r="I10" s="15">
        <v>-9740.7670000000035</v>
      </c>
      <c r="J10" s="15">
        <v>-8926.2210000000014</v>
      </c>
      <c r="K10" s="15">
        <v>-3970.527</v>
      </c>
      <c r="L10" s="15">
        <v>-3645.2800000000007</v>
      </c>
      <c r="M10" s="15">
        <v>-3740.5549999999994</v>
      </c>
      <c r="N10" s="15"/>
    </row>
    <row r="11" spans="2:29">
      <c r="B11" s="10" t="s">
        <v>116</v>
      </c>
      <c r="C11" s="15">
        <v>-11600</v>
      </c>
      <c r="D11" s="15">
        <v>-61661</v>
      </c>
      <c r="E11" s="15">
        <v>-12300</v>
      </c>
      <c r="F11" s="15">
        <v>-26763</v>
      </c>
      <c r="G11" s="15">
        <v>-26185</v>
      </c>
      <c r="H11" s="15">
        <v>-7200</v>
      </c>
      <c r="I11" s="15">
        <v>-9323.5</v>
      </c>
      <c r="J11" s="15">
        <v>-2600</v>
      </c>
      <c r="K11" s="15">
        <v>-11056</v>
      </c>
      <c r="L11" s="15">
        <v>-1200</v>
      </c>
      <c r="M11" s="15">
        <v>-550</v>
      </c>
      <c r="N11" s="15"/>
    </row>
    <row r="12" spans="2:29">
      <c r="B12" s="10" t="s">
        <v>117</v>
      </c>
      <c r="C12" s="15">
        <v>0</v>
      </c>
      <c r="D12" s="15">
        <v>0</v>
      </c>
      <c r="E12" s="15">
        <v>-232.68299999999999</v>
      </c>
      <c r="F12" s="15">
        <v>-327.55799999999999</v>
      </c>
      <c r="G12" s="15">
        <v>0</v>
      </c>
      <c r="H12" s="15">
        <v>-48.51</v>
      </c>
      <c r="I12" s="15">
        <v>0</v>
      </c>
      <c r="J12" s="15">
        <v>0</v>
      </c>
      <c r="K12" s="15">
        <v>-196.017</v>
      </c>
      <c r="L12" s="15">
        <v>-6620.9490000000005</v>
      </c>
      <c r="M12" s="15">
        <v>0</v>
      </c>
      <c r="N12" s="15"/>
    </row>
    <row r="13" spans="2:29">
      <c r="C13" s="26">
        <v>-19346.036</v>
      </c>
      <c r="D13" s="26">
        <v>-64281.02</v>
      </c>
      <c r="E13" s="26">
        <v>-14166.789000000001</v>
      </c>
      <c r="F13" s="26">
        <v>-27963.465</v>
      </c>
      <c r="G13" s="26">
        <v>-32375.289000000001</v>
      </c>
      <c r="H13" s="26">
        <v>-14742.502999999999</v>
      </c>
      <c r="I13" s="26">
        <v>-19064.267000000003</v>
      </c>
      <c r="J13" s="26">
        <v>-11526.221000000001</v>
      </c>
      <c r="K13" s="26">
        <v>-15222.544</v>
      </c>
      <c r="L13" s="26">
        <v>-11466.229000000001</v>
      </c>
      <c r="M13" s="26">
        <v>-4290.5549999999994</v>
      </c>
      <c r="N13" s="26">
        <v>0</v>
      </c>
    </row>
    <row r="16" spans="2:29">
      <c r="B16" t="s">
        <v>174</v>
      </c>
    </row>
    <row r="17" spans="2:3">
      <c r="B17" t="s">
        <v>92</v>
      </c>
      <c r="C17" s="51">
        <v>-4290.5549999999994</v>
      </c>
    </row>
  </sheetData>
  <phoneticPr fontId="6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B2:N42"/>
  <sheetViews>
    <sheetView zoomScale="70" zoomScaleNormal="70" workbookViewId="0">
      <selection activeCell="J35" sqref="J35"/>
    </sheetView>
  </sheetViews>
  <sheetFormatPr defaultRowHeight="15"/>
  <cols>
    <col min="1" max="1" width="9" customWidth="1"/>
    <col min="2" max="2" width="60.28515625" customWidth="1"/>
    <col min="3" max="3" width="10.28515625" bestFit="1" customWidth="1"/>
    <col min="4" max="4" width="9.7109375" bestFit="1" customWidth="1"/>
    <col min="5" max="5" width="11" bestFit="1" customWidth="1"/>
    <col min="7" max="7" width="11.42578125" bestFit="1" customWidth="1"/>
    <col min="8" max="8" width="12.42578125" customWidth="1"/>
    <col min="9" max="9" width="12.85546875" customWidth="1"/>
    <col min="10" max="10" width="11" bestFit="1" customWidth="1"/>
    <col min="11" max="11" width="13.5703125" customWidth="1"/>
    <col min="12" max="12" width="14" customWidth="1"/>
    <col min="13" max="13" width="16.140625"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c r="B2" s="2" t="s">
        <v>40</v>
      </c>
      <c r="C2" s="3">
        <v>43220</v>
      </c>
      <c r="D2" s="3">
        <v>43251</v>
      </c>
      <c r="E2" s="3">
        <v>43281</v>
      </c>
      <c r="F2" s="3">
        <v>43312</v>
      </c>
      <c r="G2" s="3">
        <v>43343</v>
      </c>
      <c r="H2" s="3">
        <v>43373</v>
      </c>
      <c r="I2" s="3">
        <v>43404</v>
      </c>
      <c r="J2" s="3">
        <v>43434</v>
      </c>
      <c r="K2" s="3">
        <v>43465</v>
      </c>
      <c r="L2" s="3">
        <v>43496</v>
      </c>
      <c r="M2" s="3">
        <v>43524</v>
      </c>
      <c r="N2" s="3">
        <v>43555</v>
      </c>
    </row>
    <row r="3" spans="2:14">
      <c r="B3" s="10" t="s">
        <v>28</v>
      </c>
      <c r="C3" s="41">
        <v>1.0773172354292999</v>
      </c>
      <c r="D3" s="41">
        <v>1.0325338589461301</v>
      </c>
      <c r="E3" s="41">
        <v>0.86542248682124978</v>
      </c>
      <c r="F3" s="41">
        <v>0.84214935546120018</v>
      </c>
      <c r="G3" s="41">
        <v>0.93714556242602998</v>
      </c>
      <c r="H3" s="41">
        <v>0.98862691443302009</v>
      </c>
      <c r="I3" s="41">
        <v>0.95882279856767016</v>
      </c>
      <c r="J3" s="41">
        <v>1.1604069280604001</v>
      </c>
      <c r="K3" s="41">
        <v>0.89377336928181994</v>
      </c>
      <c r="L3" s="41">
        <v>1.16248686142096</v>
      </c>
      <c r="M3" s="41">
        <v>1.2911246089793602</v>
      </c>
      <c r="N3" s="41"/>
    </row>
    <row r="4" spans="2:14">
      <c r="B4" s="10" t="s">
        <v>179</v>
      </c>
      <c r="C4" s="41">
        <v>4.0454750400000004</v>
      </c>
      <c r="D4" s="41">
        <v>4.0014732000000004</v>
      </c>
      <c r="E4" s="41">
        <v>4.1009774400000003</v>
      </c>
      <c r="F4" s="41">
        <v>5.5646983699999994</v>
      </c>
      <c r="G4" s="41">
        <v>6.0019632400000003</v>
      </c>
      <c r="H4" s="41">
        <v>4.9791666400000008</v>
      </c>
      <c r="I4" s="41">
        <v>5.6341274499999985</v>
      </c>
      <c r="J4" s="41">
        <v>4.3753233299999996</v>
      </c>
      <c r="K4" s="41">
        <v>4.7740882900000017</v>
      </c>
      <c r="L4" s="41">
        <v>6.10721734</v>
      </c>
      <c r="M4" s="41">
        <v>4.9756049800000008</v>
      </c>
      <c r="N4" s="41"/>
    </row>
    <row r="5" spans="2:14">
      <c r="B5" s="10" t="s">
        <v>180</v>
      </c>
      <c r="C5" s="41">
        <v>0</v>
      </c>
      <c r="D5" s="41">
        <v>0</v>
      </c>
      <c r="E5" s="41">
        <v>0</v>
      </c>
      <c r="F5" s="41">
        <v>0</v>
      </c>
      <c r="G5" s="41">
        <v>0</v>
      </c>
      <c r="H5" s="41">
        <v>0</v>
      </c>
      <c r="I5" s="41">
        <v>0</v>
      </c>
      <c r="J5" s="41">
        <v>0</v>
      </c>
      <c r="K5" s="41">
        <v>0</v>
      </c>
      <c r="L5" s="41">
        <v>0</v>
      </c>
      <c r="M5" s="41">
        <v>0</v>
      </c>
      <c r="N5" s="41"/>
    </row>
    <row r="6" spans="2:14">
      <c r="B6" s="10" t="s">
        <v>44</v>
      </c>
      <c r="C6" s="41">
        <v>3.2549999999999989E-2</v>
      </c>
      <c r="D6" s="41">
        <v>1.5050000000000006E-2</v>
      </c>
      <c r="E6" s="41">
        <v>5.2499999999999969E-3</v>
      </c>
      <c r="F6" s="41">
        <v>1.3650000000000011E-2</v>
      </c>
      <c r="G6" s="41">
        <v>9.1000000000000004E-3</v>
      </c>
      <c r="H6" s="41">
        <v>1.3119109999999993E-2</v>
      </c>
      <c r="I6" s="41">
        <v>1.0062078000000006E-2</v>
      </c>
      <c r="J6" s="41">
        <v>6.0549999999999958E-2</v>
      </c>
      <c r="K6" s="41">
        <v>0.10903065000000003</v>
      </c>
      <c r="L6" s="41">
        <v>0.13551345999999997</v>
      </c>
      <c r="M6" s="41">
        <v>6.8950000000000011E-2</v>
      </c>
      <c r="N6" s="41"/>
    </row>
    <row r="7" spans="2:14">
      <c r="B7" s="10" t="s">
        <v>45</v>
      </c>
      <c r="C7" s="41">
        <v>0.15678468000000004</v>
      </c>
      <c r="D7" s="41">
        <v>6.3168480000000013E-2</v>
      </c>
      <c r="E7" s="41">
        <v>2.3231830000000019E-2</v>
      </c>
      <c r="F7" s="41">
        <v>5.1529599999999967E-2</v>
      </c>
      <c r="G7" s="41">
        <v>0.12183464999999989</v>
      </c>
      <c r="H7" s="41">
        <v>0.53028801999999997</v>
      </c>
      <c r="I7" s="41">
        <v>0.66055509999999962</v>
      </c>
      <c r="J7" s="41">
        <v>0.7355370299999997</v>
      </c>
      <c r="K7" s="41">
        <v>0.95346693000000027</v>
      </c>
      <c r="L7" s="41">
        <v>1.1712319199999992</v>
      </c>
      <c r="M7" s="41">
        <v>0.77455746000000014</v>
      </c>
      <c r="N7" s="41"/>
    </row>
    <row r="8" spans="2:14">
      <c r="B8" s="10" t="s">
        <v>43</v>
      </c>
      <c r="C8" s="41">
        <v>0.49896000000000024</v>
      </c>
      <c r="D8" s="41">
        <v>0.51483000000000023</v>
      </c>
      <c r="E8" s="41">
        <v>0.49500000000000022</v>
      </c>
      <c r="F8" s="41">
        <v>0.51433000000000018</v>
      </c>
      <c r="G8" s="41">
        <v>0.51384000000000019</v>
      </c>
      <c r="H8" s="41">
        <v>0.40416299999999977</v>
      </c>
      <c r="I8" s="41">
        <v>0.51541000000000026</v>
      </c>
      <c r="J8" s="41">
        <v>0.69996600000000009</v>
      </c>
      <c r="K8" s="41">
        <v>0.72416549999999991</v>
      </c>
      <c r="L8" s="41">
        <v>0.71152600000000032</v>
      </c>
      <c r="M8" s="41">
        <v>0.65768550000000014</v>
      </c>
      <c r="N8" s="41"/>
    </row>
    <row r="9" spans="2:14">
      <c r="B9" s="10" t="s">
        <v>46</v>
      </c>
      <c r="C9" s="41">
        <v>0.3743249999999998</v>
      </c>
      <c r="D9" s="41">
        <v>0.38680249999999977</v>
      </c>
      <c r="E9" s="41">
        <v>0.3743249999999998</v>
      </c>
      <c r="F9" s="41">
        <v>0.38683749999999978</v>
      </c>
      <c r="G9" s="41">
        <v>0.38680249999999977</v>
      </c>
      <c r="H9" s="41">
        <v>0.47375700000000004</v>
      </c>
      <c r="I9" s="41">
        <v>0.38680249999999977</v>
      </c>
      <c r="J9" s="41">
        <v>0</v>
      </c>
      <c r="K9" s="41">
        <v>0</v>
      </c>
      <c r="L9" s="41">
        <v>0</v>
      </c>
      <c r="M9" s="41">
        <v>0</v>
      </c>
      <c r="N9" s="41"/>
    </row>
    <row r="10" spans="2:14">
      <c r="B10" s="10" t="s">
        <v>47</v>
      </c>
      <c r="C10" s="41">
        <v>0.27623048999999994</v>
      </c>
      <c r="D10" s="41">
        <v>0.45542747000000017</v>
      </c>
      <c r="E10" s="41">
        <v>0.14368738900000003</v>
      </c>
      <c r="F10" s="41">
        <v>0.18238135</v>
      </c>
      <c r="G10" s="41">
        <v>0.25518026999999993</v>
      </c>
      <c r="H10" s="41">
        <v>0.24158857000000003</v>
      </c>
      <c r="I10" s="41">
        <v>0.29144735999999988</v>
      </c>
      <c r="J10" s="41">
        <v>0</v>
      </c>
      <c r="K10" s="41">
        <v>0</v>
      </c>
      <c r="L10" s="41">
        <v>0</v>
      </c>
      <c r="M10" s="41">
        <v>0</v>
      </c>
      <c r="N10" s="41"/>
    </row>
    <row r="11" spans="2:14">
      <c r="B11" s="52" t="s">
        <v>155</v>
      </c>
      <c r="C11" s="41">
        <v>5.6217522754293006</v>
      </c>
      <c r="D11" s="41">
        <v>5.5488370589461304</v>
      </c>
      <c r="E11" s="41">
        <v>5.4613999268212501</v>
      </c>
      <c r="F11" s="41">
        <v>6.9211777254611997</v>
      </c>
      <c r="G11" s="41">
        <v>7.4529488024260306</v>
      </c>
      <c r="H11" s="41">
        <v>6.3719565544330203</v>
      </c>
      <c r="I11" s="41">
        <v>7.1083602485676689</v>
      </c>
      <c r="J11" s="41">
        <v>6.2356962580603996</v>
      </c>
      <c r="K11" s="41">
        <v>6.3920271592818212</v>
      </c>
      <c r="L11" s="41">
        <v>7.98123020142096</v>
      </c>
      <c r="M11" s="41">
        <v>6.9244150889793614</v>
      </c>
      <c r="N11" s="41">
        <f t="shared" ref="D11:N11" si="0">SUM(N3:N5,N8)</f>
        <v>0</v>
      </c>
    </row>
    <row r="12" spans="2:14">
      <c r="B12" s="52" t="s">
        <v>182</v>
      </c>
      <c r="C12" s="41">
        <v>0.83989016999999966</v>
      </c>
      <c r="D12" s="41">
        <v>0.92044844999999997</v>
      </c>
      <c r="E12" s="41">
        <v>0.54649421899999984</v>
      </c>
      <c r="F12" s="41">
        <v>0.63439844999999973</v>
      </c>
      <c r="G12" s="41">
        <v>0.77291741999999952</v>
      </c>
      <c r="H12" s="41">
        <v>1.2587527000000001</v>
      </c>
      <c r="I12" s="41">
        <v>1.3488670379999992</v>
      </c>
      <c r="J12" s="41">
        <v>0.7960870299999997</v>
      </c>
      <c r="K12" s="41">
        <v>1.0624975800000003</v>
      </c>
      <c r="L12" s="41">
        <v>1.3067453799999993</v>
      </c>
      <c r="M12" s="41">
        <v>0.8435074600000001</v>
      </c>
      <c r="N12" s="41">
        <f t="shared" ref="D12:N12" si="1">SUM(N6:N7,N9:N10)</f>
        <v>0</v>
      </c>
    </row>
    <row r="16" spans="2:14">
      <c r="B16" s="2" t="s">
        <v>92</v>
      </c>
      <c r="C16" s="3">
        <v>43191</v>
      </c>
      <c r="D16" s="3">
        <v>43221</v>
      </c>
      <c r="E16" s="3">
        <v>43252</v>
      </c>
      <c r="F16" s="3">
        <v>43282</v>
      </c>
      <c r="G16" s="3">
        <v>43313</v>
      </c>
      <c r="H16" s="3">
        <v>43344</v>
      </c>
      <c r="I16" s="3">
        <v>43374</v>
      </c>
      <c r="J16" s="3">
        <v>43405</v>
      </c>
      <c r="K16" s="3">
        <v>43435</v>
      </c>
      <c r="L16" s="3">
        <v>43466</v>
      </c>
      <c r="M16" s="3">
        <v>43497</v>
      </c>
      <c r="N16" s="3">
        <v>43525</v>
      </c>
    </row>
    <row r="17" spans="2:14">
      <c r="B17" s="10" t="s">
        <v>90</v>
      </c>
      <c r="C17" s="58">
        <v>63000</v>
      </c>
      <c r="D17" s="58">
        <v>65100</v>
      </c>
      <c r="E17" s="58">
        <v>46620</v>
      </c>
      <c r="F17" s="58">
        <v>65100</v>
      </c>
      <c r="G17" s="15">
        <v>65100</v>
      </c>
      <c r="H17" s="15">
        <v>78552</v>
      </c>
      <c r="I17" s="15">
        <v>65100</v>
      </c>
      <c r="J17" s="15">
        <v>0</v>
      </c>
      <c r="K17" s="15">
        <v>0</v>
      </c>
      <c r="L17" s="15">
        <v>0</v>
      </c>
      <c r="M17" s="15">
        <v>0</v>
      </c>
      <c r="N17" s="15"/>
    </row>
    <row r="18" spans="2:14">
      <c r="B18" s="10" t="s">
        <v>91</v>
      </c>
      <c r="C18" s="59">
        <v>90720</v>
      </c>
      <c r="D18" s="59">
        <v>93780</v>
      </c>
      <c r="E18" s="59">
        <v>91080</v>
      </c>
      <c r="F18" s="59">
        <v>93960</v>
      </c>
      <c r="G18" s="15">
        <v>93960</v>
      </c>
      <c r="H18" s="15">
        <v>121800</v>
      </c>
      <c r="I18" s="15">
        <v>94140</v>
      </c>
      <c r="J18" s="15">
        <v>142780</v>
      </c>
      <c r="K18" s="15">
        <v>146650</v>
      </c>
      <c r="L18" s="15">
        <v>147310</v>
      </c>
      <c r="M18" s="15">
        <v>133160</v>
      </c>
      <c r="N18" s="15"/>
    </row>
    <row r="19" spans="2:14">
      <c r="B19" s="10" t="s">
        <v>181</v>
      </c>
      <c r="C19" s="60">
        <v>159712.75</v>
      </c>
      <c r="D19" s="60">
        <v>159528.13</v>
      </c>
      <c r="E19" s="60">
        <v>164254.81</v>
      </c>
      <c r="F19" s="60">
        <v>221511.75</v>
      </c>
      <c r="G19" s="15">
        <v>237260.01</v>
      </c>
      <c r="H19" s="15">
        <v>200063.52</v>
      </c>
      <c r="I19" s="15">
        <v>224153.54</v>
      </c>
      <c r="J19" s="15">
        <v>172819.75</v>
      </c>
      <c r="K19" s="15">
        <v>190132.75</v>
      </c>
      <c r="L19" s="15">
        <v>243344.56</v>
      </c>
      <c r="M19" s="15">
        <v>197601.24</v>
      </c>
      <c r="N19" s="15"/>
    </row>
    <row r="20" spans="2:14">
      <c r="B20" s="10"/>
      <c r="C20" s="15"/>
      <c r="D20" s="15"/>
      <c r="E20" s="15"/>
      <c r="F20" s="15"/>
      <c r="G20" s="15"/>
      <c r="H20" s="15"/>
      <c r="I20" s="15"/>
      <c r="J20" s="15"/>
      <c r="K20" s="15"/>
      <c r="L20" s="15"/>
      <c r="M20" s="15"/>
      <c r="N20" s="15"/>
    </row>
    <row r="23" spans="2:14">
      <c r="B23" t="s">
        <v>174</v>
      </c>
      <c r="C23" s="8"/>
    </row>
    <row r="24" spans="2:14">
      <c r="B24" t="s">
        <v>176</v>
      </c>
      <c r="C24" s="53">
        <v>6.9244150889793614</v>
      </c>
    </row>
    <row r="25" spans="2:14">
      <c r="B25" t="s">
        <v>177</v>
      </c>
      <c r="C25" s="53">
        <v>0.8435074600000001</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B2:AO86"/>
  <sheetViews>
    <sheetView view="pageBreakPreview" topLeftCell="A19" zoomScale="70" zoomScaleNormal="80" zoomScaleSheetLayoutView="70" workbookViewId="0">
      <selection activeCell="AL54" sqref="AL54"/>
    </sheetView>
  </sheetViews>
  <sheetFormatPr defaultRowHeight="15"/>
  <cols>
    <col min="1" max="1" width="9" customWidth="1"/>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18" width="11.140625" customWidth="1"/>
    <col min="19" max="19" width="8.7109375" customWidth="1"/>
    <col min="20" max="20" width="11" customWidth="1"/>
    <col min="21" max="21" width="12.28515625" customWidth="1"/>
    <col min="22" max="22" width="9.5703125" customWidth="1"/>
    <col min="23" max="23" width="9.85546875" customWidth="1"/>
    <col min="24" max="26" width="9.5703125" bestFit="1" customWidth="1"/>
    <col min="27" max="27" width="15.140625" customWidth="1"/>
    <col min="28" max="28" width="12.42578125" customWidth="1"/>
    <col min="29" max="29" width="12.7109375" customWidth="1"/>
    <col min="30" max="30" width="12.42578125" customWidth="1"/>
    <col min="31" max="31" width="13.42578125" customWidth="1"/>
    <col min="32" max="32" width="14.28515625" customWidth="1"/>
    <col min="33" max="33" width="12" customWidth="1"/>
    <col min="34" max="34" width="11.140625" customWidth="1"/>
    <col min="35" max="35" width="12.5703125" customWidth="1"/>
    <col min="36" max="38" width="6.42578125" bestFit="1" customWidth="1"/>
    <col min="39" max="39" width="11.5703125" bestFit="1" customWidth="1"/>
    <col min="40" max="40" width="7.42578125" customWidth="1"/>
    <col min="41" max="41" width="6.7109375" customWidth="1"/>
    <col min="42" max="52" width="3" bestFit="1" customWidth="1"/>
  </cols>
  <sheetData>
    <row r="2" spans="2:14">
      <c r="B2" s="6" t="s">
        <v>40</v>
      </c>
      <c r="C2" s="3">
        <v>43220</v>
      </c>
      <c r="D2" s="3">
        <v>43251</v>
      </c>
      <c r="E2" s="3">
        <v>43281</v>
      </c>
      <c r="F2" s="3">
        <v>43312</v>
      </c>
      <c r="G2" s="3">
        <v>43343</v>
      </c>
      <c r="H2" s="3">
        <v>43373</v>
      </c>
      <c r="I2" s="3">
        <v>43404</v>
      </c>
      <c r="J2" s="3">
        <v>43434</v>
      </c>
      <c r="K2" s="3">
        <v>43465</v>
      </c>
      <c r="L2" s="3">
        <v>43496</v>
      </c>
      <c r="M2" s="3">
        <v>43524</v>
      </c>
      <c r="N2" s="3">
        <v>43555</v>
      </c>
    </row>
    <row r="3" spans="2:14">
      <c r="B3" s="1" t="s">
        <v>27</v>
      </c>
      <c r="C3" s="41">
        <v>0.93277184224284004</v>
      </c>
      <c r="D3" s="41">
        <v>1.3641419429101396</v>
      </c>
      <c r="E3" s="41">
        <v>1.0084516969542601</v>
      </c>
      <c r="F3" s="41">
        <v>1.5448673615628399</v>
      </c>
      <c r="G3" s="41">
        <v>1.5287936042950399</v>
      </c>
      <c r="H3" s="41">
        <v>2.6633870326414999</v>
      </c>
      <c r="I3" s="41">
        <v>1.5232280536918903</v>
      </c>
      <c r="J3" s="41">
        <v>3.0138603492113996</v>
      </c>
      <c r="K3" s="41">
        <v>2.8790238224359004</v>
      </c>
      <c r="L3" s="41">
        <v>1.3343264751547399</v>
      </c>
      <c r="M3" s="41">
        <v>0.9654366724118798</v>
      </c>
      <c r="N3" s="41"/>
    </row>
    <row r="4" spans="2:14">
      <c r="B4" s="17" t="s">
        <v>48</v>
      </c>
      <c r="C4" s="41">
        <v>1.01655202</v>
      </c>
      <c r="D4" s="41">
        <v>1.3163757700000001</v>
      </c>
      <c r="E4" s="41">
        <v>0.84783121000000006</v>
      </c>
      <c r="F4" s="41">
        <v>1.4231160200000006</v>
      </c>
      <c r="G4" s="41">
        <v>1.4022486599999997</v>
      </c>
      <c r="H4" s="41">
        <v>1.3539585299999997</v>
      </c>
      <c r="I4" s="41">
        <v>1.3846211899999998</v>
      </c>
      <c r="J4" s="41">
        <v>1.5946234799999999</v>
      </c>
      <c r="K4" s="41">
        <v>1.7856963099999998</v>
      </c>
      <c r="L4" s="41">
        <v>1.4688078500000001</v>
      </c>
      <c r="M4" s="41">
        <v>1.4031991900000005</v>
      </c>
      <c r="N4" s="41"/>
    </row>
    <row r="5" spans="2:14">
      <c r="B5" s="17" t="s">
        <v>49</v>
      </c>
      <c r="C5" s="41">
        <v>3.6332199999999982E-3</v>
      </c>
      <c r="D5" s="41">
        <v>2.4158499999999993E-3</v>
      </c>
      <c r="E5" s="41">
        <v>3.3382199999999985E-3</v>
      </c>
      <c r="F5" s="41">
        <v>2.2192079999999999E-2</v>
      </c>
      <c r="G5" s="41">
        <v>3.4454099999999994E-3</v>
      </c>
      <c r="H5" s="41">
        <v>1.6601399999999992E-3</v>
      </c>
      <c r="I5" s="41">
        <v>1.2082399999999995E-3</v>
      </c>
      <c r="J5" s="41">
        <v>3.2543299999999989E-3</v>
      </c>
      <c r="K5" s="41">
        <v>2.0319099999999988E-3</v>
      </c>
      <c r="L5" s="41">
        <v>7.9711200000000017E-3</v>
      </c>
      <c r="M5" s="41">
        <v>4.3506599999999993E-3</v>
      </c>
      <c r="N5" s="41"/>
    </row>
    <row r="6" spans="2:14">
      <c r="B6" s="17" t="s">
        <v>50</v>
      </c>
      <c r="C6" s="41">
        <v>-1.7549590000000007E-2</v>
      </c>
      <c r="D6" s="41">
        <v>5.2887630000000005E-2</v>
      </c>
      <c r="E6" s="41">
        <v>1.1874399999999992E-2</v>
      </c>
      <c r="F6" s="41">
        <v>2.7315900000000086E-3</v>
      </c>
      <c r="G6" s="41">
        <v>-0.13242075</v>
      </c>
      <c r="H6" s="41">
        <v>-0.14906638999999999</v>
      </c>
      <c r="I6" s="41">
        <v>-0.23228614999999994</v>
      </c>
      <c r="J6" s="41">
        <v>-0.19187874000000005</v>
      </c>
      <c r="K6" s="41">
        <v>-6.316862999999999E-2</v>
      </c>
      <c r="L6" s="41">
        <v>-0.13936922000000002</v>
      </c>
      <c r="M6" s="41">
        <v>-0.12432075000000001</v>
      </c>
      <c r="N6" s="41"/>
    </row>
    <row r="7" spans="2:14">
      <c r="B7" s="17" t="s">
        <v>51</v>
      </c>
      <c r="C7" s="41">
        <v>2.4391029999999998E-2</v>
      </c>
      <c r="D7" s="41">
        <v>1.3107280000000001E-2</v>
      </c>
      <c r="E7" s="41">
        <v>2.2147460000000001E-2</v>
      </c>
      <c r="F7" s="41">
        <v>2.6845830000000005E-2</v>
      </c>
      <c r="G7" s="41">
        <v>8.9274300000000001E-3</v>
      </c>
      <c r="H7" s="41">
        <v>1.4221169999999998E-2</v>
      </c>
      <c r="I7" s="41">
        <v>1.3363650000000001E-2</v>
      </c>
      <c r="J7" s="41">
        <v>4.0203640000000006E-2</v>
      </c>
      <c r="K7" s="41">
        <v>1.7506090000000002E-2</v>
      </c>
      <c r="L7" s="41">
        <v>1.9221979999999996E-2</v>
      </c>
      <c r="M7" s="41">
        <v>2.2843280000000001E-2</v>
      </c>
      <c r="N7" s="41"/>
    </row>
    <row r="8" spans="2:14">
      <c r="B8" s="17" t="s">
        <v>52</v>
      </c>
      <c r="C8" s="41">
        <v>4.9335000000000011E-2</v>
      </c>
      <c r="D8" s="41">
        <v>5.870149999999999E-2</v>
      </c>
      <c r="E8" s="41">
        <v>3.9289249999999991E-2</v>
      </c>
      <c r="F8" s="41">
        <v>8.1493830000000003E-2</v>
      </c>
      <c r="G8" s="41">
        <v>4.8476999999999999E-2</v>
      </c>
      <c r="H8" s="41">
        <v>4.2613999999999999E-2</v>
      </c>
      <c r="I8" s="41">
        <v>5.0193000000000002E-2</v>
      </c>
      <c r="J8" s="41">
        <v>9.0417750000000005E-2</v>
      </c>
      <c r="K8" s="41">
        <v>7.9198170000000012E-2</v>
      </c>
      <c r="L8" s="41">
        <v>0.16807266000000001</v>
      </c>
      <c r="M8" s="41">
        <v>6.1704500000000002E-2</v>
      </c>
      <c r="N8" s="41"/>
    </row>
    <row r="9" spans="2:14">
      <c r="B9" s="17" t="s">
        <v>53</v>
      </c>
      <c r="C9" s="41">
        <v>0.22949577999999995</v>
      </c>
      <c r="D9" s="41">
        <v>0.40629951999999991</v>
      </c>
      <c r="E9" s="41">
        <v>0.32227657999999998</v>
      </c>
      <c r="F9" s="41">
        <v>0.21654569999999998</v>
      </c>
      <c r="G9" s="41">
        <v>0.28260043000000001</v>
      </c>
      <c r="H9" s="41">
        <v>0.12800391000000003</v>
      </c>
      <c r="I9" s="41">
        <v>3.500458E-2</v>
      </c>
      <c r="J9" s="41">
        <v>3.7499999999999999E-2</v>
      </c>
      <c r="K9" s="41">
        <v>8.8154800000000005E-2</v>
      </c>
      <c r="L9" s="41">
        <v>4.2204639999999995E-2</v>
      </c>
      <c r="M9" s="41">
        <v>2.1339770000000001E-2</v>
      </c>
      <c r="N9" s="41"/>
    </row>
    <row r="10" spans="2:14">
      <c r="B10" s="17" t="s">
        <v>118</v>
      </c>
      <c r="C10" s="41">
        <v>0</v>
      </c>
      <c r="D10" s="41">
        <v>0</v>
      </c>
      <c r="E10" s="41">
        <v>0</v>
      </c>
      <c r="F10" s="41">
        <v>0</v>
      </c>
      <c r="G10" s="41">
        <v>0</v>
      </c>
      <c r="H10" s="41">
        <v>0</v>
      </c>
      <c r="I10" s="41">
        <v>0</v>
      </c>
      <c r="J10" s="41">
        <v>0</v>
      </c>
      <c r="K10" s="41">
        <v>0</v>
      </c>
      <c r="L10" s="41">
        <v>0</v>
      </c>
      <c r="M10" s="41">
        <v>0</v>
      </c>
      <c r="N10" s="41"/>
    </row>
    <row r="11" spans="2:14">
      <c r="B11" s="17" t="s">
        <v>54</v>
      </c>
      <c r="C11" s="41">
        <v>0</v>
      </c>
      <c r="D11" s="41">
        <v>0</v>
      </c>
      <c r="E11" s="41">
        <v>0</v>
      </c>
      <c r="F11" s="41">
        <v>0</v>
      </c>
      <c r="G11" s="41">
        <v>0</v>
      </c>
      <c r="H11" s="41">
        <v>0</v>
      </c>
      <c r="I11" s="41">
        <v>0</v>
      </c>
      <c r="J11" s="41">
        <v>0</v>
      </c>
      <c r="K11" s="41">
        <v>0</v>
      </c>
      <c r="L11" s="41">
        <v>0</v>
      </c>
      <c r="M11" s="41">
        <v>0</v>
      </c>
      <c r="N11" s="41"/>
    </row>
    <row r="12" spans="2:14">
      <c r="B12" s="17" t="s">
        <v>119</v>
      </c>
      <c r="C12" s="41">
        <v>0.77432570999999983</v>
      </c>
      <c r="D12" s="41">
        <v>0.83880858000000003</v>
      </c>
      <c r="E12" s="41">
        <v>1.0114897200000004</v>
      </c>
      <c r="F12" s="41">
        <v>1.5894462099999997</v>
      </c>
      <c r="G12" s="41">
        <v>1.7709979700000011</v>
      </c>
      <c r="H12" s="41">
        <v>1.7170810099999994</v>
      </c>
      <c r="I12" s="41">
        <v>1.7869189299999995</v>
      </c>
      <c r="J12" s="41">
        <v>1.6404419799999996</v>
      </c>
      <c r="K12" s="41">
        <v>1.7569671599999996</v>
      </c>
      <c r="L12" s="41">
        <v>1.7636969899999988</v>
      </c>
      <c r="M12" s="41">
        <v>1.6106975800000003</v>
      </c>
      <c r="N12" s="41"/>
    </row>
    <row r="13" spans="2:14">
      <c r="B13" s="17" t="s">
        <v>55</v>
      </c>
      <c r="C13" s="41">
        <v>0.55342712999958976</v>
      </c>
      <c r="D13" s="41">
        <v>0.48931667999982198</v>
      </c>
      <c r="E13" s="41">
        <v>0.49979961918975363</v>
      </c>
      <c r="F13" s="41">
        <v>0.71205014</v>
      </c>
      <c r="G13" s="41">
        <v>0.94281759654799902</v>
      </c>
      <c r="H13" s="41">
        <v>0.6741789279760203</v>
      </c>
      <c r="I13" s="41">
        <v>0.84062797884453777</v>
      </c>
      <c r="J13" s="41">
        <v>0.77548196085925836</v>
      </c>
      <c r="K13" s="41">
        <v>0.70137063657541054</v>
      </c>
      <c r="L13" s="41">
        <v>0.6244739754803077</v>
      </c>
      <c r="M13" s="41">
        <v>0.60794970573205998</v>
      </c>
      <c r="N13" s="41"/>
    </row>
    <row r="14" spans="2:14">
      <c r="B14" s="17" t="s">
        <v>56</v>
      </c>
      <c r="C14" s="41">
        <v>0</v>
      </c>
      <c r="D14" s="41">
        <v>0</v>
      </c>
      <c r="E14" s="41">
        <v>0</v>
      </c>
      <c r="F14" s="41">
        <v>0</v>
      </c>
      <c r="G14" s="41">
        <v>0</v>
      </c>
      <c r="H14" s="41">
        <v>0</v>
      </c>
      <c r="I14" s="41">
        <v>0</v>
      </c>
      <c r="J14" s="41">
        <v>0</v>
      </c>
      <c r="K14" s="41">
        <v>0</v>
      </c>
      <c r="L14" s="41">
        <v>0</v>
      </c>
      <c r="M14" s="41">
        <v>0</v>
      </c>
      <c r="N14" s="41"/>
    </row>
    <row r="15" spans="2:14">
      <c r="B15" s="17" t="s">
        <v>57</v>
      </c>
      <c r="C15" s="41">
        <v>0.11356677999999995</v>
      </c>
      <c r="D15" s="41">
        <v>0.11279195000000004</v>
      </c>
      <c r="E15" s="41">
        <v>0.10679139999999991</v>
      </c>
      <c r="F15" s="41">
        <v>0.11194775000000007</v>
      </c>
      <c r="G15" s="41">
        <v>0.11719586999999999</v>
      </c>
      <c r="H15" s="41">
        <v>0.11870782999999997</v>
      </c>
      <c r="I15" s="41">
        <v>0.12294295999999991</v>
      </c>
      <c r="J15" s="41">
        <v>0.10356844000000003</v>
      </c>
      <c r="K15" s="41">
        <v>7.8293200000000021E-2</v>
      </c>
      <c r="L15" s="41">
        <v>8.1392359999999983E-2</v>
      </c>
      <c r="M15" s="41">
        <v>7.7200050000000034E-2</v>
      </c>
      <c r="N15" s="41"/>
    </row>
    <row r="16" spans="2:14">
      <c r="B16" s="17" t="s">
        <v>121</v>
      </c>
      <c r="C16" s="41">
        <v>3.5370030000000003</v>
      </c>
      <c r="D16" s="41">
        <v>3.6054420000000014</v>
      </c>
      <c r="E16" s="41">
        <v>3.6171050000000005</v>
      </c>
      <c r="F16" s="41">
        <v>1.2472499999999997</v>
      </c>
      <c r="G16" s="41">
        <v>1.2375</v>
      </c>
      <c r="H16" s="41">
        <v>1.2049999999999998</v>
      </c>
      <c r="I16" s="41">
        <v>1.2509999999999999</v>
      </c>
      <c r="J16" s="41">
        <v>1.5699999999999996</v>
      </c>
      <c r="K16" s="41">
        <v>1.2384999999999999</v>
      </c>
      <c r="L16" s="41">
        <v>1.2454548999999999</v>
      </c>
      <c r="M16" s="41">
        <v>1.5196692999999992</v>
      </c>
      <c r="N16" s="41"/>
    </row>
    <row r="17" spans="2:41">
      <c r="B17" s="18" t="s">
        <v>120</v>
      </c>
      <c r="C17" s="41">
        <v>0.84099475000000012</v>
      </c>
      <c r="D17" s="41">
        <v>0.88697166999999999</v>
      </c>
      <c r="E17" s="41">
        <v>0.90476744999999981</v>
      </c>
      <c r="F17" s="41">
        <v>0.57234756000000009</v>
      </c>
      <c r="G17" s="41">
        <v>0.59558202999999987</v>
      </c>
      <c r="H17" s="41">
        <v>0.62054515999999982</v>
      </c>
      <c r="I17" s="41">
        <v>0.61929453000000012</v>
      </c>
      <c r="J17" s="41">
        <v>0.78768409999999989</v>
      </c>
      <c r="K17" s="41">
        <v>0.56855191000000005</v>
      </c>
      <c r="L17" s="41">
        <v>0.58857050000000011</v>
      </c>
      <c r="M17" s="41">
        <v>0.53647926000000012</v>
      </c>
      <c r="N17" s="41"/>
    </row>
    <row r="18" spans="2:41">
      <c r="B18" s="18" t="s">
        <v>122</v>
      </c>
      <c r="C18" s="41">
        <v>2.9629101000000002</v>
      </c>
      <c r="D18" s="41">
        <v>3.0650364500000005</v>
      </c>
      <c r="E18" s="41">
        <v>3.0652745999999995</v>
      </c>
      <c r="F18" s="41">
        <v>2.9881434000000002</v>
      </c>
      <c r="G18" s="41">
        <v>2.9540093999999999</v>
      </c>
      <c r="H18" s="41">
        <v>2.9976866400000004</v>
      </c>
      <c r="I18" s="41">
        <v>3.1155012400000004</v>
      </c>
      <c r="J18" s="41">
        <v>2.5488904199999998</v>
      </c>
      <c r="K18" s="41">
        <v>2.6311219999999995</v>
      </c>
      <c r="L18" s="41">
        <v>2.48496176</v>
      </c>
      <c r="M18" s="41">
        <v>2.3549871700000002</v>
      </c>
      <c r="N18" s="41"/>
    </row>
    <row r="21" spans="2:41">
      <c r="C21" s="71">
        <v>43191</v>
      </c>
      <c r="D21" s="72"/>
      <c r="E21" s="73"/>
      <c r="F21" s="71">
        <v>43221</v>
      </c>
      <c r="G21" s="72"/>
      <c r="H21" s="73"/>
      <c r="I21" s="71">
        <v>43252</v>
      </c>
      <c r="J21" s="72"/>
      <c r="K21" s="73"/>
      <c r="L21" s="71">
        <v>43282</v>
      </c>
      <c r="M21" s="72"/>
      <c r="N21" s="73"/>
      <c r="O21" s="71">
        <v>43313</v>
      </c>
      <c r="P21" s="72"/>
      <c r="Q21" s="73"/>
      <c r="R21" s="71">
        <v>43344</v>
      </c>
      <c r="S21" s="72"/>
      <c r="T21" s="73"/>
      <c r="U21" s="71">
        <v>43374</v>
      </c>
      <c r="V21" s="72"/>
      <c r="W21" s="73"/>
      <c r="X21" s="71">
        <v>43405</v>
      </c>
      <c r="Y21" s="72"/>
      <c r="Z21" s="73"/>
      <c r="AA21" s="71">
        <v>43435</v>
      </c>
      <c r="AB21" s="72"/>
      <c r="AC21" s="73"/>
      <c r="AD21" s="71">
        <v>43466</v>
      </c>
      <c r="AE21" s="72"/>
      <c r="AF21" s="73"/>
      <c r="AG21" s="71">
        <v>43497</v>
      </c>
      <c r="AH21" s="72"/>
      <c r="AI21" s="73"/>
      <c r="AJ21" s="71">
        <v>43525</v>
      </c>
      <c r="AK21" s="72"/>
      <c r="AL21" s="73"/>
    </row>
    <row r="22" spans="2:41">
      <c r="B22" s="6" t="s">
        <v>187</v>
      </c>
      <c r="C22" s="7" t="s">
        <v>123</v>
      </c>
      <c r="D22" s="7" t="s">
        <v>124</v>
      </c>
      <c r="E22" s="7" t="s">
        <v>125</v>
      </c>
      <c r="F22" s="7" t="s">
        <v>123</v>
      </c>
      <c r="G22" s="7" t="s">
        <v>124</v>
      </c>
      <c r="H22" s="7" t="s">
        <v>125</v>
      </c>
      <c r="I22" s="7" t="s">
        <v>123</v>
      </c>
      <c r="J22" s="7" t="s">
        <v>124</v>
      </c>
      <c r="K22" s="7" t="s">
        <v>125</v>
      </c>
      <c r="L22" s="7" t="s">
        <v>123</v>
      </c>
      <c r="M22" s="7" t="s">
        <v>124</v>
      </c>
      <c r="N22" s="7" t="s">
        <v>125</v>
      </c>
      <c r="O22" s="7" t="s">
        <v>123</v>
      </c>
      <c r="P22" s="7" t="s">
        <v>124</v>
      </c>
      <c r="Q22" s="7" t="s">
        <v>125</v>
      </c>
      <c r="R22" s="7" t="s">
        <v>123</v>
      </c>
      <c r="S22" s="7" t="s">
        <v>124</v>
      </c>
      <c r="T22" s="7" t="s">
        <v>125</v>
      </c>
      <c r="U22" s="7" t="s">
        <v>123</v>
      </c>
      <c r="V22" s="7" t="s">
        <v>124</v>
      </c>
      <c r="W22" s="7" t="s">
        <v>125</v>
      </c>
      <c r="X22" s="7" t="s">
        <v>123</v>
      </c>
      <c r="Y22" s="7" t="s">
        <v>124</v>
      </c>
      <c r="Z22" s="7" t="s">
        <v>125</v>
      </c>
      <c r="AA22" s="7" t="s">
        <v>123</v>
      </c>
      <c r="AB22" s="7" t="s">
        <v>124</v>
      </c>
      <c r="AC22" s="7" t="s">
        <v>125</v>
      </c>
      <c r="AD22" s="7" t="s">
        <v>123</v>
      </c>
      <c r="AE22" s="7" t="s">
        <v>124</v>
      </c>
      <c r="AF22" s="7" t="s">
        <v>125</v>
      </c>
      <c r="AG22" s="7" t="s">
        <v>123</v>
      </c>
      <c r="AH22" s="7" t="s">
        <v>124</v>
      </c>
      <c r="AI22" s="7" t="s">
        <v>125</v>
      </c>
      <c r="AJ22" s="7" t="s">
        <v>123</v>
      </c>
      <c r="AK22" s="7" t="s">
        <v>124</v>
      </c>
      <c r="AL22" s="7" t="s">
        <v>125</v>
      </c>
    </row>
    <row r="23" spans="2:41">
      <c r="B23" s="17" t="s">
        <v>48</v>
      </c>
      <c r="C23" s="15">
        <v>150171.685</v>
      </c>
      <c r="D23" s="15">
        <v>91998.91</v>
      </c>
      <c r="E23" s="15">
        <v>233097.58900000001</v>
      </c>
      <c r="F23" s="63">
        <v>104561.59099999999</v>
      </c>
      <c r="G23" s="63">
        <v>57607.064000000013</v>
      </c>
      <c r="H23" s="63">
        <v>144299.33500000002</v>
      </c>
      <c r="I23" s="63">
        <v>151506.82199999999</v>
      </c>
      <c r="J23" s="63">
        <v>97958.865000000049</v>
      </c>
      <c r="K23" s="63">
        <v>257625.087</v>
      </c>
      <c r="L23" s="63">
        <v>128375.481</v>
      </c>
      <c r="M23" s="63">
        <v>80725.917000000001</v>
      </c>
      <c r="N23" s="63">
        <v>274727.75400000002</v>
      </c>
      <c r="O23" s="63">
        <v>135027.89899999998</v>
      </c>
      <c r="P23" s="63">
        <v>73518.505999999994</v>
      </c>
      <c r="Q23" s="63">
        <v>292607.74</v>
      </c>
      <c r="R23" s="15">
        <v>126997.64500000002</v>
      </c>
      <c r="S23" s="15">
        <v>70855.067999999985</v>
      </c>
      <c r="T23" s="15">
        <v>305858.33300000004</v>
      </c>
      <c r="U23" s="15">
        <v>128649.485</v>
      </c>
      <c r="V23" s="15">
        <v>71609.176999999996</v>
      </c>
      <c r="W23" s="15">
        <v>307770.39799999999</v>
      </c>
      <c r="X23" s="15">
        <v>155841.198</v>
      </c>
      <c r="Y23" s="15">
        <v>85416.683000000005</v>
      </c>
      <c r="Z23" s="15">
        <v>353717.60800000001</v>
      </c>
      <c r="AA23" s="15">
        <v>193772.318</v>
      </c>
      <c r="AB23" s="15">
        <v>105922.038</v>
      </c>
      <c r="AC23" s="15">
        <v>364922.44500000001</v>
      </c>
      <c r="AD23" s="15">
        <v>142647.17000000001</v>
      </c>
      <c r="AE23" s="15">
        <v>83924.395000000004</v>
      </c>
      <c r="AF23" s="15">
        <v>324980.48100000003</v>
      </c>
      <c r="AG23" s="15">
        <v>99679.974000000002</v>
      </c>
      <c r="AH23" s="15">
        <v>54049.112000000001</v>
      </c>
      <c r="AI23" s="15">
        <v>207342.53899999999</v>
      </c>
      <c r="AJ23" s="15"/>
      <c r="AK23" s="15"/>
      <c r="AL23" s="15"/>
    </row>
    <row r="24" spans="2:41">
      <c r="B24" s="1" t="s">
        <v>52</v>
      </c>
      <c r="C24" s="15">
        <v>0</v>
      </c>
      <c r="D24" s="63">
        <v>1687.68</v>
      </c>
      <c r="E24" s="15">
        <v>0</v>
      </c>
      <c r="F24" s="15">
        <v>0</v>
      </c>
      <c r="G24" s="63">
        <v>2044.17</v>
      </c>
      <c r="H24" s="15">
        <v>0</v>
      </c>
      <c r="I24" s="15">
        <v>0</v>
      </c>
      <c r="J24" s="63">
        <v>1344.87</v>
      </c>
      <c r="K24" s="15">
        <v>0</v>
      </c>
      <c r="L24" s="15">
        <v>0</v>
      </c>
      <c r="M24" s="63">
        <v>3021.29</v>
      </c>
      <c r="N24" s="15">
        <v>0</v>
      </c>
      <c r="O24" s="15">
        <v>0</v>
      </c>
      <c r="P24" s="63">
        <v>1670.86</v>
      </c>
      <c r="Q24" s="15">
        <v>0</v>
      </c>
      <c r="R24" s="15">
        <v>0</v>
      </c>
      <c r="S24" s="15">
        <v>1429.84</v>
      </c>
      <c r="T24" s="15">
        <v>0</v>
      </c>
      <c r="U24" s="15">
        <v>0</v>
      </c>
      <c r="V24" s="15">
        <v>1716.98</v>
      </c>
      <c r="W24" s="15">
        <v>0</v>
      </c>
      <c r="X24" s="15">
        <v>0</v>
      </c>
      <c r="Y24" s="15">
        <v>3076.44</v>
      </c>
      <c r="Z24" s="15">
        <v>0</v>
      </c>
      <c r="AA24" s="15">
        <v>0</v>
      </c>
      <c r="AB24" s="15">
        <v>3047.2</v>
      </c>
      <c r="AC24" s="15">
        <v>0</v>
      </c>
      <c r="AD24" s="15">
        <v>0</v>
      </c>
      <c r="AE24" s="15">
        <v>6583.71</v>
      </c>
      <c r="AF24" s="15">
        <v>0</v>
      </c>
      <c r="AG24" s="15">
        <v>0</v>
      </c>
      <c r="AH24" s="15">
        <v>2253.17</v>
      </c>
      <c r="AI24" s="15">
        <v>0</v>
      </c>
      <c r="AJ24" s="15"/>
      <c r="AK24" s="15"/>
      <c r="AL24" s="15"/>
      <c r="AM24">
        <v>0</v>
      </c>
      <c r="AN24">
        <v>0</v>
      </c>
      <c r="AO24">
        <v>0</v>
      </c>
    </row>
    <row r="25" spans="2:41">
      <c r="B25" s="1" t="s">
        <v>53</v>
      </c>
      <c r="C25" s="61">
        <v>29234.1</v>
      </c>
      <c r="D25" s="61">
        <v>36194.6</v>
      </c>
      <c r="E25" s="15"/>
      <c r="F25" s="61">
        <v>49249.2</v>
      </c>
      <c r="G25" s="61">
        <v>60975.199999999997</v>
      </c>
      <c r="H25" s="15"/>
      <c r="I25" s="61">
        <v>42529.2</v>
      </c>
      <c r="J25" s="61">
        <v>52655.199999999997</v>
      </c>
      <c r="K25" s="15"/>
      <c r="L25" s="61">
        <v>27768.3</v>
      </c>
      <c r="M25" s="61">
        <v>34379.800000000003</v>
      </c>
      <c r="N25" s="15"/>
      <c r="O25" s="61">
        <v>35523.300000000003</v>
      </c>
      <c r="P25" s="61">
        <v>44088.2</v>
      </c>
      <c r="Q25" s="15"/>
      <c r="R25" s="15">
        <v>15567.3</v>
      </c>
      <c r="S25" s="15">
        <v>19273.8</v>
      </c>
      <c r="T25" s="15"/>
      <c r="U25" s="15">
        <v>4323.8999999999996</v>
      </c>
      <c r="V25" s="15">
        <v>5353.4</v>
      </c>
      <c r="W25" s="15"/>
      <c r="X25" s="15">
        <v>4374.3</v>
      </c>
      <c r="Y25" s="15">
        <v>5415.8</v>
      </c>
      <c r="Z25" s="15"/>
      <c r="AA25" s="15">
        <v>10409.700000000001</v>
      </c>
      <c r="AB25" s="15">
        <v>12882.02</v>
      </c>
      <c r="AC25" s="15"/>
      <c r="AD25" s="15">
        <v>5130.3</v>
      </c>
      <c r="AE25" s="15">
        <v>6351.8</v>
      </c>
      <c r="AF25" s="15"/>
      <c r="AG25" s="15">
        <v>2625</v>
      </c>
      <c r="AH25" s="15">
        <v>3250</v>
      </c>
      <c r="AI25" s="15"/>
      <c r="AJ25" s="15"/>
      <c r="AK25" s="15"/>
      <c r="AL25" s="15"/>
      <c r="AM25">
        <v>0</v>
      </c>
      <c r="AN25">
        <v>1687.68</v>
      </c>
      <c r="AO25">
        <v>0</v>
      </c>
    </row>
    <row r="26" spans="2:41">
      <c r="B26" s="1" t="s">
        <v>118</v>
      </c>
      <c r="C26" s="15">
        <v>0</v>
      </c>
      <c r="D26" s="15">
        <v>0</v>
      </c>
      <c r="E26" s="15">
        <v>0</v>
      </c>
      <c r="F26" s="15">
        <v>0</v>
      </c>
      <c r="G26" s="15">
        <v>0</v>
      </c>
      <c r="H26" s="15">
        <v>0</v>
      </c>
      <c r="I26" s="15">
        <v>0</v>
      </c>
      <c r="J26" s="15">
        <v>0</v>
      </c>
      <c r="K26" s="15">
        <v>0</v>
      </c>
      <c r="L26" s="15">
        <v>0</v>
      </c>
      <c r="M26" s="15">
        <v>0</v>
      </c>
      <c r="N26" s="15">
        <v>0</v>
      </c>
      <c r="O26" s="15">
        <v>0</v>
      </c>
      <c r="P26" s="15">
        <v>0</v>
      </c>
      <c r="Q26" s="15">
        <v>0</v>
      </c>
      <c r="R26" s="15">
        <v>0</v>
      </c>
      <c r="S26" s="15">
        <v>0</v>
      </c>
      <c r="T26" s="15">
        <v>0</v>
      </c>
      <c r="U26" s="15">
        <v>0</v>
      </c>
      <c r="V26" s="15">
        <v>0</v>
      </c>
      <c r="W26" s="15">
        <v>0</v>
      </c>
      <c r="X26" s="15">
        <v>0</v>
      </c>
      <c r="Y26" s="15">
        <v>0</v>
      </c>
      <c r="Z26" s="15">
        <v>0</v>
      </c>
      <c r="AA26" s="15">
        <v>0</v>
      </c>
      <c r="AB26" s="15">
        <v>0</v>
      </c>
      <c r="AC26" s="15">
        <v>0</v>
      </c>
      <c r="AD26" s="15">
        <v>0</v>
      </c>
      <c r="AE26" s="15">
        <v>0</v>
      </c>
      <c r="AF26" s="15">
        <v>0</v>
      </c>
      <c r="AG26" s="15">
        <v>0</v>
      </c>
      <c r="AH26" s="15">
        <v>0</v>
      </c>
      <c r="AI26" s="15">
        <v>0</v>
      </c>
      <c r="AJ26" s="15"/>
      <c r="AK26" s="15"/>
      <c r="AL26" s="15"/>
    </row>
    <row r="27" spans="2:41">
      <c r="B27" s="1" t="s">
        <v>54</v>
      </c>
      <c r="C27" s="15">
        <v>0</v>
      </c>
      <c r="D27" s="15">
        <v>0</v>
      </c>
      <c r="E27" s="15">
        <v>0</v>
      </c>
      <c r="F27" s="15">
        <v>0</v>
      </c>
      <c r="G27" s="15">
        <v>0</v>
      </c>
      <c r="H27" s="15">
        <v>0</v>
      </c>
      <c r="I27" s="15">
        <v>0</v>
      </c>
      <c r="J27" s="15">
        <v>0</v>
      </c>
      <c r="K27" s="15">
        <v>0</v>
      </c>
      <c r="L27" s="15">
        <v>0</v>
      </c>
      <c r="M27" s="15">
        <v>0</v>
      </c>
      <c r="N27" s="15">
        <v>0</v>
      </c>
      <c r="O27" s="15">
        <v>0</v>
      </c>
      <c r="P27" s="15">
        <v>0</v>
      </c>
      <c r="Q27" s="15">
        <v>0</v>
      </c>
      <c r="R27" s="15">
        <v>0</v>
      </c>
      <c r="S27" s="15">
        <v>0</v>
      </c>
      <c r="T27" s="15">
        <v>0</v>
      </c>
      <c r="U27" s="15">
        <v>0</v>
      </c>
      <c r="V27" s="15">
        <v>0</v>
      </c>
      <c r="W27" s="15">
        <v>0</v>
      </c>
      <c r="X27" s="15">
        <v>0</v>
      </c>
      <c r="Y27" s="15">
        <v>0</v>
      </c>
      <c r="Z27" s="15">
        <v>0</v>
      </c>
      <c r="AA27" s="15">
        <v>0</v>
      </c>
      <c r="AB27" s="15">
        <v>0</v>
      </c>
      <c r="AC27" s="15">
        <v>0</v>
      </c>
      <c r="AD27" s="15">
        <v>0</v>
      </c>
      <c r="AE27" s="15">
        <v>0</v>
      </c>
      <c r="AF27" s="15">
        <v>0</v>
      </c>
      <c r="AG27" s="15">
        <v>0</v>
      </c>
      <c r="AH27" s="15">
        <v>0</v>
      </c>
      <c r="AI27" s="15">
        <v>0</v>
      </c>
      <c r="AJ27" s="15">
        <v>0</v>
      </c>
      <c r="AK27" s="15">
        <v>0</v>
      </c>
      <c r="AL27" s="15">
        <v>0</v>
      </c>
      <c r="AM27">
        <v>85038.606701502242</v>
      </c>
      <c r="AN27">
        <v>0</v>
      </c>
      <c r="AO27">
        <v>6712</v>
      </c>
    </row>
    <row r="28" spans="2:41">
      <c r="B28" s="1" t="s">
        <v>119</v>
      </c>
      <c r="C28" s="15">
        <v>0</v>
      </c>
      <c r="D28" s="15">
        <v>0</v>
      </c>
      <c r="E28" s="15">
        <v>0</v>
      </c>
      <c r="F28" s="15">
        <v>0</v>
      </c>
      <c r="G28" s="15">
        <v>0</v>
      </c>
      <c r="H28" s="15">
        <v>0</v>
      </c>
      <c r="I28" s="15">
        <v>0</v>
      </c>
      <c r="J28" s="15">
        <v>0</v>
      </c>
      <c r="K28" s="15">
        <v>0</v>
      </c>
      <c r="L28" s="15">
        <v>0</v>
      </c>
      <c r="M28" s="15">
        <v>0</v>
      </c>
      <c r="N28" s="15">
        <v>0</v>
      </c>
      <c r="O28" s="15">
        <v>0</v>
      </c>
      <c r="P28" s="15">
        <v>0</v>
      </c>
      <c r="Q28" s="15">
        <v>0</v>
      </c>
      <c r="R28" s="15">
        <v>0</v>
      </c>
      <c r="S28" s="15">
        <v>0</v>
      </c>
      <c r="T28" s="63">
        <v>0</v>
      </c>
      <c r="U28" s="63">
        <v>0</v>
      </c>
      <c r="V28" s="63">
        <v>0</v>
      </c>
      <c r="W28" s="63">
        <v>0</v>
      </c>
      <c r="X28" s="15">
        <v>0</v>
      </c>
      <c r="Y28" s="15">
        <v>0</v>
      </c>
      <c r="Z28" s="15">
        <v>0</v>
      </c>
      <c r="AA28" s="15">
        <v>0</v>
      </c>
      <c r="AB28" s="15">
        <v>0</v>
      </c>
      <c r="AC28" s="15">
        <v>0</v>
      </c>
      <c r="AD28" s="15">
        <v>0</v>
      </c>
      <c r="AE28" s="15">
        <v>0</v>
      </c>
      <c r="AF28" s="15">
        <v>0</v>
      </c>
      <c r="AG28" s="15">
        <v>0</v>
      </c>
      <c r="AH28" s="15">
        <v>0</v>
      </c>
      <c r="AI28" s="15">
        <v>0</v>
      </c>
      <c r="AJ28" s="15">
        <v>0</v>
      </c>
      <c r="AK28" s="15">
        <v>0</v>
      </c>
      <c r="AL28" s="15">
        <v>0</v>
      </c>
      <c r="AM28">
        <v>83197.56</v>
      </c>
      <c r="AN28">
        <v>250394.4725</v>
      </c>
      <c r="AO28">
        <v>102007.56</v>
      </c>
    </row>
    <row r="29" spans="2:41">
      <c r="B29" s="1" t="s">
        <v>55</v>
      </c>
      <c r="C29" s="15">
        <v>85038.606701502242</v>
      </c>
      <c r="D29" s="15">
        <v>0</v>
      </c>
      <c r="E29" s="15">
        <v>6712</v>
      </c>
      <c r="F29" s="15">
        <v>76509.528538001963</v>
      </c>
      <c r="G29" s="15">
        <v>0</v>
      </c>
      <c r="H29" s="15">
        <v>4152</v>
      </c>
      <c r="I29" s="15">
        <v>82753.248521882371</v>
      </c>
      <c r="J29" s="40">
        <v>0</v>
      </c>
      <c r="K29" s="40">
        <v>664</v>
      </c>
      <c r="L29" s="15">
        <v>114479.70404692451</v>
      </c>
      <c r="M29" s="62">
        <v>0</v>
      </c>
      <c r="N29" s="62">
        <v>80</v>
      </c>
      <c r="O29" s="15">
        <v>149266.12168008261</v>
      </c>
      <c r="P29" s="15">
        <v>0</v>
      </c>
      <c r="Q29" s="15">
        <v>0</v>
      </c>
      <c r="R29" s="15">
        <v>110141.67397579261</v>
      </c>
      <c r="S29" s="15">
        <v>0</v>
      </c>
      <c r="T29" s="63">
        <v>464</v>
      </c>
      <c r="U29" s="63">
        <v>135143.26245186041</v>
      </c>
      <c r="V29" s="63">
        <v>0</v>
      </c>
      <c r="W29" s="63">
        <v>5870</v>
      </c>
      <c r="X29" s="15">
        <v>124939.45012511988</v>
      </c>
      <c r="Y29" s="15">
        <v>0</v>
      </c>
      <c r="Z29" s="15">
        <v>4926</v>
      </c>
      <c r="AA29" s="15">
        <v>116130.06422080842</v>
      </c>
      <c r="AB29" s="15">
        <v>0</v>
      </c>
      <c r="AC29" s="15">
        <v>0</v>
      </c>
      <c r="AD29" s="15">
        <v>103543.32216758057</v>
      </c>
      <c r="AE29" s="15">
        <v>0</v>
      </c>
      <c r="AF29" s="15">
        <v>0</v>
      </c>
      <c r="AG29" s="15">
        <v>101215.72525608406</v>
      </c>
      <c r="AH29" s="15">
        <v>0</v>
      </c>
      <c r="AI29" s="15">
        <v>124</v>
      </c>
      <c r="AJ29" s="15"/>
      <c r="AK29" s="15"/>
      <c r="AL29" s="15"/>
      <c r="AM29">
        <v>0</v>
      </c>
      <c r="AN29">
        <v>0</v>
      </c>
      <c r="AO29">
        <v>0</v>
      </c>
    </row>
    <row r="30" spans="2:41">
      <c r="B30" s="1" t="s">
        <v>56</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63">
        <v>0</v>
      </c>
      <c r="U30" s="63">
        <v>0</v>
      </c>
      <c r="V30" s="63">
        <v>0</v>
      </c>
      <c r="W30" s="63">
        <v>0</v>
      </c>
      <c r="X30" s="15">
        <v>0</v>
      </c>
      <c r="Y30" s="15">
        <v>0</v>
      </c>
      <c r="Z30" s="15">
        <v>0</v>
      </c>
      <c r="AA30" s="15">
        <v>0</v>
      </c>
      <c r="AB30" s="15">
        <v>0</v>
      </c>
      <c r="AC30" s="15">
        <v>0</v>
      </c>
      <c r="AD30" s="15">
        <v>0</v>
      </c>
      <c r="AE30" s="15">
        <v>0</v>
      </c>
      <c r="AF30" s="15">
        <v>0</v>
      </c>
      <c r="AG30" s="15">
        <v>0</v>
      </c>
      <c r="AH30" s="15">
        <v>0</v>
      </c>
      <c r="AI30" s="15">
        <v>0</v>
      </c>
      <c r="AJ30" s="15"/>
      <c r="AK30" s="15"/>
      <c r="AL30" s="15"/>
      <c r="AM30">
        <v>29234.1</v>
      </c>
      <c r="AN30">
        <v>36194.6</v>
      </c>
    </row>
    <row r="31" spans="2:41">
      <c r="B31" s="1" t="s">
        <v>121</v>
      </c>
      <c r="C31" s="63">
        <v>225922</v>
      </c>
      <c r="D31" s="63">
        <v>190672</v>
      </c>
      <c r="E31" s="63">
        <v>111760</v>
      </c>
      <c r="F31" s="63">
        <v>235456</v>
      </c>
      <c r="G31" s="63">
        <v>198860.79999999999</v>
      </c>
      <c r="H31" s="63">
        <v>120956</v>
      </c>
      <c r="I31" s="63">
        <v>228498</v>
      </c>
      <c r="J31" s="63">
        <v>192779</v>
      </c>
      <c r="K31" s="63">
        <v>100660</v>
      </c>
      <c r="L31" s="63">
        <v>82286</v>
      </c>
      <c r="M31" s="63">
        <v>53050.6</v>
      </c>
      <c r="N31" s="15">
        <v>0</v>
      </c>
      <c r="O31" s="15">
        <v>84286</v>
      </c>
      <c r="P31" s="15">
        <v>53050.6</v>
      </c>
      <c r="Q31" s="15">
        <v>0</v>
      </c>
      <c r="R31" s="15">
        <v>81430</v>
      </c>
      <c r="S31" s="15">
        <v>51253</v>
      </c>
      <c r="T31" s="63">
        <v>0</v>
      </c>
      <c r="U31" s="63">
        <v>84541</v>
      </c>
      <c r="V31" s="63">
        <v>53211.1</v>
      </c>
      <c r="W31" s="63">
        <v>0</v>
      </c>
      <c r="X31" s="15">
        <v>101150</v>
      </c>
      <c r="Y31" s="15">
        <v>63665</v>
      </c>
      <c r="Z31" s="15">
        <v>0</v>
      </c>
      <c r="AA31" s="15">
        <v>110150</v>
      </c>
      <c r="AB31" s="15">
        <v>75647</v>
      </c>
      <c r="AC31" s="15">
        <v>0</v>
      </c>
      <c r="AD31" s="15">
        <v>84040.75</v>
      </c>
      <c r="AE31" s="15">
        <v>52899.85</v>
      </c>
      <c r="AF31" s="15">
        <v>9.73</v>
      </c>
      <c r="AG31" s="15">
        <v>97894</v>
      </c>
      <c r="AH31" s="15">
        <v>69644.800000000003</v>
      </c>
      <c r="AI31" s="15">
        <v>3578</v>
      </c>
      <c r="AJ31" s="15"/>
      <c r="AK31" s="15"/>
      <c r="AL31" s="15"/>
    </row>
    <row r="32" spans="2:41">
      <c r="B32" s="1" t="s">
        <v>122</v>
      </c>
      <c r="C32" s="15">
        <v>83197.56</v>
      </c>
      <c r="D32" s="15">
        <v>250394.4725</v>
      </c>
      <c r="E32" s="15">
        <v>102007.56</v>
      </c>
      <c r="F32" s="15">
        <v>125423.58</v>
      </c>
      <c r="G32" s="15">
        <v>305355.53000000003</v>
      </c>
      <c r="H32" s="15">
        <v>122273.58</v>
      </c>
      <c r="I32" s="40">
        <v>137731</v>
      </c>
      <c r="J32" s="40">
        <v>336120</v>
      </c>
      <c r="K32" s="40">
        <v>143881</v>
      </c>
      <c r="L32" s="63">
        <v>121842</v>
      </c>
      <c r="M32" s="63">
        <v>353327.28</v>
      </c>
      <c r="N32" s="63">
        <v>111977</v>
      </c>
      <c r="O32" s="15">
        <v>149093.67499999999</v>
      </c>
      <c r="P32" s="15">
        <v>341976.67499999999</v>
      </c>
      <c r="Q32" s="15">
        <v>126806.675</v>
      </c>
      <c r="R32" s="15">
        <v>143007.56</v>
      </c>
      <c r="S32" s="15">
        <v>308516.56</v>
      </c>
      <c r="T32" s="63">
        <v>112847.19</v>
      </c>
      <c r="U32" s="61">
        <v>126083.13</v>
      </c>
      <c r="V32" s="61">
        <v>280068.13</v>
      </c>
      <c r="W32" s="15">
        <v>96794.13</v>
      </c>
      <c r="X32" s="15">
        <v>139640.16</v>
      </c>
      <c r="Y32" s="15">
        <v>257444.16</v>
      </c>
      <c r="Z32" s="15">
        <v>119221.16</v>
      </c>
      <c r="AA32" s="15">
        <v>118396</v>
      </c>
      <c r="AB32" s="15">
        <v>218339</v>
      </c>
      <c r="AC32" s="15">
        <v>96976</v>
      </c>
      <c r="AD32" s="15">
        <v>133276.35</v>
      </c>
      <c r="AE32" s="15">
        <v>236637.35</v>
      </c>
      <c r="AF32" s="15">
        <v>114985.35</v>
      </c>
      <c r="AG32" s="15">
        <v>139307.9</v>
      </c>
      <c r="AH32" s="15">
        <v>245709.27</v>
      </c>
      <c r="AI32" s="15">
        <v>112028.47</v>
      </c>
      <c r="AJ32" s="15"/>
      <c r="AK32" s="15"/>
      <c r="AL32" s="15"/>
    </row>
    <row r="33" spans="2:38">
      <c r="C33" s="26">
        <f>SUM(C23:C32)</f>
        <v>573563.95170150232</v>
      </c>
      <c r="D33" s="26">
        <f t="shared" ref="D33:AL33" si="0">SUM(D23:D32)</f>
        <v>570947.66249999998</v>
      </c>
      <c r="E33" s="26">
        <f t="shared" si="0"/>
        <v>453577.14900000003</v>
      </c>
      <c r="F33" s="26">
        <f t="shared" si="0"/>
        <v>591199.89953800186</v>
      </c>
      <c r="G33" s="26">
        <f t="shared" si="0"/>
        <v>624842.76399999997</v>
      </c>
      <c r="H33" s="26">
        <f t="shared" si="0"/>
        <v>391680.91500000004</v>
      </c>
      <c r="I33" s="26">
        <f t="shared" si="0"/>
        <v>643018.27052188234</v>
      </c>
      <c r="J33" s="26">
        <f t="shared" si="0"/>
        <v>680857.93500000006</v>
      </c>
      <c r="K33" s="26">
        <f t="shared" si="0"/>
        <v>502830.087</v>
      </c>
      <c r="L33" s="26">
        <f t="shared" si="0"/>
        <v>474751.4850469245</v>
      </c>
      <c r="M33" s="26">
        <f t="shared" si="0"/>
        <v>524504.88699999999</v>
      </c>
      <c r="N33" s="26">
        <f t="shared" si="0"/>
        <v>386784.75400000002</v>
      </c>
      <c r="O33" s="26">
        <f t="shared" si="0"/>
        <v>553196.99568008259</v>
      </c>
      <c r="P33" s="26">
        <f t="shared" si="0"/>
        <v>514304.84100000001</v>
      </c>
      <c r="Q33" s="26">
        <f t="shared" si="0"/>
        <v>419414.41499999998</v>
      </c>
      <c r="R33" s="26">
        <f t="shared" si="0"/>
        <v>477144.1789757926</v>
      </c>
      <c r="S33" s="26">
        <f t="shared" si="0"/>
        <v>451328.26799999998</v>
      </c>
      <c r="T33" s="26">
        <f t="shared" si="0"/>
        <v>419169.52300000004</v>
      </c>
      <c r="U33" s="26">
        <f t="shared" si="0"/>
        <v>478740.77745186043</v>
      </c>
      <c r="V33" s="26">
        <f t="shared" si="0"/>
        <v>411958.78700000001</v>
      </c>
      <c r="W33" s="26">
        <f t="shared" si="0"/>
        <v>410434.52799999999</v>
      </c>
      <c r="X33" s="26">
        <f t="shared" si="0"/>
        <v>525945.10812511994</v>
      </c>
      <c r="Y33" s="26">
        <f t="shared" si="0"/>
        <v>415018.08299999998</v>
      </c>
      <c r="Z33" s="26">
        <f t="shared" si="0"/>
        <v>477864.76800000004</v>
      </c>
      <c r="AA33" s="26">
        <f t="shared" si="0"/>
        <v>548858.08222080837</v>
      </c>
      <c r="AB33" s="26">
        <f t="shared" si="0"/>
        <v>415837.25800000003</v>
      </c>
      <c r="AC33" s="26">
        <f t="shared" si="0"/>
        <v>461898.44500000001</v>
      </c>
      <c r="AD33" s="26">
        <f t="shared" si="0"/>
        <v>468637.89216758055</v>
      </c>
      <c r="AE33" s="26">
        <f t="shared" si="0"/>
        <v>386397.10499999998</v>
      </c>
      <c r="AF33" s="26">
        <f t="shared" si="0"/>
        <v>439975.56099999999</v>
      </c>
      <c r="AG33" s="26">
        <f t="shared" si="0"/>
        <v>440722.59925608407</v>
      </c>
      <c r="AH33" s="26">
        <f t="shared" si="0"/>
        <v>374906.35199999996</v>
      </c>
      <c r="AI33" s="26">
        <f t="shared" si="0"/>
        <v>323073.00899999996</v>
      </c>
      <c r="AJ33" s="26">
        <f t="shared" si="0"/>
        <v>0</v>
      </c>
      <c r="AK33" s="26">
        <f t="shared" si="0"/>
        <v>0</v>
      </c>
      <c r="AL33" s="26">
        <f t="shared" si="0"/>
        <v>0</v>
      </c>
    </row>
    <row r="35" spans="2:38">
      <c r="C35" s="71">
        <v>43191</v>
      </c>
      <c r="D35" s="72"/>
      <c r="E35" s="73"/>
      <c r="F35" s="71">
        <v>43221</v>
      </c>
      <c r="G35" s="72"/>
      <c r="H35" s="73"/>
      <c r="I35" s="71">
        <v>43252</v>
      </c>
      <c r="J35" s="72"/>
      <c r="K35" s="73"/>
      <c r="L35" s="71">
        <v>43282</v>
      </c>
      <c r="M35" s="72"/>
      <c r="N35" s="73"/>
      <c r="O35" s="71">
        <v>43313</v>
      </c>
      <c r="P35" s="72"/>
      <c r="Q35" s="73"/>
      <c r="R35" s="71">
        <v>43344</v>
      </c>
      <c r="S35" s="72"/>
      <c r="T35" s="73"/>
      <c r="U35" s="71">
        <v>43374</v>
      </c>
      <c r="V35" s="72"/>
      <c r="W35" s="73"/>
      <c r="X35" s="71">
        <v>43405</v>
      </c>
      <c r="Y35" s="72"/>
      <c r="Z35" s="73"/>
      <c r="AA35" s="71">
        <v>43435</v>
      </c>
      <c r="AB35" s="72"/>
      <c r="AC35" s="73"/>
      <c r="AD35" s="71">
        <v>43466</v>
      </c>
      <c r="AE35" s="72"/>
      <c r="AF35" s="73"/>
      <c r="AG35" s="71">
        <v>43497</v>
      </c>
      <c r="AH35" s="72"/>
      <c r="AI35" s="73"/>
      <c r="AJ35" s="71">
        <v>43525</v>
      </c>
      <c r="AK35" s="72"/>
      <c r="AL35" s="73"/>
    </row>
    <row r="36" spans="2:38">
      <c r="B36" s="6" t="s">
        <v>186</v>
      </c>
      <c r="C36" s="7" t="s">
        <v>123</v>
      </c>
      <c r="D36" s="7" t="s">
        <v>124</v>
      </c>
      <c r="E36" s="7" t="s">
        <v>125</v>
      </c>
      <c r="F36" s="7" t="s">
        <v>123</v>
      </c>
      <c r="G36" s="7" t="s">
        <v>124</v>
      </c>
      <c r="H36" s="7" t="s">
        <v>125</v>
      </c>
      <c r="I36" s="7" t="s">
        <v>123</v>
      </c>
      <c r="J36" s="7" t="s">
        <v>124</v>
      </c>
      <c r="K36" s="7" t="s">
        <v>125</v>
      </c>
      <c r="L36" s="7" t="s">
        <v>123</v>
      </c>
      <c r="M36" s="7" t="s">
        <v>124</v>
      </c>
      <c r="N36" s="7" t="s">
        <v>125</v>
      </c>
      <c r="O36" s="7" t="s">
        <v>123</v>
      </c>
      <c r="P36" s="7" t="s">
        <v>124</v>
      </c>
      <c r="Q36" s="7" t="s">
        <v>125</v>
      </c>
      <c r="R36" s="7" t="s">
        <v>123</v>
      </c>
      <c r="S36" s="7" t="s">
        <v>124</v>
      </c>
      <c r="T36" s="7" t="s">
        <v>125</v>
      </c>
      <c r="U36" s="7" t="s">
        <v>123</v>
      </c>
      <c r="V36" s="7" t="s">
        <v>124</v>
      </c>
      <c r="W36" s="7" t="s">
        <v>125</v>
      </c>
      <c r="X36" s="7" t="s">
        <v>123</v>
      </c>
      <c r="Y36" s="7" t="s">
        <v>124</v>
      </c>
      <c r="Z36" s="7" t="s">
        <v>125</v>
      </c>
      <c r="AA36" s="7" t="s">
        <v>123</v>
      </c>
      <c r="AB36" s="7" t="s">
        <v>124</v>
      </c>
      <c r="AC36" s="7" t="s">
        <v>125</v>
      </c>
      <c r="AD36" s="7" t="s">
        <v>123</v>
      </c>
      <c r="AE36" s="7" t="s">
        <v>124</v>
      </c>
      <c r="AF36" s="7" t="s">
        <v>125</v>
      </c>
      <c r="AG36" s="7" t="s">
        <v>123</v>
      </c>
      <c r="AH36" s="7" t="s">
        <v>124</v>
      </c>
      <c r="AI36" s="7" t="s">
        <v>125</v>
      </c>
      <c r="AJ36" s="7" t="s">
        <v>123</v>
      </c>
      <c r="AK36" s="7" t="s">
        <v>124</v>
      </c>
      <c r="AL36" s="7" t="s">
        <v>125</v>
      </c>
    </row>
    <row r="37" spans="2:38">
      <c r="B37" s="17" t="s">
        <v>48</v>
      </c>
      <c r="C37" s="27">
        <f t="shared" ref="C37:E46" si="1">C23/1000</f>
        <v>150.171685</v>
      </c>
      <c r="D37" s="27">
        <f t="shared" si="1"/>
        <v>91.998910000000009</v>
      </c>
      <c r="E37" s="27">
        <f t="shared" si="1"/>
        <v>233.097589</v>
      </c>
      <c r="F37" s="27">
        <f t="shared" ref="F37:H37" si="2">F23/1000</f>
        <v>104.56159099999999</v>
      </c>
      <c r="G37" s="27">
        <f t="shared" si="2"/>
        <v>57.607064000000015</v>
      </c>
      <c r="H37" s="27">
        <f t="shared" si="2"/>
        <v>144.29933500000001</v>
      </c>
      <c r="I37" s="27">
        <f t="shared" ref="I37:N37" si="3">I23/1000</f>
        <v>151.506822</v>
      </c>
      <c r="J37" s="27">
        <f t="shared" si="3"/>
        <v>97.958865000000046</v>
      </c>
      <c r="K37" s="27">
        <f t="shared" si="3"/>
        <v>257.62508700000001</v>
      </c>
      <c r="L37" s="27">
        <f t="shared" si="3"/>
        <v>128.37548100000001</v>
      </c>
      <c r="M37" s="27">
        <f t="shared" si="3"/>
        <v>80.725916999999995</v>
      </c>
      <c r="N37" s="27">
        <f t="shared" si="3"/>
        <v>274.727754</v>
      </c>
      <c r="O37" s="27">
        <f t="shared" ref="O37:Q37" si="4">O23/1000</f>
        <v>135.02789899999996</v>
      </c>
      <c r="P37" s="27">
        <f t="shared" si="4"/>
        <v>73.518505999999988</v>
      </c>
      <c r="Q37" s="27">
        <f t="shared" si="4"/>
        <v>292.60773999999998</v>
      </c>
      <c r="R37" s="27">
        <f t="shared" ref="R37:T37" si="5">R23/1000</f>
        <v>126.99764500000002</v>
      </c>
      <c r="S37" s="27">
        <f t="shared" si="5"/>
        <v>70.855067999999989</v>
      </c>
      <c r="T37" s="27">
        <f t="shared" si="5"/>
        <v>305.85833300000002</v>
      </c>
      <c r="U37" s="27">
        <f t="shared" ref="U37:W37" si="6">U23/1000</f>
        <v>128.649485</v>
      </c>
      <c r="V37" s="27">
        <f t="shared" si="6"/>
        <v>71.609177000000003</v>
      </c>
      <c r="W37" s="27">
        <f t="shared" si="6"/>
        <v>307.770398</v>
      </c>
      <c r="X37" s="27">
        <f t="shared" ref="X37:Z37" si="7">X23/1000</f>
        <v>155.84119799999999</v>
      </c>
      <c r="Y37" s="27">
        <f t="shared" si="7"/>
        <v>85.416683000000006</v>
      </c>
      <c r="Z37" s="27">
        <f t="shared" si="7"/>
        <v>353.71760799999998</v>
      </c>
      <c r="AA37" s="27">
        <f t="shared" ref="AA37:AC37" si="8">AA23/1000</f>
        <v>193.77231800000001</v>
      </c>
      <c r="AB37" s="27">
        <f t="shared" si="8"/>
        <v>105.922038</v>
      </c>
      <c r="AC37" s="27">
        <f t="shared" si="8"/>
        <v>364.92244499999998</v>
      </c>
      <c r="AD37" s="27">
        <f t="shared" ref="AD37:AF37" si="9">AD23/1000</f>
        <v>142.64717000000002</v>
      </c>
      <c r="AE37" s="27">
        <f t="shared" si="9"/>
        <v>83.924395000000004</v>
      </c>
      <c r="AF37" s="27">
        <f t="shared" si="9"/>
        <v>324.98048100000005</v>
      </c>
      <c r="AG37" s="27">
        <f t="shared" ref="AG37:AI37" si="10">AG23/1000</f>
        <v>99.679974000000001</v>
      </c>
      <c r="AH37" s="27">
        <f t="shared" si="10"/>
        <v>54.049112000000001</v>
      </c>
      <c r="AI37" s="27">
        <f t="shared" si="10"/>
        <v>207.34253899999999</v>
      </c>
      <c r="AJ37" s="15"/>
      <c r="AK37" s="15"/>
      <c r="AL37" s="15"/>
    </row>
    <row r="38" spans="2:38">
      <c r="B38" s="1" t="s">
        <v>52</v>
      </c>
      <c r="C38" s="27">
        <f t="shared" si="1"/>
        <v>0</v>
      </c>
      <c r="D38" s="27">
        <f t="shared" si="1"/>
        <v>1.6876800000000001</v>
      </c>
      <c r="E38" s="27">
        <f t="shared" si="1"/>
        <v>0</v>
      </c>
      <c r="F38" s="27">
        <f t="shared" ref="F38:H38" si="11">F24/1000</f>
        <v>0</v>
      </c>
      <c r="G38" s="27">
        <f t="shared" si="11"/>
        <v>2.0441700000000003</v>
      </c>
      <c r="H38" s="27">
        <f t="shared" si="11"/>
        <v>0</v>
      </c>
      <c r="I38" s="27">
        <f t="shared" ref="I38:N38" si="12">I24/1000</f>
        <v>0</v>
      </c>
      <c r="J38" s="27">
        <f t="shared" si="12"/>
        <v>1.3448699999999998</v>
      </c>
      <c r="K38" s="27">
        <f t="shared" si="12"/>
        <v>0</v>
      </c>
      <c r="L38" s="27">
        <f t="shared" si="12"/>
        <v>0</v>
      </c>
      <c r="M38" s="27">
        <f t="shared" si="12"/>
        <v>3.02129</v>
      </c>
      <c r="N38" s="27">
        <f t="shared" si="12"/>
        <v>0</v>
      </c>
      <c r="O38" s="27">
        <f t="shared" ref="O38:Q38" si="13">O24/1000</f>
        <v>0</v>
      </c>
      <c r="P38" s="27">
        <f t="shared" si="13"/>
        <v>1.6708599999999998</v>
      </c>
      <c r="Q38" s="27">
        <f t="shared" si="13"/>
        <v>0</v>
      </c>
      <c r="R38" s="27">
        <f t="shared" ref="R38:T38" si="14">R24/1000</f>
        <v>0</v>
      </c>
      <c r="S38" s="27">
        <f t="shared" si="14"/>
        <v>1.42984</v>
      </c>
      <c r="T38" s="27">
        <f t="shared" si="14"/>
        <v>0</v>
      </c>
      <c r="U38" s="27">
        <f t="shared" ref="U38:W38" si="15">U24/1000</f>
        <v>0</v>
      </c>
      <c r="V38" s="27">
        <f t="shared" si="15"/>
        <v>1.71698</v>
      </c>
      <c r="W38" s="27">
        <f t="shared" si="15"/>
        <v>0</v>
      </c>
      <c r="X38" s="27">
        <f t="shared" ref="X38:Z38" si="16">X24/1000</f>
        <v>0</v>
      </c>
      <c r="Y38" s="27">
        <f t="shared" si="16"/>
        <v>3.0764399999999998</v>
      </c>
      <c r="Z38" s="27">
        <f t="shared" si="16"/>
        <v>0</v>
      </c>
      <c r="AA38" s="27">
        <f t="shared" ref="AA38:AC38" si="17">AA24/1000</f>
        <v>0</v>
      </c>
      <c r="AB38" s="27">
        <f t="shared" si="17"/>
        <v>3.0471999999999997</v>
      </c>
      <c r="AC38" s="27">
        <f t="shared" si="17"/>
        <v>0</v>
      </c>
      <c r="AD38" s="27">
        <f t="shared" ref="AD38:AF38" si="18">AD24/1000</f>
        <v>0</v>
      </c>
      <c r="AE38" s="27">
        <f t="shared" si="18"/>
        <v>6.58371</v>
      </c>
      <c r="AF38" s="27">
        <f t="shared" si="18"/>
        <v>0</v>
      </c>
      <c r="AG38" s="27">
        <f t="shared" ref="AG38:AI38" si="19">AG24/1000</f>
        <v>0</v>
      </c>
      <c r="AH38" s="27">
        <f t="shared" si="19"/>
        <v>2.2531699999999999</v>
      </c>
      <c r="AI38" s="27">
        <f t="shared" si="19"/>
        <v>0</v>
      </c>
      <c r="AJ38" s="15"/>
      <c r="AK38" s="15"/>
      <c r="AL38" s="15"/>
    </row>
    <row r="39" spans="2:38">
      <c r="B39" s="1" t="s">
        <v>53</v>
      </c>
      <c r="C39" s="27">
        <f t="shared" si="1"/>
        <v>29.234099999999998</v>
      </c>
      <c r="D39" s="27">
        <f t="shared" si="1"/>
        <v>36.194600000000001</v>
      </c>
      <c r="E39" s="27">
        <f t="shared" si="1"/>
        <v>0</v>
      </c>
      <c r="F39" s="27">
        <f t="shared" ref="F39:H39" si="20">F25/1000</f>
        <v>49.249199999999995</v>
      </c>
      <c r="G39" s="27">
        <f t="shared" si="20"/>
        <v>60.975199999999994</v>
      </c>
      <c r="H39" s="27">
        <f t="shared" si="20"/>
        <v>0</v>
      </c>
      <c r="I39" s="27">
        <f t="shared" ref="I39:N39" si="21">I25/1000</f>
        <v>42.529199999999996</v>
      </c>
      <c r="J39" s="27">
        <f t="shared" si="21"/>
        <v>52.655199999999994</v>
      </c>
      <c r="K39" s="27">
        <f t="shared" si="21"/>
        <v>0</v>
      </c>
      <c r="L39" s="27">
        <f t="shared" si="21"/>
        <v>27.7683</v>
      </c>
      <c r="M39" s="27">
        <f t="shared" si="21"/>
        <v>34.379800000000003</v>
      </c>
      <c r="N39" s="27">
        <f t="shared" si="21"/>
        <v>0</v>
      </c>
      <c r="O39" s="27">
        <f t="shared" ref="O39:Q39" si="22">O25/1000</f>
        <v>35.523300000000006</v>
      </c>
      <c r="P39" s="27">
        <f t="shared" si="22"/>
        <v>44.088200000000001</v>
      </c>
      <c r="Q39" s="27">
        <f t="shared" si="22"/>
        <v>0</v>
      </c>
      <c r="R39" s="27">
        <f t="shared" ref="R39:T39" si="23">R25/1000</f>
        <v>15.567299999999999</v>
      </c>
      <c r="S39" s="27">
        <f t="shared" si="23"/>
        <v>19.273799999999998</v>
      </c>
      <c r="T39" s="27">
        <f t="shared" si="23"/>
        <v>0</v>
      </c>
      <c r="U39" s="27">
        <f t="shared" ref="U39:W39" si="24">U25/1000</f>
        <v>4.3239000000000001</v>
      </c>
      <c r="V39" s="27">
        <f t="shared" si="24"/>
        <v>5.3533999999999997</v>
      </c>
      <c r="W39" s="27">
        <f t="shared" si="24"/>
        <v>0</v>
      </c>
      <c r="X39" s="27">
        <f t="shared" ref="X39:Z39" si="25">X25/1000</f>
        <v>4.3742999999999999</v>
      </c>
      <c r="Y39" s="27">
        <f t="shared" si="25"/>
        <v>5.4157999999999999</v>
      </c>
      <c r="Z39" s="27">
        <f t="shared" si="25"/>
        <v>0</v>
      </c>
      <c r="AA39" s="27">
        <f t="shared" ref="AA39:AC39" si="26">AA25/1000</f>
        <v>10.409700000000001</v>
      </c>
      <c r="AB39" s="27">
        <f t="shared" si="26"/>
        <v>12.882020000000001</v>
      </c>
      <c r="AC39" s="27">
        <f t="shared" si="26"/>
        <v>0</v>
      </c>
      <c r="AD39" s="27">
        <f t="shared" ref="AD39:AF39" si="27">AD25/1000</f>
        <v>5.1303000000000001</v>
      </c>
      <c r="AE39" s="27">
        <f t="shared" si="27"/>
        <v>6.3517999999999999</v>
      </c>
      <c r="AF39" s="27">
        <f t="shared" si="27"/>
        <v>0</v>
      </c>
      <c r="AG39" s="27">
        <f t="shared" ref="AG39:AI39" si="28">AG25/1000</f>
        <v>2.625</v>
      </c>
      <c r="AH39" s="27">
        <f t="shared" si="28"/>
        <v>3.25</v>
      </c>
      <c r="AI39" s="27">
        <f t="shared" si="28"/>
        <v>0</v>
      </c>
      <c r="AJ39" s="15"/>
      <c r="AK39" s="15"/>
      <c r="AL39" s="15"/>
    </row>
    <row r="40" spans="2:38">
      <c r="B40" s="1" t="s">
        <v>118</v>
      </c>
      <c r="C40" s="27">
        <f t="shared" si="1"/>
        <v>0</v>
      </c>
      <c r="D40" s="27">
        <f t="shared" si="1"/>
        <v>0</v>
      </c>
      <c r="E40" s="27">
        <f t="shared" si="1"/>
        <v>0</v>
      </c>
      <c r="F40" s="27">
        <f t="shared" ref="F40:H40" si="29">F26/1000</f>
        <v>0</v>
      </c>
      <c r="G40" s="27">
        <f t="shared" si="29"/>
        <v>0</v>
      </c>
      <c r="H40" s="27">
        <f t="shared" si="29"/>
        <v>0</v>
      </c>
      <c r="I40" s="27">
        <f t="shared" ref="I40:N40" si="30">I26/1000</f>
        <v>0</v>
      </c>
      <c r="J40" s="27">
        <f t="shared" si="30"/>
        <v>0</v>
      </c>
      <c r="K40" s="27">
        <f t="shared" si="30"/>
        <v>0</v>
      </c>
      <c r="L40" s="27">
        <f t="shared" si="30"/>
        <v>0</v>
      </c>
      <c r="M40" s="27">
        <f t="shared" si="30"/>
        <v>0</v>
      </c>
      <c r="N40" s="27">
        <f t="shared" si="30"/>
        <v>0</v>
      </c>
      <c r="O40" s="27">
        <f t="shared" ref="O40:Q40" si="31">O26/1000</f>
        <v>0</v>
      </c>
      <c r="P40" s="27">
        <f t="shared" si="31"/>
        <v>0</v>
      </c>
      <c r="Q40" s="27">
        <f t="shared" si="31"/>
        <v>0</v>
      </c>
      <c r="R40" s="27">
        <f t="shared" ref="R40:T40" si="32">R26/1000</f>
        <v>0</v>
      </c>
      <c r="S40" s="27">
        <f t="shared" si="32"/>
        <v>0</v>
      </c>
      <c r="T40" s="27">
        <f t="shared" si="32"/>
        <v>0</v>
      </c>
      <c r="U40" s="27">
        <f t="shared" ref="U40:W40" si="33">U26/1000</f>
        <v>0</v>
      </c>
      <c r="V40" s="27">
        <f t="shared" si="33"/>
        <v>0</v>
      </c>
      <c r="W40" s="27">
        <f t="shared" si="33"/>
        <v>0</v>
      </c>
      <c r="X40" s="27">
        <f t="shared" ref="X40:Z40" si="34">X26/1000</f>
        <v>0</v>
      </c>
      <c r="Y40" s="27">
        <f t="shared" si="34"/>
        <v>0</v>
      </c>
      <c r="Z40" s="27">
        <f t="shared" si="34"/>
        <v>0</v>
      </c>
      <c r="AA40" s="27">
        <f t="shared" ref="AA40:AC40" si="35">AA26/1000</f>
        <v>0</v>
      </c>
      <c r="AB40" s="27">
        <f t="shared" si="35"/>
        <v>0</v>
      </c>
      <c r="AC40" s="27">
        <f t="shared" si="35"/>
        <v>0</v>
      </c>
      <c r="AD40" s="27">
        <f t="shared" ref="AD40:AF40" si="36">AD26/1000</f>
        <v>0</v>
      </c>
      <c r="AE40" s="27">
        <f t="shared" si="36"/>
        <v>0</v>
      </c>
      <c r="AF40" s="27">
        <f t="shared" si="36"/>
        <v>0</v>
      </c>
      <c r="AG40" s="27">
        <f t="shared" ref="AG40:AI40" si="37">AG26/1000</f>
        <v>0</v>
      </c>
      <c r="AH40" s="27">
        <f t="shared" si="37"/>
        <v>0</v>
      </c>
      <c r="AI40" s="27">
        <f t="shared" si="37"/>
        <v>0</v>
      </c>
      <c r="AJ40" s="15"/>
      <c r="AK40" s="15"/>
      <c r="AL40" s="15"/>
    </row>
    <row r="41" spans="2:38">
      <c r="B41" s="1" t="s">
        <v>54</v>
      </c>
      <c r="C41" s="27">
        <f t="shared" si="1"/>
        <v>0</v>
      </c>
      <c r="D41" s="27">
        <f t="shared" si="1"/>
        <v>0</v>
      </c>
      <c r="E41" s="27">
        <f t="shared" si="1"/>
        <v>0</v>
      </c>
      <c r="F41" s="27">
        <f t="shared" ref="F41:H41" si="38">F27/1000</f>
        <v>0</v>
      </c>
      <c r="G41" s="27">
        <f t="shared" si="38"/>
        <v>0</v>
      </c>
      <c r="H41" s="27">
        <f t="shared" si="38"/>
        <v>0</v>
      </c>
      <c r="I41" s="27">
        <f t="shared" ref="I41:N41" si="39">I27/1000</f>
        <v>0</v>
      </c>
      <c r="J41" s="27">
        <f t="shared" si="39"/>
        <v>0</v>
      </c>
      <c r="K41" s="27">
        <f t="shared" si="39"/>
        <v>0</v>
      </c>
      <c r="L41" s="27">
        <f t="shared" si="39"/>
        <v>0</v>
      </c>
      <c r="M41" s="27">
        <f t="shared" si="39"/>
        <v>0</v>
      </c>
      <c r="N41" s="27">
        <f t="shared" si="39"/>
        <v>0</v>
      </c>
      <c r="O41" s="27">
        <f t="shared" ref="O41:Q41" si="40">O27/1000</f>
        <v>0</v>
      </c>
      <c r="P41" s="27">
        <f t="shared" si="40"/>
        <v>0</v>
      </c>
      <c r="Q41" s="27">
        <f t="shared" si="40"/>
        <v>0</v>
      </c>
      <c r="R41" s="27">
        <f t="shared" ref="R41:T41" si="41">R27/1000</f>
        <v>0</v>
      </c>
      <c r="S41" s="27">
        <f t="shared" si="41"/>
        <v>0</v>
      </c>
      <c r="T41" s="27">
        <f t="shared" si="41"/>
        <v>0</v>
      </c>
      <c r="U41" s="27">
        <f t="shared" ref="U41:W41" si="42">U27/1000</f>
        <v>0</v>
      </c>
      <c r="V41" s="27">
        <f t="shared" si="42"/>
        <v>0</v>
      </c>
      <c r="W41" s="27">
        <f t="shared" si="42"/>
        <v>0</v>
      </c>
      <c r="X41" s="27">
        <f t="shared" ref="X41:Z41" si="43">X27/1000</f>
        <v>0</v>
      </c>
      <c r="Y41" s="27">
        <f t="shared" si="43"/>
        <v>0</v>
      </c>
      <c r="Z41" s="27">
        <f t="shared" si="43"/>
        <v>0</v>
      </c>
      <c r="AA41" s="27">
        <f t="shared" ref="AA41:AC41" si="44">AA27/1000</f>
        <v>0</v>
      </c>
      <c r="AB41" s="27">
        <f t="shared" si="44"/>
        <v>0</v>
      </c>
      <c r="AC41" s="27">
        <f t="shared" si="44"/>
        <v>0</v>
      </c>
      <c r="AD41" s="27">
        <f t="shared" ref="AD41:AF41" si="45">AD27/1000</f>
        <v>0</v>
      </c>
      <c r="AE41" s="27">
        <f t="shared" si="45"/>
        <v>0</v>
      </c>
      <c r="AF41" s="27">
        <f t="shared" si="45"/>
        <v>0</v>
      </c>
      <c r="AG41" s="27">
        <f t="shared" ref="AG41:AI41" si="46">AG27/1000</f>
        <v>0</v>
      </c>
      <c r="AH41" s="27">
        <f t="shared" si="46"/>
        <v>0</v>
      </c>
      <c r="AI41" s="27">
        <f t="shared" si="46"/>
        <v>0</v>
      </c>
      <c r="AJ41" s="15"/>
      <c r="AK41" s="15"/>
      <c r="AL41" s="15"/>
    </row>
    <row r="42" spans="2:38">
      <c r="B42" s="1" t="s">
        <v>119</v>
      </c>
      <c r="C42" s="27">
        <f t="shared" si="1"/>
        <v>0</v>
      </c>
      <c r="D42" s="27">
        <f t="shared" si="1"/>
        <v>0</v>
      </c>
      <c r="E42" s="27">
        <f t="shared" si="1"/>
        <v>0</v>
      </c>
      <c r="F42" s="27">
        <f t="shared" ref="F42:H42" si="47">F28/1000</f>
        <v>0</v>
      </c>
      <c r="G42" s="27">
        <f t="shared" si="47"/>
        <v>0</v>
      </c>
      <c r="H42" s="27">
        <f t="shared" si="47"/>
        <v>0</v>
      </c>
      <c r="I42" s="27">
        <f t="shared" ref="I42:N42" si="48">I28/1000</f>
        <v>0</v>
      </c>
      <c r="J42" s="27">
        <f t="shared" si="48"/>
        <v>0</v>
      </c>
      <c r="K42" s="27">
        <f t="shared" si="48"/>
        <v>0</v>
      </c>
      <c r="L42" s="27">
        <f t="shared" si="48"/>
        <v>0</v>
      </c>
      <c r="M42" s="27">
        <f t="shared" si="48"/>
        <v>0</v>
      </c>
      <c r="N42" s="27">
        <f t="shared" si="48"/>
        <v>0</v>
      </c>
      <c r="O42" s="27">
        <f t="shared" ref="O42:Q42" si="49">O28/1000</f>
        <v>0</v>
      </c>
      <c r="P42" s="27">
        <f t="shared" si="49"/>
        <v>0</v>
      </c>
      <c r="Q42" s="27">
        <f t="shared" si="49"/>
        <v>0</v>
      </c>
      <c r="R42" s="27">
        <f t="shared" ref="R42:T42" si="50">R28/1000</f>
        <v>0</v>
      </c>
      <c r="S42" s="27">
        <f t="shared" si="50"/>
        <v>0</v>
      </c>
      <c r="T42" s="27">
        <f t="shared" si="50"/>
        <v>0</v>
      </c>
      <c r="U42" s="27">
        <f t="shared" ref="U42:W42" si="51">U28/1000</f>
        <v>0</v>
      </c>
      <c r="V42" s="27">
        <f t="shared" si="51"/>
        <v>0</v>
      </c>
      <c r="W42" s="27">
        <f t="shared" si="51"/>
        <v>0</v>
      </c>
      <c r="X42" s="27">
        <f t="shared" ref="X42:Z42" si="52">X28/1000</f>
        <v>0</v>
      </c>
      <c r="Y42" s="27">
        <f t="shared" si="52"/>
        <v>0</v>
      </c>
      <c r="Z42" s="27">
        <f t="shared" si="52"/>
        <v>0</v>
      </c>
      <c r="AA42" s="27">
        <f t="shared" ref="AA42:AC42" si="53">AA28/1000</f>
        <v>0</v>
      </c>
      <c r="AB42" s="27">
        <f t="shared" si="53"/>
        <v>0</v>
      </c>
      <c r="AC42" s="27">
        <f t="shared" si="53"/>
        <v>0</v>
      </c>
      <c r="AD42" s="27">
        <f t="shared" ref="AD42:AF42" si="54">AD28/1000</f>
        <v>0</v>
      </c>
      <c r="AE42" s="27">
        <f t="shared" si="54"/>
        <v>0</v>
      </c>
      <c r="AF42" s="27">
        <f t="shared" si="54"/>
        <v>0</v>
      </c>
      <c r="AG42" s="27">
        <f t="shared" ref="AG42:AI42" si="55">AG28/1000</f>
        <v>0</v>
      </c>
      <c r="AH42" s="27">
        <f t="shared" si="55"/>
        <v>0</v>
      </c>
      <c r="AI42" s="27">
        <f t="shared" si="55"/>
        <v>0</v>
      </c>
      <c r="AJ42" s="15"/>
      <c r="AK42" s="15"/>
      <c r="AL42" s="15"/>
    </row>
    <row r="43" spans="2:38">
      <c r="B43" s="1" t="s">
        <v>55</v>
      </c>
      <c r="C43" s="27">
        <f t="shared" si="1"/>
        <v>85.038606701502246</v>
      </c>
      <c r="D43" s="27">
        <f t="shared" si="1"/>
        <v>0</v>
      </c>
      <c r="E43" s="27">
        <f t="shared" si="1"/>
        <v>6.7119999999999997</v>
      </c>
      <c r="F43" s="27">
        <f t="shared" ref="F43:H43" si="56">F29/1000</f>
        <v>76.509528538001959</v>
      </c>
      <c r="G43" s="27">
        <f t="shared" si="56"/>
        <v>0</v>
      </c>
      <c r="H43" s="27">
        <f t="shared" si="56"/>
        <v>4.1520000000000001</v>
      </c>
      <c r="I43" s="27">
        <f t="shared" ref="I43:N43" si="57">I29/1000</f>
        <v>82.753248521882369</v>
      </c>
      <c r="J43" s="27">
        <f t="shared" si="57"/>
        <v>0</v>
      </c>
      <c r="K43" s="27">
        <f t="shared" si="57"/>
        <v>0.66400000000000003</v>
      </c>
      <c r="L43" s="27">
        <f t="shared" si="57"/>
        <v>114.47970404692451</v>
      </c>
      <c r="M43" s="27">
        <f t="shared" si="57"/>
        <v>0</v>
      </c>
      <c r="N43" s="27">
        <f t="shared" si="57"/>
        <v>0.08</v>
      </c>
      <c r="O43" s="27">
        <f t="shared" ref="O43:Q43" si="58">O29/1000</f>
        <v>149.26612168008262</v>
      </c>
      <c r="P43" s="27">
        <f t="shared" si="58"/>
        <v>0</v>
      </c>
      <c r="Q43" s="27">
        <f t="shared" si="58"/>
        <v>0</v>
      </c>
      <c r="R43" s="27">
        <f t="shared" ref="R43:T43" si="59">R29/1000</f>
        <v>110.14167397579261</v>
      </c>
      <c r="S43" s="27">
        <f t="shared" si="59"/>
        <v>0</v>
      </c>
      <c r="T43" s="27">
        <f t="shared" si="59"/>
        <v>0.46400000000000002</v>
      </c>
      <c r="U43" s="27">
        <f t="shared" ref="U43:W43" si="60">U29/1000</f>
        <v>135.14326245186041</v>
      </c>
      <c r="V43" s="27">
        <f t="shared" si="60"/>
        <v>0</v>
      </c>
      <c r="W43" s="27">
        <f t="shared" si="60"/>
        <v>5.87</v>
      </c>
      <c r="X43" s="27">
        <f t="shared" ref="X43:Z43" si="61">X29/1000</f>
        <v>124.93945012511988</v>
      </c>
      <c r="Y43" s="27">
        <f t="shared" si="61"/>
        <v>0</v>
      </c>
      <c r="Z43" s="27">
        <f t="shared" si="61"/>
        <v>4.9260000000000002</v>
      </c>
      <c r="AA43" s="27">
        <f t="shared" ref="AA43:AC43" si="62">AA29/1000</f>
        <v>116.13006422080842</v>
      </c>
      <c r="AB43" s="27">
        <f t="shared" si="62"/>
        <v>0</v>
      </c>
      <c r="AC43" s="27">
        <f t="shared" si="62"/>
        <v>0</v>
      </c>
      <c r="AD43" s="27">
        <f t="shared" ref="AD43:AF43" si="63">AD29/1000</f>
        <v>103.54332216758057</v>
      </c>
      <c r="AE43" s="27">
        <f t="shared" si="63"/>
        <v>0</v>
      </c>
      <c r="AF43" s="27">
        <f t="shared" si="63"/>
        <v>0</v>
      </c>
      <c r="AG43" s="27">
        <f t="shared" ref="AG43:AI43" si="64">AG29/1000</f>
        <v>101.21572525608406</v>
      </c>
      <c r="AH43" s="27">
        <f t="shared" si="64"/>
        <v>0</v>
      </c>
      <c r="AI43" s="27">
        <f t="shared" si="64"/>
        <v>0.124</v>
      </c>
      <c r="AJ43" s="15"/>
      <c r="AK43" s="15"/>
      <c r="AL43" s="15"/>
    </row>
    <row r="44" spans="2:38">
      <c r="B44" s="1" t="s">
        <v>56</v>
      </c>
      <c r="C44" s="27">
        <f t="shared" si="1"/>
        <v>0</v>
      </c>
      <c r="D44" s="27">
        <f t="shared" si="1"/>
        <v>0</v>
      </c>
      <c r="E44" s="27">
        <f t="shared" si="1"/>
        <v>0</v>
      </c>
      <c r="F44" s="27">
        <f t="shared" ref="F44:H44" si="65">F30/1000</f>
        <v>0</v>
      </c>
      <c r="G44" s="27">
        <f t="shared" si="65"/>
        <v>0</v>
      </c>
      <c r="H44" s="27">
        <f t="shared" si="65"/>
        <v>0</v>
      </c>
      <c r="I44" s="27">
        <f t="shared" ref="I44:N44" si="66">I30/1000</f>
        <v>0</v>
      </c>
      <c r="J44" s="27">
        <f t="shared" si="66"/>
        <v>0</v>
      </c>
      <c r="K44" s="27">
        <f t="shared" si="66"/>
        <v>0</v>
      </c>
      <c r="L44" s="27">
        <f t="shared" si="66"/>
        <v>0</v>
      </c>
      <c r="M44" s="27">
        <f t="shared" si="66"/>
        <v>0</v>
      </c>
      <c r="N44" s="27">
        <f t="shared" si="66"/>
        <v>0</v>
      </c>
      <c r="O44" s="27">
        <f t="shared" ref="O44:Q44" si="67">O30/1000</f>
        <v>0</v>
      </c>
      <c r="P44" s="27">
        <f t="shared" si="67"/>
        <v>0</v>
      </c>
      <c r="Q44" s="27">
        <f t="shared" si="67"/>
        <v>0</v>
      </c>
      <c r="R44" s="27">
        <f t="shared" ref="R44:T44" si="68">R30/1000</f>
        <v>0</v>
      </c>
      <c r="S44" s="27">
        <f t="shared" si="68"/>
        <v>0</v>
      </c>
      <c r="T44" s="27">
        <f t="shared" si="68"/>
        <v>0</v>
      </c>
      <c r="U44" s="27">
        <f t="shared" ref="U44:W44" si="69">U30/1000</f>
        <v>0</v>
      </c>
      <c r="V44" s="27">
        <f t="shared" si="69"/>
        <v>0</v>
      </c>
      <c r="W44" s="27">
        <f t="shared" si="69"/>
        <v>0</v>
      </c>
      <c r="X44" s="27">
        <f t="shared" ref="X44:Z44" si="70">X30/1000</f>
        <v>0</v>
      </c>
      <c r="Y44" s="27">
        <f t="shared" si="70"/>
        <v>0</v>
      </c>
      <c r="Z44" s="27">
        <f t="shared" si="70"/>
        <v>0</v>
      </c>
      <c r="AA44" s="27">
        <f t="shared" ref="AA44:AC44" si="71">AA30/1000</f>
        <v>0</v>
      </c>
      <c r="AB44" s="27">
        <f t="shared" si="71"/>
        <v>0</v>
      </c>
      <c r="AC44" s="27">
        <f t="shared" si="71"/>
        <v>0</v>
      </c>
      <c r="AD44" s="27">
        <f t="shared" ref="AD44:AF44" si="72">AD30/1000</f>
        <v>0</v>
      </c>
      <c r="AE44" s="27">
        <f t="shared" si="72"/>
        <v>0</v>
      </c>
      <c r="AF44" s="27">
        <f t="shared" si="72"/>
        <v>0</v>
      </c>
      <c r="AG44" s="27">
        <f t="shared" ref="AG44:AI44" si="73">AG30/1000</f>
        <v>0</v>
      </c>
      <c r="AH44" s="27">
        <f t="shared" si="73"/>
        <v>0</v>
      </c>
      <c r="AI44" s="27">
        <f t="shared" si="73"/>
        <v>0</v>
      </c>
      <c r="AJ44" s="15"/>
      <c r="AK44" s="15"/>
      <c r="AL44" s="15"/>
    </row>
    <row r="45" spans="2:38">
      <c r="B45" s="1" t="s">
        <v>121</v>
      </c>
      <c r="C45" s="27">
        <f t="shared" si="1"/>
        <v>225.922</v>
      </c>
      <c r="D45" s="27">
        <f t="shared" si="1"/>
        <v>190.672</v>
      </c>
      <c r="E45" s="27">
        <f t="shared" si="1"/>
        <v>111.76</v>
      </c>
      <c r="F45" s="27">
        <f t="shared" ref="F45:H45" si="74">F31/1000</f>
        <v>235.45599999999999</v>
      </c>
      <c r="G45" s="27">
        <f t="shared" si="74"/>
        <v>198.86079999999998</v>
      </c>
      <c r="H45" s="27">
        <f t="shared" si="74"/>
        <v>120.956</v>
      </c>
      <c r="I45" s="27">
        <f t="shared" ref="I45:N45" si="75">I31/1000</f>
        <v>228.49799999999999</v>
      </c>
      <c r="J45" s="27">
        <f t="shared" si="75"/>
        <v>192.779</v>
      </c>
      <c r="K45" s="27">
        <f t="shared" si="75"/>
        <v>100.66</v>
      </c>
      <c r="L45" s="27">
        <f t="shared" si="75"/>
        <v>82.286000000000001</v>
      </c>
      <c r="M45" s="27">
        <f t="shared" si="75"/>
        <v>53.050599999999996</v>
      </c>
      <c r="N45" s="27">
        <f t="shared" si="75"/>
        <v>0</v>
      </c>
      <c r="O45" s="27">
        <f t="shared" ref="O45:Q45" si="76">O31/1000</f>
        <v>84.286000000000001</v>
      </c>
      <c r="P45" s="27">
        <f t="shared" si="76"/>
        <v>53.050599999999996</v>
      </c>
      <c r="Q45" s="27">
        <f t="shared" si="76"/>
        <v>0</v>
      </c>
      <c r="R45" s="27">
        <f t="shared" ref="R45:T45" si="77">R31/1000</f>
        <v>81.430000000000007</v>
      </c>
      <c r="S45" s="27">
        <f t="shared" si="77"/>
        <v>51.253</v>
      </c>
      <c r="T45" s="27">
        <f t="shared" si="77"/>
        <v>0</v>
      </c>
      <c r="U45" s="27">
        <f t="shared" ref="U45:W45" si="78">U31/1000</f>
        <v>84.540999999999997</v>
      </c>
      <c r="V45" s="27">
        <f t="shared" si="78"/>
        <v>53.211100000000002</v>
      </c>
      <c r="W45" s="27">
        <f t="shared" si="78"/>
        <v>0</v>
      </c>
      <c r="X45" s="27">
        <f t="shared" ref="X45:Z45" si="79">X31/1000</f>
        <v>101.15</v>
      </c>
      <c r="Y45" s="27">
        <f t="shared" si="79"/>
        <v>63.664999999999999</v>
      </c>
      <c r="Z45" s="27">
        <f t="shared" si="79"/>
        <v>0</v>
      </c>
      <c r="AA45" s="27">
        <f t="shared" ref="AA45:AC45" si="80">AA31/1000</f>
        <v>110.15</v>
      </c>
      <c r="AB45" s="27">
        <f t="shared" si="80"/>
        <v>75.647000000000006</v>
      </c>
      <c r="AC45" s="27">
        <f t="shared" si="80"/>
        <v>0</v>
      </c>
      <c r="AD45" s="27">
        <f t="shared" ref="AD45:AF45" si="81">AD31/1000</f>
        <v>84.040750000000003</v>
      </c>
      <c r="AE45" s="27">
        <f t="shared" si="81"/>
        <v>52.899850000000001</v>
      </c>
      <c r="AF45" s="27">
        <f t="shared" si="81"/>
        <v>9.7300000000000008E-3</v>
      </c>
      <c r="AG45" s="27">
        <f t="shared" ref="AG45:AI45" si="82">AG31/1000</f>
        <v>97.894000000000005</v>
      </c>
      <c r="AH45" s="27">
        <f t="shared" si="82"/>
        <v>69.644800000000004</v>
      </c>
      <c r="AI45" s="27">
        <f t="shared" si="82"/>
        <v>3.5779999999999998</v>
      </c>
      <c r="AJ45" s="15"/>
      <c r="AK45" s="15"/>
      <c r="AL45" s="15"/>
    </row>
    <row r="46" spans="2:38">
      <c r="B46" s="1" t="s">
        <v>122</v>
      </c>
      <c r="C46" s="27">
        <f t="shared" si="1"/>
        <v>83.197559999999996</v>
      </c>
      <c r="D46" s="27">
        <f t="shared" si="1"/>
        <v>250.39447250000001</v>
      </c>
      <c r="E46" s="27">
        <f t="shared" si="1"/>
        <v>102.00756</v>
      </c>
      <c r="F46" s="27">
        <f t="shared" ref="F46:H46" si="83">F32/1000</f>
        <v>125.42358</v>
      </c>
      <c r="G46" s="27">
        <f t="shared" si="83"/>
        <v>305.35553000000004</v>
      </c>
      <c r="H46" s="27">
        <f t="shared" si="83"/>
        <v>122.27358</v>
      </c>
      <c r="I46" s="27">
        <f t="shared" ref="I46:N46" si="84">I32/1000</f>
        <v>137.73099999999999</v>
      </c>
      <c r="J46" s="27">
        <f t="shared" si="84"/>
        <v>336.12</v>
      </c>
      <c r="K46" s="27">
        <f t="shared" si="84"/>
        <v>143.881</v>
      </c>
      <c r="L46" s="27">
        <f t="shared" si="84"/>
        <v>121.842</v>
      </c>
      <c r="M46" s="27">
        <f t="shared" si="84"/>
        <v>353.32728000000003</v>
      </c>
      <c r="N46" s="27">
        <f t="shared" si="84"/>
        <v>111.977</v>
      </c>
      <c r="O46" s="27">
        <f t="shared" ref="O46:Q46" si="85">O32/1000</f>
        <v>149.09367499999999</v>
      </c>
      <c r="P46" s="27">
        <f t="shared" si="85"/>
        <v>341.976675</v>
      </c>
      <c r="Q46" s="27">
        <f t="shared" si="85"/>
        <v>126.806675</v>
      </c>
      <c r="R46" s="27">
        <f t="shared" ref="R46:T46" si="86">R32/1000</f>
        <v>143.00755999999998</v>
      </c>
      <c r="S46" s="27">
        <f t="shared" si="86"/>
        <v>308.51655999999997</v>
      </c>
      <c r="T46" s="27">
        <f t="shared" si="86"/>
        <v>112.84719</v>
      </c>
      <c r="U46" s="27">
        <f t="shared" ref="U46:W46" si="87">U32/1000</f>
        <v>126.08313000000001</v>
      </c>
      <c r="V46" s="27">
        <f t="shared" si="87"/>
        <v>280.06813</v>
      </c>
      <c r="W46" s="27">
        <f t="shared" si="87"/>
        <v>96.79413000000001</v>
      </c>
      <c r="X46" s="27">
        <f t="shared" ref="X46:Z46" si="88">X32/1000</f>
        <v>139.64016000000001</v>
      </c>
      <c r="Y46" s="27">
        <f t="shared" si="88"/>
        <v>257.44416000000001</v>
      </c>
      <c r="Z46" s="27">
        <f t="shared" si="88"/>
        <v>119.22116</v>
      </c>
      <c r="AA46" s="27">
        <f t="shared" ref="AA46:AC46" si="89">AA32/1000</f>
        <v>118.396</v>
      </c>
      <c r="AB46" s="27">
        <f t="shared" si="89"/>
        <v>218.339</v>
      </c>
      <c r="AC46" s="27">
        <f t="shared" si="89"/>
        <v>96.975999999999999</v>
      </c>
      <c r="AD46" s="27">
        <f t="shared" ref="AD46:AF46" si="90">AD32/1000</f>
        <v>133.27635000000001</v>
      </c>
      <c r="AE46" s="27">
        <f t="shared" si="90"/>
        <v>236.63735</v>
      </c>
      <c r="AF46" s="27">
        <f t="shared" si="90"/>
        <v>114.98535000000001</v>
      </c>
      <c r="AG46" s="27">
        <f t="shared" ref="AG46:AI46" si="91">AG32/1000</f>
        <v>139.30789999999999</v>
      </c>
      <c r="AH46" s="27">
        <f t="shared" si="91"/>
        <v>245.70927</v>
      </c>
      <c r="AI46" s="27">
        <f t="shared" si="91"/>
        <v>112.02847</v>
      </c>
      <c r="AJ46" s="15"/>
      <c r="AK46" s="15"/>
      <c r="AL46" s="15"/>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mergeCells count="24">
    <mergeCell ref="AJ21:AL21"/>
    <mergeCell ref="C21:E21"/>
    <mergeCell ref="F21:H21"/>
    <mergeCell ref="I21:K21"/>
    <mergeCell ref="L21:N21"/>
    <mergeCell ref="O21:Q21"/>
    <mergeCell ref="R21:T21"/>
    <mergeCell ref="U21:W21"/>
    <mergeCell ref="X21:Z21"/>
    <mergeCell ref="AA21:AC21"/>
    <mergeCell ref="AD21:AF21"/>
    <mergeCell ref="AG21:AI21"/>
    <mergeCell ref="C35:E35"/>
    <mergeCell ref="F35:H35"/>
    <mergeCell ref="I35:K35"/>
    <mergeCell ref="L35:N35"/>
    <mergeCell ref="O35:Q35"/>
    <mergeCell ref="AG35:AI35"/>
    <mergeCell ref="AJ35:AL35"/>
    <mergeCell ref="R35:T35"/>
    <mergeCell ref="U35:W35"/>
    <mergeCell ref="X35:Z35"/>
    <mergeCell ref="AA35:AC35"/>
    <mergeCell ref="AD35:AF35"/>
  </mergeCells>
  <phoneticPr fontId="62"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B2:N19"/>
  <sheetViews>
    <sheetView topLeftCell="G1" zoomScale="70" zoomScaleNormal="70" workbookViewId="0">
      <selection activeCell="F27" sqref="F27"/>
    </sheetView>
  </sheetViews>
  <sheetFormatPr defaultRowHeight="15"/>
  <cols>
    <col min="1" max="1" width="9" customWidth="1"/>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10.7109375" customWidth="1"/>
    <col min="9" max="9" width="11.28515625" customWidth="1"/>
    <col min="10" max="10" width="10.7109375" bestFit="1" customWidth="1"/>
    <col min="11" max="11" width="10.7109375" customWidth="1"/>
    <col min="12" max="12" width="19.5703125" customWidth="1"/>
    <col min="13" max="13" width="12.5703125" customWidth="1"/>
    <col min="14" max="14" width="7.85546875" bestFit="1" customWidth="1"/>
    <col min="16" max="16" width="13" bestFit="1" customWidth="1"/>
    <col min="17" max="17" width="40.140625" bestFit="1" customWidth="1"/>
    <col min="18" max="18" width="13.85546875" bestFit="1" customWidth="1"/>
  </cols>
  <sheetData>
    <row r="2" spans="2:14">
      <c r="B2" s="6" t="s">
        <v>40</v>
      </c>
      <c r="C2" s="7">
        <v>43191</v>
      </c>
      <c r="D2" s="7">
        <v>43221</v>
      </c>
      <c r="E2" s="7">
        <v>43252</v>
      </c>
      <c r="F2" s="7">
        <v>43282</v>
      </c>
      <c r="G2" s="7">
        <v>43313</v>
      </c>
      <c r="H2" s="7">
        <v>43344</v>
      </c>
      <c r="I2" s="7">
        <v>43374</v>
      </c>
      <c r="J2" s="7">
        <v>43405</v>
      </c>
      <c r="K2" s="7">
        <v>43435</v>
      </c>
      <c r="L2" s="7">
        <v>43466</v>
      </c>
      <c r="M2" s="7">
        <v>43497</v>
      </c>
      <c r="N2" s="7">
        <v>43525</v>
      </c>
    </row>
    <row r="3" spans="2:14">
      <c r="B3" s="10" t="s">
        <v>143</v>
      </c>
      <c r="C3" s="41">
        <v>6.3198954599999997</v>
      </c>
      <c r="D3" s="41">
        <v>6.9966894100000019</v>
      </c>
      <c r="E3" s="41">
        <v>7.3099515999999989</v>
      </c>
      <c r="F3" s="41">
        <v>6.4991781400000006</v>
      </c>
      <c r="G3" s="41">
        <v>6.6596851399999997</v>
      </c>
      <c r="H3" s="41">
        <v>6.1330971299999986</v>
      </c>
      <c r="I3" s="41">
        <v>6.7166924900000007</v>
      </c>
      <c r="J3" s="41">
        <v>6.6852921700000003</v>
      </c>
      <c r="K3" s="41">
        <v>7.559467999999999</v>
      </c>
      <c r="L3" s="41">
        <v>7.3784290499999994</v>
      </c>
      <c r="M3" s="41">
        <v>5.9702077399999984</v>
      </c>
      <c r="N3" s="41"/>
    </row>
    <row r="4" spans="2:14">
      <c r="B4" s="1" t="s">
        <v>144</v>
      </c>
      <c r="C4" s="41">
        <v>6.9380100000000031E-3</v>
      </c>
      <c r="D4" s="41">
        <v>6.9932999999999966E-3</v>
      </c>
      <c r="E4" s="41">
        <v>4.7684999999999993E-3</v>
      </c>
      <c r="F4" s="41">
        <v>5.8610499999999961E-3</v>
      </c>
      <c r="G4" s="41">
        <v>7.7744799999999959E-3</v>
      </c>
      <c r="H4" s="41">
        <v>1.114969E-2</v>
      </c>
      <c r="I4" s="41">
        <v>1.2554160000000003E-2</v>
      </c>
      <c r="J4" s="41">
        <v>1.1743248387096774E-2</v>
      </c>
      <c r="K4" s="41">
        <v>5.2587699999999985E-3</v>
      </c>
      <c r="L4" s="41">
        <v>1.0479510000000008E-2</v>
      </c>
      <c r="M4" s="41">
        <v>5.635270000000003E-3</v>
      </c>
      <c r="N4" s="41"/>
    </row>
    <row r="5" spans="2:14">
      <c r="B5" s="1" t="s">
        <v>145</v>
      </c>
      <c r="C5" s="41">
        <v>0</v>
      </c>
      <c r="D5" s="41">
        <v>0</v>
      </c>
      <c r="E5" s="41">
        <v>0</v>
      </c>
      <c r="F5" s="41">
        <v>0</v>
      </c>
      <c r="G5" s="41">
        <v>0</v>
      </c>
      <c r="H5" s="41">
        <v>0</v>
      </c>
      <c r="I5" s="41">
        <v>0</v>
      </c>
      <c r="J5" s="41">
        <v>0</v>
      </c>
      <c r="K5" s="41">
        <v>0</v>
      </c>
      <c r="L5" s="41">
        <v>0</v>
      </c>
      <c r="M5" s="41">
        <v>0</v>
      </c>
      <c r="N5" s="41"/>
    </row>
    <row r="6" spans="2:14">
      <c r="B6" s="1" t="s">
        <v>146</v>
      </c>
      <c r="C6" s="41">
        <v>6.3610730390203388E-2</v>
      </c>
      <c r="D6" s="41">
        <v>0.11694529202500002</v>
      </c>
      <c r="E6" s="41">
        <v>9.2252900000000027E-2</v>
      </c>
      <c r="F6" s="41">
        <v>0.10103508999999995</v>
      </c>
      <c r="G6" s="41">
        <v>8.8136207666672364E-2</v>
      </c>
      <c r="H6" s="41">
        <v>4.8607619097306128E-3</v>
      </c>
      <c r="I6" s="41">
        <v>1.2745279999999999E-2</v>
      </c>
      <c r="J6" s="41">
        <v>0</v>
      </c>
      <c r="K6" s="41">
        <v>7.2268284888885051E-2</v>
      </c>
      <c r="L6" s="41">
        <v>9.157647999999996E-2</v>
      </c>
      <c r="M6" s="41">
        <v>9.1576520000000064E-2</v>
      </c>
      <c r="N6" s="41"/>
    </row>
    <row r="7" spans="2:14">
      <c r="B7" s="1" t="s">
        <v>59</v>
      </c>
      <c r="C7" s="41">
        <v>0</v>
      </c>
      <c r="D7" s="41">
        <v>0</v>
      </c>
      <c r="E7" s="41">
        <v>0</v>
      </c>
      <c r="F7" s="41">
        <v>0</v>
      </c>
      <c r="G7" s="41">
        <v>0</v>
      </c>
      <c r="H7" s="41">
        <v>0</v>
      </c>
      <c r="I7" s="41">
        <v>0</v>
      </c>
      <c r="J7" s="41">
        <v>0</v>
      </c>
      <c r="K7" s="41">
        <v>0</v>
      </c>
      <c r="L7" s="41">
        <v>0</v>
      </c>
      <c r="M7" s="41">
        <v>0</v>
      </c>
      <c r="N7" s="41"/>
    </row>
    <row r="10" spans="2:14">
      <c r="B10" s="1"/>
      <c r="C10" s="7">
        <v>43191</v>
      </c>
      <c r="D10" s="7">
        <v>43221</v>
      </c>
      <c r="E10" s="7">
        <v>43252</v>
      </c>
      <c r="F10" s="7">
        <v>43282</v>
      </c>
      <c r="G10" s="7">
        <v>43313</v>
      </c>
      <c r="H10" s="7">
        <v>43344</v>
      </c>
      <c r="I10" s="7">
        <v>43374</v>
      </c>
      <c r="J10" s="7">
        <v>43405</v>
      </c>
      <c r="K10" s="7">
        <v>43435</v>
      </c>
      <c r="L10" s="7">
        <v>43466</v>
      </c>
      <c r="M10" s="7">
        <v>43497</v>
      </c>
      <c r="N10" s="7">
        <v>43525</v>
      </c>
    </row>
    <row r="11" spans="2:14">
      <c r="B11" s="1" t="s">
        <v>60</v>
      </c>
      <c r="C11" s="65">
        <v>2115437.9499999997</v>
      </c>
      <c r="D11" s="65">
        <v>2364237.4299999997</v>
      </c>
      <c r="E11" s="65">
        <v>2412139.4499999997</v>
      </c>
      <c r="F11" s="65">
        <v>2087880.8099999994</v>
      </c>
      <c r="G11" s="20">
        <v>2105063.69</v>
      </c>
      <c r="H11" s="20">
        <v>1855789.89</v>
      </c>
      <c r="I11" s="20">
        <v>1976159.58</v>
      </c>
      <c r="J11" s="20">
        <v>1885021.68</v>
      </c>
      <c r="K11" s="20">
        <v>2130645.7599999998</v>
      </c>
      <c r="L11" s="20">
        <v>2078434.22</v>
      </c>
      <c r="M11" s="20">
        <v>1756278.13</v>
      </c>
      <c r="N11" s="20"/>
    </row>
    <row r="12" spans="2:14">
      <c r="B12" s="19" t="s">
        <v>130</v>
      </c>
      <c r="C12" s="64">
        <v>2489</v>
      </c>
      <c r="D12" s="64">
        <v>2280</v>
      </c>
      <c r="E12" s="64">
        <v>1517</v>
      </c>
      <c r="F12" s="64">
        <v>1809</v>
      </c>
      <c r="G12" s="20">
        <v>2376</v>
      </c>
      <c r="H12" s="20">
        <v>3250.66</v>
      </c>
      <c r="I12" s="20">
        <v>3391.84</v>
      </c>
      <c r="J12" s="20">
        <v>3135.34</v>
      </c>
      <c r="K12" s="20">
        <v>1378.23</v>
      </c>
      <c r="L12" s="20">
        <v>2745.22</v>
      </c>
      <c r="M12" s="20">
        <v>1515.17</v>
      </c>
      <c r="N12" s="20"/>
    </row>
    <row r="13" spans="2:14">
      <c r="B13" s="19" t="s">
        <v>58</v>
      </c>
      <c r="C13" s="20">
        <v>0</v>
      </c>
      <c r="D13" s="20">
        <v>0</v>
      </c>
      <c r="E13" s="20">
        <v>0</v>
      </c>
      <c r="F13" s="20">
        <v>0</v>
      </c>
      <c r="G13" s="20">
        <v>0</v>
      </c>
      <c r="H13" s="20">
        <v>0</v>
      </c>
      <c r="I13" s="20">
        <v>0</v>
      </c>
      <c r="J13" s="20">
        <v>0</v>
      </c>
      <c r="K13" s="20">
        <v>0</v>
      </c>
      <c r="L13" s="20">
        <v>0</v>
      </c>
      <c r="M13" s="20">
        <v>0</v>
      </c>
      <c r="N13" s="20"/>
    </row>
    <row r="14" spans="2:14">
      <c r="B14" s="19" t="s">
        <v>131</v>
      </c>
      <c r="C14" s="20">
        <v>0</v>
      </c>
      <c r="D14" s="20">
        <v>0</v>
      </c>
      <c r="E14" s="20">
        <v>0</v>
      </c>
      <c r="F14" s="20">
        <v>0</v>
      </c>
      <c r="G14" s="20">
        <v>0</v>
      </c>
      <c r="H14" s="20">
        <v>0</v>
      </c>
      <c r="I14" s="20">
        <v>0</v>
      </c>
      <c r="J14" s="20">
        <v>0</v>
      </c>
      <c r="K14" s="20">
        <v>0</v>
      </c>
      <c r="L14" s="20">
        <v>0</v>
      </c>
      <c r="M14" s="20">
        <v>0</v>
      </c>
      <c r="N14" s="20"/>
    </row>
    <row r="15" spans="2:14">
      <c r="C15" s="28">
        <v>2117926.9499999997</v>
      </c>
      <c r="D15" s="28">
        <v>2366517.4299999997</v>
      </c>
      <c r="E15" s="28">
        <v>2413656.4499999997</v>
      </c>
      <c r="F15" s="28">
        <v>2089689.8099999994</v>
      </c>
      <c r="G15" s="28">
        <v>2107439.69</v>
      </c>
      <c r="H15" s="28">
        <v>1859040.5499999998</v>
      </c>
      <c r="I15" s="28">
        <v>1979551.4200000002</v>
      </c>
      <c r="J15" s="28">
        <v>1888157.02</v>
      </c>
      <c r="K15" s="28">
        <v>2132023.9899999998</v>
      </c>
      <c r="L15" s="28">
        <v>2081179.44</v>
      </c>
      <c r="M15" s="28">
        <v>1757793.2999999998</v>
      </c>
      <c r="N15" s="28">
        <v>0</v>
      </c>
    </row>
    <row r="18" spans="2:2">
      <c r="B18" t="s">
        <v>174</v>
      </c>
    </row>
    <row r="19" spans="2:2">
      <c r="B19" s="51">
        <v>1757793.2999999998</v>
      </c>
    </row>
  </sheetData>
  <phoneticPr fontId="62"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B2:N9"/>
  <sheetViews>
    <sheetView zoomScale="70" zoomScaleNormal="70" workbookViewId="0">
      <selection activeCell="M19" sqref="M19"/>
    </sheetView>
  </sheetViews>
  <sheetFormatPr defaultRowHeight="15"/>
  <cols>
    <col min="1" max="1" width="9" customWidth="1"/>
    <col min="2" max="2" width="57.28515625" customWidth="1"/>
  </cols>
  <sheetData>
    <row r="2" spans="2:14">
      <c r="B2" s="6" t="s">
        <v>40</v>
      </c>
      <c r="C2" s="7">
        <v>43191</v>
      </c>
      <c r="D2" s="7">
        <v>43221</v>
      </c>
      <c r="E2" s="7">
        <v>43252</v>
      </c>
      <c r="F2" s="7">
        <v>43282</v>
      </c>
      <c r="G2" s="7">
        <v>43313</v>
      </c>
      <c r="H2" s="7">
        <v>43344</v>
      </c>
      <c r="I2" s="7">
        <v>43374</v>
      </c>
      <c r="J2" s="7">
        <v>43405</v>
      </c>
      <c r="K2" s="7">
        <v>43435</v>
      </c>
      <c r="L2" s="7">
        <v>43466</v>
      </c>
      <c r="M2" s="7">
        <v>43497</v>
      </c>
      <c r="N2" s="7">
        <v>43525</v>
      </c>
    </row>
    <row r="3" spans="2:14">
      <c r="B3" s="18" t="s">
        <v>94</v>
      </c>
      <c r="C3" s="41">
        <v>3.1310032699999994</v>
      </c>
      <c r="D3" s="41">
        <v>3.31364306</v>
      </c>
      <c r="E3" s="41">
        <v>3.0811221499999997</v>
      </c>
      <c r="F3" s="41">
        <v>2.7890434400000004</v>
      </c>
      <c r="G3" s="41">
        <v>3.1526730899999995</v>
      </c>
      <c r="H3" s="41">
        <v>2.9717225100000264</v>
      </c>
      <c r="I3" s="41">
        <v>3.2653322099999991</v>
      </c>
      <c r="J3" s="41">
        <v>3.2036969100000006</v>
      </c>
      <c r="K3" s="41">
        <v>3.3332748599999995</v>
      </c>
      <c r="L3" s="41">
        <v>3.3779057360000051</v>
      </c>
      <c r="M3" s="41">
        <v>3.0471647700000002</v>
      </c>
      <c r="N3" s="41"/>
    </row>
    <row r="4" spans="2:14">
      <c r="B4" s="18" t="s">
        <v>95</v>
      </c>
      <c r="C4" s="41">
        <v>4.464690000000001E-2</v>
      </c>
      <c r="D4" s="41">
        <v>3.2394960000000007E-2</v>
      </c>
      <c r="E4" s="41">
        <v>4.9838400000000019E-2</v>
      </c>
      <c r="F4" s="41">
        <v>4.8384780000000016E-2</v>
      </c>
      <c r="G4" s="41">
        <v>5.149968000000002E-2</v>
      </c>
      <c r="H4" s="41">
        <v>4.9838400000000019E-2</v>
      </c>
      <c r="I4" s="41">
        <v>5.149968000000002E-2</v>
      </c>
      <c r="J4" s="41">
        <v>4.6031300000000018E-2</v>
      </c>
      <c r="K4" s="41">
        <v>5.149968000000002E-2</v>
      </c>
      <c r="L4" s="41">
        <v>4.9699960000000015E-2</v>
      </c>
      <c r="M4" s="41">
        <v>4.5062220000000014E-2</v>
      </c>
      <c r="N4" s="41"/>
    </row>
    <row r="5" spans="2:14">
      <c r="B5" s="17" t="s">
        <v>93</v>
      </c>
      <c r="C5" s="41">
        <v>0</v>
      </c>
      <c r="D5" s="41">
        <v>0</v>
      </c>
      <c r="E5" s="41">
        <v>0</v>
      </c>
      <c r="F5" s="41">
        <v>0</v>
      </c>
      <c r="G5" s="41">
        <v>0</v>
      </c>
      <c r="H5" s="41">
        <v>0.33788578000000002</v>
      </c>
      <c r="I5" s="41">
        <v>5.2200000000000003E-2</v>
      </c>
      <c r="J5" s="41">
        <v>0</v>
      </c>
      <c r="K5" s="41">
        <v>0</v>
      </c>
      <c r="L5" s="41">
        <v>0</v>
      </c>
      <c r="M5" s="41">
        <v>0</v>
      </c>
      <c r="N5" s="41"/>
    </row>
    <row r="6" spans="2:14">
      <c r="B6" s="18" t="s">
        <v>96</v>
      </c>
      <c r="C6" s="41">
        <v>0</v>
      </c>
      <c r="D6" s="41">
        <v>0</v>
      </c>
      <c r="E6" s="41">
        <v>0</v>
      </c>
      <c r="F6" s="41">
        <v>0</v>
      </c>
      <c r="G6" s="41">
        <v>0</v>
      </c>
      <c r="H6" s="41">
        <v>0.16780716000000001</v>
      </c>
      <c r="I6" s="41">
        <v>1.5689226299999999</v>
      </c>
      <c r="J6" s="41">
        <v>0</v>
      </c>
      <c r="K6" s="41">
        <v>0.15928101</v>
      </c>
      <c r="L6" s="41">
        <v>0</v>
      </c>
      <c r="M6" s="41">
        <v>0</v>
      </c>
      <c r="N6" s="41"/>
    </row>
    <row r="7" spans="2:14">
      <c r="B7" s="17" t="s">
        <v>61</v>
      </c>
      <c r="C7" s="41">
        <v>0</v>
      </c>
      <c r="D7" s="41">
        <v>0.22357520396526012</v>
      </c>
      <c r="E7" s="41">
        <v>0</v>
      </c>
      <c r="F7" s="41">
        <v>0</v>
      </c>
      <c r="G7" s="41">
        <v>4.5933998760107821E-2</v>
      </c>
      <c r="H7" s="41">
        <v>0.186</v>
      </c>
      <c r="I7" s="41">
        <v>0</v>
      </c>
      <c r="J7" s="41">
        <v>0</v>
      </c>
      <c r="K7" s="41">
        <v>0</v>
      </c>
      <c r="L7" s="41">
        <v>0</v>
      </c>
      <c r="M7" s="41">
        <v>0</v>
      </c>
      <c r="N7" s="41"/>
    </row>
    <row r="8" spans="2:14">
      <c r="B8" s="17" t="s">
        <v>62</v>
      </c>
      <c r="C8" s="41">
        <v>0.19039999999999993</v>
      </c>
      <c r="D8" s="41">
        <v>0.1008</v>
      </c>
      <c r="E8" s="41">
        <v>0.1008</v>
      </c>
      <c r="F8" s="41">
        <v>0.22399999999999989</v>
      </c>
      <c r="G8" s="41">
        <v>0.32479999999999981</v>
      </c>
      <c r="H8" s="41">
        <v>0.1232</v>
      </c>
      <c r="I8" s="41">
        <v>0.13439999999999999</v>
      </c>
      <c r="J8" s="41">
        <v>0.23519999999999988</v>
      </c>
      <c r="K8" s="41">
        <v>0.30239999999999984</v>
      </c>
      <c r="L8" s="41">
        <v>0.23519999999999988</v>
      </c>
      <c r="M8" s="41">
        <v>0.20159999999999992</v>
      </c>
      <c r="N8" s="41"/>
    </row>
    <row r="9" spans="2:14">
      <c r="B9" s="18" t="s">
        <v>97</v>
      </c>
      <c r="C9" s="41">
        <v>0</v>
      </c>
      <c r="D9" s="41">
        <v>0</v>
      </c>
      <c r="E9" s="41">
        <v>0</v>
      </c>
      <c r="F9" s="41">
        <v>0</v>
      </c>
      <c r="G9" s="41">
        <v>0</v>
      </c>
      <c r="H9" s="41">
        <v>0</v>
      </c>
      <c r="I9" s="41">
        <v>0</v>
      </c>
      <c r="J9" s="41">
        <v>0</v>
      </c>
      <c r="K9" s="41">
        <v>0</v>
      </c>
      <c r="L9" s="41">
        <v>0</v>
      </c>
      <c r="M9" s="41">
        <v>0</v>
      </c>
      <c r="N9" s="41"/>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2:O19"/>
  <sheetViews>
    <sheetView zoomScale="70" zoomScaleNormal="70" workbookViewId="0">
      <selection activeCell="F30" sqref="F30"/>
    </sheetView>
  </sheetViews>
  <sheetFormatPr defaultRowHeight="15"/>
  <cols>
    <col min="1" max="1" width="9" customWidth="1"/>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c r="B2" s="6" t="s">
        <v>40</v>
      </c>
      <c r="C2" s="7">
        <v>43191</v>
      </c>
      <c r="D2" s="7">
        <v>43221</v>
      </c>
      <c r="E2" s="7">
        <v>43252</v>
      </c>
      <c r="F2" s="7">
        <v>43282</v>
      </c>
      <c r="G2" s="7">
        <v>43313</v>
      </c>
      <c r="H2" s="7">
        <v>43344</v>
      </c>
      <c r="I2" s="7">
        <v>43374</v>
      </c>
      <c r="J2" s="7">
        <v>43405</v>
      </c>
      <c r="K2" s="7">
        <v>43435</v>
      </c>
      <c r="L2" s="7">
        <v>43466</v>
      </c>
      <c r="M2" s="7">
        <v>43497</v>
      </c>
      <c r="N2" s="7">
        <v>43525</v>
      </c>
      <c r="O2" s="21"/>
    </row>
    <row r="3" spans="1:15">
      <c r="B3" s="18" t="s">
        <v>99</v>
      </c>
      <c r="C3" s="41">
        <v>9.1999999999999998E-2</v>
      </c>
      <c r="D3" s="41">
        <v>5.1750160000000003E-2</v>
      </c>
      <c r="E3" s="41">
        <v>6.8999999999999999E-3</v>
      </c>
      <c r="F3" s="41">
        <v>6.6036659999999997E-2</v>
      </c>
      <c r="G3" s="41">
        <v>0.1015595</v>
      </c>
      <c r="H3" s="41">
        <v>0.11536666999999999</v>
      </c>
      <c r="I3" s="41">
        <v>0.42221401000000003</v>
      </c>
      <c r="J3" s="41">
        <v>3.3898159999999997E-2</v>
      </c>
      <c r="K3" s="41">
        <v>0.51649184000000004</v>
      </c>
      <c r="L3" s="41">
        <v>0.26744015999999998</v>
      </c>
      <c r="M3" s="41">
        <v>0.24774376999999997</v>
      </c>
      <c r="N3" s="41"/>
      <c r="O3" s="5"/>
    </row>
    <row r="4" spans="1:15">
      <c r="B4" s="18" t="s">
        <v>98</v>
      </c>
      <c r="C4" s="41">
        <v>0</v>
      </c>
      <c r="D4" s="41">
        <v>0</v>
      </c>
      <c r="E4" s="41">
        <v>0</v>
      </c>
      <c r="F4" s="41">
        <v>0</v>
      </c>
      <c r="G4" s="41">
        <v>0</v>
      </c>
      <c r="H4" s="41">
        <v>0</v>
      </c>
      <c r="I4" s="41">
        <v>0</v>
      </c>
      <c r="J4" s="41">
        <v>0</v>
      </c>
      <c r="K4" s="41">
        <v>0</v>
      </c>
      <c r="L4" s="41">
        <v>0</v>
      </c>
      <c r="M4" s="41">
        <v>0</v>
      </c>
      <c r="N4" s="41"/>
      <c r="O4" s="5"/>
    </row>
    <row r="5" spans="1:15">
      <c r="B5" s="17" t="s">
        <v>101</v>
      </c>
      <c r="C5" s="41">
        <v>0</v>
      </c>
      <c r="D5" s="41">
        <v>0</v>
      </c>
      <c r="E5" s="41">
        <v>0</v>
      </c>
      <c r="F5" s="41">
        <v>0</v>
      </c>
      <c r="G5" s="41">
        <v>0</v>
      </c>
      <c r="H5" s="41">
        <v>0</v>
      </c>
      <c r="I5" s="41">
        <v>0</v>
      </c>
      <c r="J5" s="41">
        <v>0</v>
      </c>
      <c r="K5" s="41">
        <v>0</v>
      </c>
      <c r="L5" s="41">
        <v>0</v>
      </c>
      <c r="M5" s="41">
        <v>0</v>
      </c>
      <c r="N5" s="41"/>
      <c r="O5" s="5"/>
    </row>
    <row r="6" spans="1:15">
      <c r="B6" s="18" t="s">
        <v>100</v>
      </c>
      <c r="C6" s="41">
        <v>0</v>
      </c>
      <c r="D6" s="41">
        <v>3.179284000000001E-2</v>
      </c>
      <c r="E6" s="41">
        <v>3.8986970000000003E-2</v>
      </c>
      <c r="F6" s="41">
        <v>0.11493933999999989</v>
      </c>
      <c r="G6" s="41">
        <v>3.9060519999999987E-2</v>
      </c>
      <c r="H6" s="41">
        <v>2.8436919999999987E-2</v>
      </c>
      <c r="I6" s="41">
        <v>2.590878000000001E-2</v>
      </c>
      <c r="J6" s="41">
        <v>0</v>
      </c>
      <c r="K6" s="41">
        <v>0</v>
      </c>
      <c r="L6" s="41">
        <v>0</v>
      </c>
      <c r="M6" s="41">
        <v>0</v>
      </c>
      <c r="N6" s="41"/>
      <c r="O6" s="5"/>
    </row>
    <row r="7" spans="1:15">
      <c r="B7" s="17" t="s">
        <v>104</v>
      </c>
      <c r="C7" s="41">
        <v>0.40913443999999999</v>
      </c>
      <c r="D7" s="41">
        <v>0.4156603000000002</v>
      </c>
      <c r="E7" s="41">
        <v>0.38598527999999999</v>
      </c>
      <c r="F7" s="41">
        <v>0.43290860999999997</v>
      </c>
      <c r="G7" s="41">
        <v>0.45567308000000023</v>
      </c>
      <c r="H7" s="41">
        <v>0.41326052999999996</v>
      </c>
      <c r="I7" s="41">
        <v>0.37592209999999998</v>
      </c>
      <c r="J7" s="41">
        <v>0.40278223999999996</v>
      </c>
      <c r="K7" s="41">
        <v>0.41364728000000001</v>
      </c>
      <c r="L7" s="41">
        <v>0.41292435999999999</v>
      </c>
      <c r="M7" s="41">
        <v>0.37869208000000004</v>
      </c>
      <c r="N7" s="41"/>
      <c r="O7" s="5"/>
    </row>
    <row r="8" spans="1:15" ht="30">
      <c r="B8" s="18" t="s">
        <v>102</v>
      </c>
      <c r="C8" s="41">
        <v>0</v>
      </c>
      <c r="D8" s="41">
        <v>0</v>
      </c>
      <c r="E8" s="41">
        <v>0</v>
      </c>
      <c r="F8" s="41">
        <v>0</v>
      </c>
      <c r="G8" s="41">
        <v>0</v>
      </c>
      <c r="H8" s="41">
        <v>0</v>
      </c>
      <c r="I8" s="41">
        <v>0.11883893000000001</v>
      </c>
      <c r="J8" s="41">
        <v>0</v>
      </c>
      <c r="K8" s="41">
        <v>0</v>
      </c>
      <c r="L8" s="41">
        <v>0</v>
      </c>
      <c r="M8" s="41">
        <v>0</v>
      </c>
      <c r="N8" s="41"/>
      <c r="O8" s="5"/>
    </row>
    <row r="9" spans="1:15">
      <c r="B9" s="18" t="s">
        <v>103</v>
      </c>
      <c r="C9" s="41">
        <v>0.28598498999999999</v>
      </c>
      <c r="D9" s="41">
        <v>0.4205025</v>
      </c>
      <c r="E9" s="41">
        <v>0.39410752000000004</v>
      </c>
      <c r="F9" s="41">
        <v>0.54507834000000011</v>
      </c>
      <c r="G9" s="41">
        <v>0.54894499999999991</v>
      </c>
      <c r="H9" s="41">
        <v>0.49811084999999999</v>
      </c>
      <c r="I9" s="41">
        <v>0.40205999999999997</v>
      </c>
      <c r="J9" s="41">
        <v>0.39904418000000003</v>
      </c>
      <c r="K9" s="41">
        <v>0.58828583000000001</v>
      </c>
      <c r="L9" s="41">
        <v>0.67924582999999994</v>
      </c>
      <c r="M9" s="41">
        <v>0.75248500000000007</v>
      </c>
      <c r="N9" s="41"/>
      <c r="O9" s="5"/>
    </row>
    <row r="12" spans="1:15" ht="15.75">
      <c r="B12" s="22"/>
      <c r="C12" s="23">
        <v>43191</v>
      </c>
      <c r="D12" s="23">
        <v>43221</v>
      </c>
      <c r="E12" s="23">
        <v>43252</v>
      </c>
      <c r="F12" s="23">
        <v>43282</v>
      </c>
      <c r="G12" s="23">
        <v>43313</v>
      </c>
      <c r="H12" s="23">
        <v>43344</v>
      </c>
      <c r="I12" s="23">
        <v>43374</v>
      </c>
      <c r="J12" s="23">
        <v>43405</v>
      </c>
      <c r="K12" s="23">
        <v>43435</v>
      </c>
      <c r="L12" s="23">
        <v>43466</v>
      </c>
      <c r="M12" s="23">
        <v>43497</v>
      </c>
      <c r="N12" s="23">
        <v>43525</v>
      </c>
    </row>
    <row r="13" spans="1:15" ht="15.75">
      <c r="A13" t="s">
        <v>134</v>
      </c>
      <c r="B13" s="24" t="s">
        <v>108</v>
      </c>
      <c r="C13" s="60">
        <v>20732.75</v>
      </c>
      <c r="D13" s="60">
        <v>27099.7</v>
      </c>
      <c r="E13" s="60">
        <v>26412.1</v>
      </c>
      <c r="F13" s="60">
        <v>38711.800000000003</v>
      </c>
      <c r="G13" s="60">
        <v>37026.65</v>
      </c>
      <c r="H13" s="60">
        <v>35267.199999999997</v>
      </c>
      <c r="I13" s="60">
        <v>29192.05</v>
      </c>
      <c r="J13" s="60">
        <v>28273.5</v>
      </c>
      <c r="K13" s="60">
        <v>41613.35</v>
      </c>
      <c r="L13" s="60">
        <v>48897.75</v>
      </c>
      <c r="M13" s="60">
        <v>51929.75</v>
      </c>
      <c r="N13" s="60"/>
    </row>
    <row r="14" spans="1:15" ht="15.75">
      <c r="B14" s="24" t="s">
        <v>107</v>
      </c>
      <c r="C14" s="60">
        <v>0</v>
      </c>
      <c r="D14" s="60">
        <v>0</v>
      </c>
      <c r="E14" s="60">
        <v>0</v>
      </c>
      <c r="F14" s="60">
        <v>0</v>
      </c>
      <c r="G14" s="60">
        <v>0</v>
      </c>
      <c r="H14" s="60">
        <v>0</v>
      </c>
      <c r="I14" s="60">
        <v>137.66999999999999</v>
      </c>
      <c r="J14" s="60">
        <v>0</v>
      </c>
      <c r="K14" s="60">
        <v>0</v>
      </c>
      <c r="L14" s="60">
        <v>0</v>
      </c>
      <c r="M14" s="60">
        <v>0</v>
      </c>
      <c r="N14" s="60"/>
    </row>
    <row r="15" spans="1:15" ht="15.75">
      <c r="A15" t="s">
        <v>105</v>
      </c>
      <c r="B15" s="25" t="s">
        <v>109</v>
      </c>
      <c r="C15" s="60">
        <v>20</v>
      </c>
      <c r="D15" s="60">
        <v>19</v>
      </c>
      <c r="E15" s="60">
        <v>18</v>
      </c>
      <c r="F15" s="60">
        <v>17</v>
      </c>
      <c r="G15" s="60">
        <v>19</v>
      </c>
      <c r="H15" s="60">
        <v>19</v>
      </c>
      <c r="I15" s="60">
        <v>17</v>
      </c>
      <c r="J15" s="60">
        <v>19</v>
      </c>
      <c r="K15" s="60"/>
      <c r="L15" s="60"/>
      <c r="M15" s="60"/>
      <c r="N15" s="60"/>
    </row>
    <row r="16" spans="1:15" ht="15.75">
      <c r="B16" s="24" t="s">
        <v>110</v>
      </c>
      <c r="C16" s="60">
        <v>0</v>
      </c>
      <c r="D16" s="60">
        <v>0</v>
      </c>
      <c r="E16" s="60">
        <v>0</v>
      </c>
      <c r="F16" s="60">
        <v>0</v>
      </c>
      <c r="G16" s="60">
        <v>0</v>
      </c>
      <c r="H16" s="60">
        <v>0</v>
      </c>
      <c r="I16" s="60">
        <v>0</v>
      </c>
      <c r="J16" s="60">
        <v>0</v>
      </c>
      <c r="K16" s="60">
        <v>0</v>
      </c>
      <c r="L16" s="60">
        <v>0</v>
      </c>
      <c r="M16" s="60">
        <v>0</v>
      </c>
      <c r="N16" s="60"/>
    </row>
    <row r="17" spans="1:14" ht="15.75">
      <c r="B17" s="25" t="s">
        <v>112</v>
      </c>
      <c r="C17" s="60">
        <v>0</v>
      </c>
      <c r="D17" s="60">
        <v>0</v>
      </c>
      <c r="E17" s="60">
        <v>0</v>
      </c>
      <c r="F17" s="60">
        <v>0</v>
      </c>
      <c r="G17" s="60">
        <v>0</v>
      </c>
      <c r="H17" s="60">
        <v>0</v>
      </c>
      <c r="I17" s="60">
        <v>0</v>
      </c>
      <c r="J17" s="60">
        <v>0</v>
      </c>
      <c r="K17" s="60">
        <v>0</v>
      </c>
      <c r="L17" s="60">
        <v>0</v>
      </c>
      <c r="M17" s="60">
        <v>0</v>
      </c>
      <c r="N17" s="60"/>
    </row>
    <row r="18" spans="1:14" ht="15.75">
      <c r="B18" s="24" t="s">
        <v>111</v>
      </c>
      <c r="C18" s="60">
        <v>0</v>
      </c>
      <c r="D18" s="60">
        <v>0</v>
      </c>
      <c r="E18" s="60">
        <v>0</v>
      </c>
      <c r="F18" s="60">
        <v>0</v>
      </c>
      <c r="G18" s="60">
        <v>0</v>
      </c>
      <c r="H18" s="60">
        <v>0</v>
      </c>
      <c r="I18" s="60">
        <v>0</v>
      </c>
      <c r="J18" s="60">
        <v>0</v>
      </c>
      <c r="K18" s="60">
        <v>0</v>
      </c>
      <c r="L18" s="60">
        <v>0</v>
      </c>
      <c r="M18" s="60">
        <v>0</v>
      </c>
      <c r="N18" s="60"/>
    </row>
    <row r="19" spans="1:14" ht="15.75">
      <c r="A19" t="s">
        <v>106</v>
      </c>
      <c r="B19" s="25" t="s">
        <v>113</v>
      </c>
      <c r="C19" s="60">
        <v>3</v>
      </c>
      <c r="D19" s="60">
        <v>5</v>
      </c>
      <c r="E19" s="60">
        <v>1</v>
      </c>
      <c r="F19" s="60">
        <v>6</v>
      </c>
      <c r="G19" s="60">
        <v>3</v>
      </c>
      <c r="H19" s="60">
        <v>7</v>
      </c>
      <c r="I19" s="60">
        <v>27</v>
      </c>
      <c r="J19" s="60">
        <v>4</v>
      </c>
      <c r="K19" s="60">
        <v>20</v>
      </c>
      <c r="L19" s="60">
        <v>22</v>
      </c>
      <c r="M19" s="60"/>
      <c r="N19" s="60"/>
    </row>
  </sheetData>
  <phoneticPr fontId="62"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B2:N8"/>
  <sheetViews>
    <sheetView workbookViewId="0">
      <selection activeCell="B34" sqref="B34"/>
    </sheetView>
  </sheetViews>
  <sheetFormatPr defaultRowHeight="15"/>
  <cols>
    <col min="1" max="1" width="9" customWidth="1"/>
    <col min="2" max="2" width="31.140625" bestFit="1" customWidth="1"/>
  </cols>
  <sheetData>
    <row r="2" spans="2:14">
      <c r="B2" s="6" t="s">
        <v>40</v>
      </c>
      <c r="C2" s="3">
        <v>43220</v>
      </c>
      <c r="D2" s="3">
        <v>43251</v>
      </c>
      <c r="E2" s="3">
        <v>43281</v>
      </c>
      <c r="F2" s="3">
        <v>43312</v>
      </c>
      <c r="G2" s="3">
        <v>43343</v>
      </c>
      <c r="H2" s="3">
        <v>43373</v>
      </c>
      <c r="I2" s="3">
        <v>43404</v>
      </c>
      <c r="J2" s="3">
        <v>43434</v>
      </c>
      <c r="K2" s="3">
        <v>43465</v>
      </c>
      <c r="L2" s="3">
        <v>43496</v>
      </c>
      <c r="M2" s="3">
        <v>43524</v>
      </c>
      <c r="N2" s="3">
        <v>43555</v>
      </c>
    </row>
    <row r="3" spans="2:14">
      <c r="B3" s="6" t="s">
        <v>32</v>
      </c>
      <c r="C3" s="41">
        <v>1.2202173698917604</v>
      </c>
      <c r="D3" s="41">
        <v>1.1494566828511801</v>
      </c>
      <c r="E3" s="41">
        <v>1.5945901102273203</v>
      </c>
      <c r="F3" s="41">
        <v>1.5264936295931404</v>
      </c>
      <c r="G3" s="41">
        <v>2.4507075680260546</v>
      </c>
      <c r="H3" s="41">
        <v>2.7549183150080996</v>
      </c>
      <c r="I3" s="41">
        <v>1.9451574260378903</v>
      </c>
      <c r="J3" s="41">
        <v>1.4828243398127299</v>
      </c>
      <c r="K3" s="41">
        <v>1.7000906175836601</v>
      </c>
      <c r="L3" s="41">
        <v>1.2440899937170202</v>
      </c>
      <c r="M3" s="41">
        <v>1.6117021768206798</v>
      </c>
      <c r="N3" s="41"/>
    </row>
    <row r="4" spans="2:14">
      <c r="B4" s="6" t="s">
        <v>63</v>
      </c>
      <c r="C4" s="41">
        <v>0</v>
      </c>
      <c r="D4" s="41">
        <v>0</v>
      </c>
      <c r="E4" s="41">
        <v>0</v>
      </c>
      <c r="F4" s="41">
        <v>0</v>
      </c>
      <c r="G4" s="41">
        <v>0</v>
      </c>
      <c r="H4" s="41">
        <v>0</v>
      </c>
      <c r="I4" s="41">
        <v>0</v>
      </c>
      <c r="J4" s="41">
        <v>0</v>
      </c>
      <c r="K4" s="41">
        <v>0</v>
      </c>
      <c r="L4" s="41">
        <v>0</v>
      </c>
      <c r="M4" s="41">
        <v>0</v>
      </c>
      <c r="N4" s="41"/>
    </row>
    <row r="5" spans="2:14">
      <c r="B5" s="6" t="s">
        <v>132</v>
      </c>
      <c r="C5" s="41">
        <v>-1.6264490196078469E-4</v>
      </c>
      <c r="D5" s="41">
        <v>-5.5047339869281119E-4</v>
      </c>
      <c r="E5" s="41">
        <v>-9.1929490196078489E-4</v>
      </c>
      <c r="F5" s="41">
        <v>-9.6226339869281117E-4</v>
      </c>
      <c r="G5" s="41">
        <v>-1.0129333986928111E-3</v>
      </c>
      <c r="H5" s="41">
        <v>-9.6705490196078499E-4</v>
      </c>
      <c r="I5" s="41">
        <v>-1.0027533986928111E-3</v>
      </c>
      <c r="J5" s="41">
        <v>-1.070954901960785E-3</v>
      </c>
      <c r="K5" s="41">
        <v>-1.1066533986928112E-3</v>
      </c>
      <c r="L5" s="41">
        <v>-1.1066533986928112E-3</v>
      </c>
      <c r="M5" s="41">
        <v>0</v>
      </c>
      <c r="N5" s="41"/>
    </row>
    <row r="6" spans="2:14">
      <c r="B6" s="57" t="s">
        <v>147</v>
      </c>
      <c r="C6" s="41">
        <v>-0.6121346879999372</v>
      </c>
      <c r="D6" s="41">
        <v>-0.70203179700002794</v>
      </c>
      <c r="E6" s="41">
        <v>-0.87965299099994509</v>
      </c>
      <c r="F6" s="41">
        <v>-1.0071426089999633</v>
      </c>
      <c r="G6" s="41">
        <v>-0.9976251440000673</v>
      </c>
      <c r="H6" s="41">
        <v>-2.134643811175212</v>
      </c>
      <c r="I6" s="41">
        <v>-2.3295082189999459</v>
      </c>
      <c r="J6" s="41">
        <v>-1.0163176543860037</v>
      </c>
      <c r="K6" s="41">
        <v>-0.84047906799984262</v>
      </c>
      <c r="L6" s="41">
        <v>-0.84112972335002156</v>
      </c>
      <c r="M6" s="41">
        <v>-0.22064070800008428</v>
      </c>
      <c r="N6" s="41"/>
    </row>
    <row r="7" spans="2:14">
      <c r="B7" s="44" t="s">
        <v>153</v>
      </c>
      <c r="C7" s="38">
        <v>-0.34352351999999897</v>
      </c>
      <c r="D7" s="38">
        <v>-0.43222077999999986</v>
      </c>
      <c r="E7" s="38">
        <v>-0.48334421999999916</v>
      </c>
      <c r="F7" s="38">
        <v>-0.58804185000000031</v>
      </c>
      <c r="G7" s="38">
        <v>-0.54911352999999985</v>
      </c>
      <c r="H7" s="38">
        <v>-1.1598531400000027</v>
      </c>
      <c r="I7" s="38">
        <v>-0.91164660000000086</v>
      </c>
      <c r="J7" s="38">
        <v>-0.61422897000000032</v>
      </c>
      <c r="K7" s="38">
        <v>-0.60136669000000009</v>
      </c>
      <c r="L7" s="38">
        <v>-0.4417991499999997</v>
      </c>
      <c r="M7" s="38">
        <v>-0.57973879999999811</v>
      </c>
      <c r="N7" s="38"/>
    </row>
    <row r="8" spans="2:14">
      <c r="B8" s="44" t="s">
        <v>156</v>
      </c>
      <c r="C8" s="38">
        <v>-0.26861116799993823</v>
      </c>
      <c r="D8" s="38">
        <v>-0.26981101700002807</v>
      </c>
      <c r="E8" s="38">
        <v>-0.39630877099994599</v>
      </c>
      <c r="F8" s="38">
        <v>-0.41910075899996313</v>
      </c>
      <c r="G8" s="38">
        <v>-0.44851161400006745</v>
      </c>
      <c r="H8" s="38">
        <v>-0.97479067117520901</v>
      </c>
      <c r="I8" s="38">
        <v>-1.4178616189999449</v>
      </c>
      <c r="J8" s="38">
        <v>-0.40208868438600343</v>
      </c>
      <c r="K8" s="38">
        <v>-0.23911237799984253</v>
      </c>
      <c r="L8" s="38">
        <v>-0.39933057335002187</v>
      </c>
      <c r="M8" s="38">
        <v>0.35909809199991383</v>
      </c>
      <c r="N8" s="38"/>
    </row>
  </sheetData>
  <phoneticPr fontId="6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B1:N5"/>
  <sheetViews>
    <sheetView topLeftCell="B1" zoomScale="110" zoomScaleNormal="110" workbookViewId="0">
      <selection activeCell="F27" sqref="F27"/>
    </sheetView>
  </sheetViews>
  <sheetFormatPr defaultRowHeight="15"/>
  <cols>
    <col min="1" max="1" width="9" customWidth="1"/>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c r="B1" t="s">
        <v>148</v>
      </c>
      <c r="C1" s="42">
        <v>43497</v>
      </c>
      <c r="D1" s="37">
        <v>43524</v>
      </c>
      <c r="E1" s="35">
        <v>43497</v>
      </c>
      <c r="F1" t="s">
        <v>151</v>
      </c>
      <c r="G1" t="s">
        <v>189</v>
      </c>
    </row>
    <row r="3" spans="2:14">
      <c r="B3" t="s">
        <v>1</v>
      </c>
      <c r="C3" s="38" t="s">
        <v>0</v>
      </c>
      <c r="D3" s="38" t="s">
        <v>2</v>
      </c>
      <c r="E3" s="38" t="s">
        <v>3</v>
      </c>
      <c r="F3" s="38" t="s">
        <v>4</v>
      </c>
      <c r="G3" s="38" t="s">
        <v>41</v>
      </c>
      <c r="H3" s="38"/>
      <c r="I3" s="38"/>
      <c r="J3" s="38"/>
      <c r="K3" s="38"/>
      <c r="L3" s="38"/>
      <c r="M3" s="38"/>
      <c r="N3" s="38"/>
    </row>
    <row r="4" spans="2:14">
      <c r="B4" s="49">
        <v>36.184349426145509</v>
      </c>
      <c r="C4" s="49">
        <v>10.247007726220733</v>
      </c>
      <c r="D4" s="49">
        <v>37.824359576963097</v>
      </c>
      <c r="E4" s="49">
        <v>-0.12142384436615998</v>
      </c>
      <c r="F4" s="50">
        <v>-0.22064070800008428</v>
      </c>
      <c r="G4" s="48">
        <v>83.913652176963097</v>
      </c>
      <c r="H4" s="13"/>
    </row>
    <row r="5" spans="2:14">
      <c r="B5" s="13"/>
      <c r="C5" s="13"/>
      <c r="F5" s="13"/>
      <c r="G5" s="13"/>
      <c r="H5" s="13"/>
    </row>
  </sheetData>
  <phoneticPr fontId="6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N41"/>
  <sheetViews>
    <sheetView zoomScale="70" zoomScaleNormal="70" workbookViewId="0">
      <selection activeCell="G36" sqref="G36"/>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43220</v>
      </c>
      <c r="D2" s="3">
        <v>43251</v>
      </c>
      <c r="E2" s="3">
        <v>43281</v>
      </c>
      <c r="F2" s="3">
        <v>43312</v>
      </c>
      <c r="G2" s="3">
        <v>43343</v>
      </c>
      <c r="H2" s="3">
        <v>43373</v>
      </c>
      <c r="I2" s="3">
        <v>43404</v>
      </c>
      <c r="J2" s="3">
        <v>43434</v>
      </c>
      <c r="K2" s="3">
        <v>43465</v>
      </c>
      <c r="L2" s="3">
        <v>43496</v>
      </c>
      <c r="M2" s="3">
        <v>43524</v>
      </c>
      <c r="N2" s="3">
        <v>43555</v>
      </c>
    </row>
    <row r="3" spans="2:14">
      <c r="B3" s="1" t="s">
        <v>64</v>
      </c>
      <c r="C3" s="41">
        <v>-5.6785957729999996</v>
      </c>
      <c r="D3" s="41">
        <v>-6.7606795479999997</v>
      </c>
      <c r="E3" s="41">
        <v>-2.8102212680000007</v>
      </c>
      <c r="F3" s="41">
        <v>-1.1107513009999979</v>
      </c>
      <c r="G3" s="41">
        <v>-3.902354275</v>
      </c>
      <c r="H3" s="41">
        <v>-0.66875925500000044</v>
      </c>
      <c r="I3" s="41">
        <v>-4.4596334000000071E-2</v>
      </c>
      <c r="J3" s="41">
        <v>2.4801977669999986</v>
      </c>
      <c r="K3" s="41">
        <v>-2.3268953749999999</v>
      </c>
      <c r="L3" s="41">
        <v>-5.5034319830000005</v>
      </c>
      <c r="M3" s="41">
        <v>-5.1253874609999999</v>
      </c>
      <c r="N3" s="41"/>
    </row>
    <row r="4" spans="2:14">
      <c r="B4" s="1" t="s">
        <v>150</v>
      </c>
      <c r="C4" s="41">
        <v>4.0568053568987184</v>
      </c>
      <c r="D4" s="41">
        <v>4.3843095227485316</v>
      </c>
      <c r="E4" s="41">
        <v>3.2613387351135636</v>
      </c>
      <c r="F4" s="41">
        <v>4.6473166482081094</v>
      </c>
      <c r="G4" s="41">
        <v>4.4808706754416416</v>
      </c>
      <c r="H4" s="41">
        <v>5.3981287221922036</v>
      </c>
      <c r="I4" s="41">
        <v>8.0218330313054267</v>
      </c>
      <c r="J4" s="41">
        <v>8.5404799972147831</v>
      </c>
      <c r="K4" s="41">
        <v>8.1588322971847589</v>
      </c>
      <c r="L4" s="41">
        <v>6.7516965624145291</v>
      </c>
      <c r="M4" s="41">
        <v>4.666060670861623</v>
      </c>
      <c r="N4" s="41"/>
    </row>
    <row r="5" spans="2:14">
      <c r="B5" s="1" t="s">
        <v>65</v>
      </c>
      <c r="C5" s="41">
        <v>6.0960367917484302</v>
      </c>
      <c r="D5" s="41">
        <v>7.0388447085698704</v>
      </c>
      <c r="E5" s="41">
        <v>6.6491846933095307</v>
      </c>
      <c r="F5" s="41">
        <v>7.367863841326411</v>
      </c>
      <c r="G5" s="41">
        <v>6.8112932936347512</v>
      </c>
      <c r="H5" s="41">
        <v>5.770652496480281</v>
      </c>
      <c r="I5" s="41">
        <v>5.3681677395560392</v>
      </c>
      <c r="J5" s="41">
        <v>5.8390075601571292</v>
      </c>
      <c r="K5" s="41">
        <v>6.0006382395026083</v>
      </c>
      <c r="L5" s="41">
        <v>6.0381009096536902</v>
      </c>
      <c r="M5" s="41">
        <v>5.242159126232699</v>
      </c>
      <c r="N5" s="41"/>
    </row>
    <row r="6" spans="2:14">
      <c r="B6" s="1" t="s">
        <v>66</v>
      </c>
      <c r="C6" s="41">
        <v>25.147117179434968</v>
      </c>
      <c r="D6" s="41">
        <v>24.81700538011329</v>
      </c>
      <c r="E6" s="41">
        <v>50.121358049295651</v>
      </c>
      <c r="F6" s="41">
        <v>39.662724137068579</v>
      </c>
      <c r="G6" s="41">
        <v>35.337436677764018</v>
      </c>
      <c r="H6" s="41">
        <v>101.50288070091257</v>
      </c>
      <c r="I6" s="41">
        <v>103.99179821795312</v>
      </c>
      <c r="J6" s="41">
        <v>62.678512165090574</v>
      </c>
      <c r="K6" s="41">
        <v>53.253341318557133</v>
      </c>
      <c r="L6" s="41">
        <v>40.682785147087436</v>
      </c>
      <c r="M6" s="41">
        <v>49.468768483236133</v>
      </c>
      <c r="N6" s="41"/>
    </row>
    <row r="7" spans="2:14">
      <c r="B7" s="1" t="s">
        <v>154</v>
      </c>
      <c r="C7" s="41">
        <v>0.42003371109222998</v>
      </c>
      <c r="D7" s="41">
        <v>2.05747189453484</v>
      </c>
      <c r="E7" s="41">
        <v>0.40776612894857994</v>
      </c>
      <c r="F7" s="41">
        <v>0.57252884519922997</v>
      </c>
      <c r="G7" s="41">
        <v>0.39588379449809996</v>
      </c>
      <c r="H7" s="41">
        <v>0.56368347816138997</v>
      </c>
      <c r="I7" s="41">
        <v>0.21194266466229006</v>
      </c>
      <c r="J7" s="41">
        <v>0.36941372710846004</v>
      </c>
      <c r="K7" s="41">
        <v>0.38934183810876999</v>
      </c>
      <c r="L7" s="41">
        <v>0.23515634662652002</v>
      </c>
      <c r="M7" s="41">
        <v>7.69815384879E-2</v>
      </c>
      <c r="N7" s="41"/>
    </row>
    <row r="8" spans="2:14">
      <c r="B8" s="1" t="s">
        <v>149</v>
      </c>
      <c r="C8" s="41">
        <v>6.4616424454293018</v>
      </c>
      <c r="D8" s="41">
        <v>6.469285508946129</v>
      </c>
      <c r="E8" s="41">
        <v>6.0078941458212505</v>
      </c>
      <c r="F8" s="41">
        <v>7.5555761754611996</v>
      </c>
      <c r="G8" s="41">
        <v>8.2258662224260313</v>
      </c>
      <c r="H8" s="41">
        <v>7.63070925443302</v>
      </c>
      <c r="I8" s="41">
        <v>8.4572272865676688</v>
      </c>
      <c r="J8" s="41">
        <v>7.0317832880604012</v>
      </c>
      <c r="K8" s="41">
        <v>7.4545247392818199</v>
      </c>
      <c r="L8" s="41">
        <v>9.2879755814209588</v>
      </c>
      <c r="M8" s="41">
        <v>7.7146218489793608</v>
      </c>
      <c r="N8" s="41"/>
    </row>
    <row r="9" spans="2:14">
      <c r="B9" s="1" t="s">
        <v>67</v>
      </c>
      <c r="C9" s="41">
        <v>11.020856772242428</v>
      </c>
      <c r="D9" s="41">
        <v>12.212296822909959</v>
      </c>
      <c r="E9" s="41">
        <v>11.460436606144015</v>
      </c>
      <c r="F9" s="41">
        <v>10.538977471562839</v>
      </c>
      <c r="G9" s="41">
        <v>10.760174650843041</v>
      </c>
      <c r="H9" s="41">
        <v>11.387977960617519</v>
      </c>
      <c r="I9" s="41">
        <v>10.511618202536427</v>
      </c>
      <c r="J9" s="41">
        <v>12.014047710070654</v>
      </c>
      <c r="K9" s="41">
        <v>11.763247379011313</v>
      </c>
      <c r="L9" s="41">
        <v>9.6897859906350483</v>
      </c>
      <c r="M9" s="41">
        <v>9.047953238143938</v>
      </c>
      <c r="N9" s="41"/>
    </row>
    <row r="10" spans="2:14">
      <c r="B10" s="32" t="s">
        <v>152</v>
      </c>
      <c r="C10" s="41">
        <v>0.78711943000000018</v>
      </c>
      <c r="D10" s="41">
        <v>0.91970580000000024</v>
      </c>
      <c r="E10" s="41">
        <v>0.82597976999999989</v>
      </c>
      <c r="F10" s="41">
        <v>1.1589629499999998</v>
      </c>
      <c r="G10" s="41">
        <v>1.1452381</v>
      </c>
      <c r="H10" s="41">
        <v>1.0551749699999997</v>
      </c>
      <c r="I10" s="41">
        <v>1.3449438199999999</v>
      </c>
      <c r="J10" s="41">
        <v>0.83572457999999994</v>
      </c>
      <c r="K10" s="41">
        <v>1.5184249500000007</v>
      </c>
      <c r="L10" s="41">
        <v>1.3596103500000001</v>
      </c>
      <c r="M10" s="41">
        <v>1.3789208499999996</v>
      </c>
      <c r="N10" s="41"/>
    </row>
    <row r="11" spans="2:14">
      <c r="B11" s="47" t="s">
        <v>68</v>
      </c>
      <c r="C11" s="41">
        <v>6.5154442003902018</v>
      </c>
      <c r="D11" s="41">
        <v>7.1206280020250006</v>
      </c>
      <c r="E11" s="41">
        <v>7.406972999999998</v>
      </c>
      <c r="F11" s="41">
        <v>6.6060742799999996</v>
      </c>
      <c r="G11" s="41">
        <v>6.7555958276666717</v>
      </c>
      <c r="H11" s="41">
        <v>6.1491075819097309</v>
      </c>
      <c r="I11" s="41">
        <v>7.0137419300000019</v>
      </c>
      <c r="J11" s="41">
        <v>6.697035418387097</v>
      </c>
      <c r="K11" s="41">
        <v>7.6369950548888861</v>
      </c>
      <c r="L11" s="41">
        <v>7.4804850399999987</v>
      </c>
      <c r="M11" s="41">
        <v>6.0674195400000004</v>
      </c>
      <c r="N11" s="41"/>
    </row>
    <row r="12" spans="2:14">
      <c r="B12" s="1" t="s">
        <v>70</v>
      </c>
      <c r="C12" s="41">
        <v>3.656939288901651</v>
      </c>
      <c r="D12" s="41">
        <v>3.6955869048641357</v>
      </c>
      <c r="E12" s="41">
        <v>4.5297972349643105</v>
      </c>
      <c r="F12" s="41">
        <v>3.3394987971568697</v>
      </c>
      <c r="G12" s="41">
        <v>4.0105507897826582</v>
      </c>
      <c r="H12" s="41">
        <v>4.6531123694123435</v>
      </c>
      <c r="I12" s="41">
        <v>5.1518568956750075</v>
      </c>
      <c r="J12" s="41">
        <v>3.4849282100000014</v>
      </c>
      <c r="K12" s="41">
        <v>3.8464555499999991</v>
      </c>
      <c r="L12" s="41">
        <v>3.6628056960000053</v>
      </c>
      <c r="M12" s="41">
        <v>3.29634027</v>
      </c>
      <c r="N12" s="41"/>
    </row>
    <row r="13" spans="2:14">
      <c r="B13" s="1" t="s">
        <v>69</v>
      </c>
      <c r="C13" s="41">
        <v>1.4050177439023035</v>
      </c>
      <c r="D13" s="41">
        <v>1.0588569907116385</v>
      </c>
      <c r="E13" s="41">
        <v>1.1867085187510387</v>
      </c>
      <c r="F13" s="41">
        <v>1.2147020359247236</v>
      </c>
      <c r="G13" s="41">
        <v>2.0420040442617466</v>
      </c>
      <c r="H13" s="41">
        <v>1.3829154442359064</v>
      </c>
      <c r="I13" s="41">
        <v>0.49904235220996251</v>
      </c>
      <c r="J13" s="41">
        <v>1.1268995466800882</v>
      </c>
      <c r="K13" s="41">
        <v>1.6874574516913876</v>
      </c>
      <c r="L13" s="41">
        <v>1.200228278764</v>
      </c>
      <c r="M13" s="41">
        <v>1.9596380253193197</v>
      </c>
      <c r="N13" s="41"/>
    </row>
    <row r="14" spans="2:14">
      <c r="B14" s="47" t="s">
        <v>41</v>
      </c>
      <c r="C14" s="41">
        <f>SUM(C3:C13)</f>
        <v>59.888417147040229</v>
      </c>
      <c r="D14" s="41">
        <f t="shared" ref="D14:E14" si="0">SUM(D3:D13)</f>
        <v>63.013311987423407</v>
      </c>
      <c r="E14" s="41">
        <f t="shared" si="0"/>
        <v>89.04721561434792</v>
      </c>
      <c r="F14" s="41">
        <f t="shared" ref="F14" si="1">SUM(F3:F13)</f>
        <v>81.553473880907973</v>
      </c>
      <c r="G14" s="41">
        <f t="shared" ref="G14" si="2">SUM(G3:G13)</f>
        <v>76.062559801318642</v>
      </c>
      <c r="H14" s="41">
        <f t="shared" ref="H14" si="3">SUM(H3:H13)</f>
        <v>144.82558372335498</v>
      </c>
      <c r="I14" s="41">
        <f t="shared" ref="I14" si="4">SUM(I3:I13)</f>
        <v>150.52757580646593</v>
      </c>
      <c r="J14" s="41">
        <f t="shared" ref="J14" si="5">SUM(J3:J13)</f>
        <v>111.0980299697692</v>
      </c>
      <c r="K14" s="41">
        <f t="shared" ref="K14" si="6">SUM(K3:K13)</f>
        <v>99.382363443226694</v>
      </c>
      <c r="L14" s="41">
        <f t="shared" ref="L14" si="7">SUM(L3:L13)</f>
        <v>80.885197919602192</v>
      </c>
      <c r="M14" s="41">
        <f t="shared" ref="M14" si="8">SUM(M3:M13)</f>
        <v>83.793476130260984</v>
      </c>
      <c r="N14" s="41">
        <f t="shared" ref="N14" si="9">SUM(N3:N13)</f>
        <v>0</v>
      </c>
    </row>
    <row r="15" spans="2:14">
      <c r="B15" s="14"/>
    </row>
    <row r="17" spans="2:14">
      <c r="B17" s="2" t="s">
        <v>135</v>
      </c>
      <c r="C17" s="3">
        <v>43220</v>
      </c>
      <c r="D17" s="3">
        <v>43251</v>
      </c>
      <c r="E17" s="3">
        <v>43281</v>
      </c>
      <c r="F17" s="3">
        <v>43312</v>
      </c>
      <c r="G17" s="3">
        <v>43343</v>
      </c>
      <c r="H17" s="3">
        <v>43373</v>
      </c>
      <c r="I17" s="3">
        <v>43404</v>
      </c>
      <c r="J17" s="3">
        <v>43434</v>
      </c>
      <c r="K17" s="3">
        <v>43465</v>
      </c>
      <c r="L17" s="3">
        <v>43496</v>
      </c>
      <c r="M17" s="3">
        <v>43524</v>
      </c>
      <c r="N17" s="3">
        <v>43555</v>
      </c>
    </row>
    <row r="18" spans="2:14">
      <c r="B18" s="1" t="s">
        <v>64</v>
      </c>
      <c r="C18" s="20">
        <v>-234870.38700000002</v>
      </c>
      <c r="D18" s="20">
        <v>-215243.538</v>
      </c>
      <c r="E18" s="20">
        <v>-117411.79599999999</v>
      </c>
      <c r="F18" s="20">
        <v>-96007.772999999986</v>
      </c>
      <c r="G18" s="20">
        <v>-150869.867</v>
      </c>
      <c r="H18" s="20">
        <v>-105024.45900000002</v>
      </c>
      <c r="I18" s="20">
        <v>-99560.491999999998</v>
      </c>
      <c r="J18" s="20">
        <v>-65426.647000000004</v>
      </c>
      <c r="K18" s="20">
        <v>-138263.42500000002</v>
      </c>
      <c r="L18" s="20">
        <v>-184154.07000000007</v>
      </c>
      <c r="M18" s="20">
        <v>-182507.74</v>
      </c>
      <c r="N18" s="1"/>
    </row>
    <row r="19" spans="2:14">
      <c r="B19" s="1" t="s">
        <v>150</v>
      </c>
      <c r="C19" s="20">
        <v>302051.1700000001</v>
      </c>
      <c r="D19" s="20">
        <v>317985.79100000003</v>
      </c>
      <c r="E19" s="20">
        <v>424555.21600000001</v>
      </c>
      <c r="F19" s="20">
        <v>473973.19599999988</v>
      </c>
      <c r="G19" s="20">
        <v>405985.22899999993</v>
      </c>
      <c r="H19" s="20">
        <v>750839.2690000002</v>
      </c>
      <c r="I19" s="20">
        <v>765483.30899999989</v>
      </c>
      <c r="J19" s="20">
        <v>519181.38099999999</v>
      </c>
      <c r="K19" s="20">
        <v>563746.76400000008</v>
      </c>
      <c r="L19" s="20">
        <v>433511.07000000007</v>
      </c>
      <c r="M19" s="20">
        <v>481575.56500000006</v>
      </c>
      <c r="N19" s="1"/>
    </row>
    <row r="20" spans="2:14">
      <c r="B20" s="1" t="s">
        <v>172</v>
      </c>
      <c r="C20" s="20">
        <v>4612.4920000000002</v>
      </c>
      <c r="D20" s="20">
        <v>4633.7330000000002</v>
      </c>
      <c r="E20" s="20">
        <v>3483.6669999999999</v>
      </c>
      <c r="F20" s="20">
        <v>5105.0009999999993</v>
      </c>
      <c r="G20" s="20">
        <v>4767.3319999999994</v>
      </c>
      <c r="H20" s="20">
        <v>8120.0510000000004</v>
      </c>
      <c r="I20" s="20">
        <v>5897.4089999999997</v>
      </c>
      <c r="J20" s="20">
        <v>1838.15</v>
      </c>
      <c r="K20" s="20">
        <v>1480.1659999999999</v>
      </c>
      <c r="L20" s="20">
        <v>1784.6159999999998</v>
      </c>
      <c r="M20" s="20">
        <v>1029.999</v>
      </c>
      <c r="N20" s="1"/>
    </row>
    <row r="21" spans="2:14">
      <c r="B21" s="1" t="s">
        <v>66</v>
      </c>
      <c r="C21" s="20">
        <v>408422.34</v>
      </c>
      <c r="D21" s="20">
        <v>529712.31300000008</v>
      </c>
      <c r="E21" s="20">
        <v>879228.55299999996</v>
      </c>
      <c r="F21" s="20">
        <v>685088.44899999979</v>
      </c>
      <c r="G21" s="20">
        <v>627449.82799999998</v>
      </c>
      <c r="H21" s="20">
        <v>1332422.3330000003</v>
      </c>
      <c r="I21" s="20">
        <v>1237083.0350000001</v>
      </c>
      <c r="J21" s="20">
        <v>879293.66899999999</v>
      </c>
      <c r="K21" s="20">
        <v>817588.39300000016</v>
      </c>
      <c r="L21" s="20">
        <v>546430.89599999995</v>
      </c>
      <c r="M21" s="20">
        <v>882588.10700000008</v>
      </c>
      <c r="N21" s="1"/>
    </row>
    <row r="22" spans="2:14">
      <c r="B22" s="1" t="s">
        <v>133</v>
      </c>
      <c r="C22" s="20">
        <v>309393.57900000003</v>
      </c>
      <c r="D22" s="20">
        <v>418683.43200000009</v>
      </c>
      <c r="E22" s="20">
        <v>773345.46499999997</v>
      </c>
      <c r="F22" s="20">
        <v>687376.39500000002</v>
      </c>
      <c r="G22" s="20">
        <v>687639.17999999993</v>
      </c>
      <c r="H22" s="20">
        <v>1454136.497</v>
      </c>
      <c r="I22" s="20">
        <v>1271867.0129999998</v>
      </c>
      <c r="J22" s="20">
        <v>790132.55200000014</v>
      </c>
      <c r="K22" s="20">
        <v>755671.51599999995</v>
      </c>
      <c r="L22" s="20">
        <v>550743.84400000004</v>
      </c>
      <c r="M22" s="20">
        <v>853436.10700000008</v>
      </c>
      <c r="N22" s="1"/>
    </row>
    <row r="23" spans="2:14">
      <c r="B23" s="1" t="s">
        <v>154</v>
      </c>
      <c r="C23" s="20">
        <v>-19346.036</v>
      </c>
      <c r="D23" s="20">
        <v>-64281.020000000004</v>
      </c>
      <c r="E23" s="20">
        <v>-14166.788999999999</v>
      </c>
      <c r="F23" s="20">
        <v>-27963.464999999997</v>
      </c>
      <c r="G23" s="20">
        <v>-32375.289000000001</v>
      </c>
      <c r="H23" s="20">
        <v>-14742.503000000002</v>
      </c>
      <c r="I23" s="20">
        <v>-19064.267000000003</v>
      </c>
      <c r="J23" s="20">
        <v>-11526.221</v>
      </c>
      <c r="K23" s="20">
        <v>-15222.544</v>
      </c>
      <c r="L23" s="20">
        <v>-11466.228999999999</v>
      </c>
      <c r="M23" s="20">
        <v>-4290.5549999999994</v>
      </c>
      <c r="N23" s="1"/>
    </row>
    <row r="24" spans="2:14">
      <c r="B24" s="1" t="s">
        <v>173</v>
      </c>
      <c r="C24" s="20">
        <v>20279.763000000003</v>
      </c>
      <c r="D24" s="20">
        <v>20731.990000000005</v>
      </c>
      <c r="E24" s="20">
        <v>22177.568000000003</v>
      </c>
      <c r="F24" s="20">
        <v>20998.816000000006</v>
      </c>
      <c r="G24" s="20">
        <v>20843.943000000007</v>
      </c>
      <c r="H24" s="20">
        <v>24067.017</v>
      </c>
      <c r="I24" s="20">
        <v>25330.425999999996</v>
      </c>
      <c r="J24" s="20">
        <v>22259.338</v>
      </c>
      <c r="K24" s="20">
        <v>17975.319</v>
      </c>
      <c r="L24" s="20">
        <v>27471.206000000002</v>
      </c>
      <c r="M24" s="20">
        <v>22145.778000000006</v>
      </c>
      <c r="N24" s="1"/>
    </row>
    <row r="25" spans="2:14">
      <c r="B25" s="1" t="s">
        <v>136</v>
      </c>
      <c r="C25" s="20">
        <v>118700.29000000002</v>
      </c>
      <c r="D25" s="20">
        <v>163141.48899999997</v>
      </c>
      <c r="E25" s="20">
        <v>84190.90399999998</v>
      </c>
      <c r="F25" s="20">
        <v>155218.766</v>
      </c>
      <c r="G25" s="20">
        <v>123418.023</v>
      </c>
      <c r="H25" s="20">
        <v>112777.44600000004</v>
      </c>
      <c r="I25" s="20">
        <v>101072.22499999998</v>
      </c>
      <c r="J25" s="20">
        <v>161365.80099999998</v>
      </c>
      <c r="K25" s="20">
        <v>213343.81499999997</v>
      </c>
      <c r="L25" s="20">
        <v>125119.31099999999</v>
      </c>
      <c r="M25" s="20">
        <v>109928.33900000001</v>
      </c>
      <c r="N25" s="1"/>
    </row>
    <row r="26" spans="2:14">
      <c r="B26" s="1" t="s">
        <v>69</v>
      </c>
      <c r="C26" s="20">
        <v>-188477.18400000001</v>
      </c>
      <c r="D26" s="20">
        <v>-131096.99400000001</v>
      </c>
      <c r="E26" s="20">
        <v>-35927.225000000006</v>
      </c>
      <c r="F26" s="20">
        <v>-103508.548</v>
      </c>
      <c r="G26" s="20">
        <v>-188704.201</v>
      </c>
      <c r="H26" s="20">
        <v>-122224.143</v>
      </c>
      <c r="I26" s="20">
        <v>-257919.67199999999</v>
      </c>
      <c r="J26" s="20">
        <v>-346432.45100000006</v>
      </c>
      <c r="K26" s="20">
        <v>-327901.55799999996</v>
      </c>
      <c r="L26" s="20">
        <v>-307150.65000000014</v>
      </c>
      <c r="M26" s="20">
        <v>-238200.21300000002</v>
      </c>
      <c r="N26" s="1"/>
    </row>
    <row r="30" spans="2:14">
      <c r="B30" t="s">
        <v>174</v>
      </c>
    </row>
    <row r="31" spans="2:14">
      <c r="B31" s="1" t="s">
        <v>64</v>
      </c>
      <c r="C31" s="13">
        <v>-5.1253874609999999</v>
      </c>
    </row>
    <row r="32" spans="2:14">
      <c r="B32" s="1" t="s">
        <v>150</v>
      </c>
      <c r="C32" s="13">
        <v>4.666060670861623</v>
      </c>
    </row>
    <row r="33" spans="2:3">
      <c r="B33" s="1" t="s">
        <v>65</v>
      </c>
      <c r="C33" s="13">
        <v>5.242159126232699</v>
      </c>
    </row>
    <row r="34" spans="2:3">
      <c r="B34" s="1" t="s">
        <v>66</v>
      </c>
      <c r="C34" s="13">
        <v>49.468768483236133</v>
      </c>
    </row>
    <row r="35" spans="2:3">
      <c r="B35" s="1" t="s">
        <v>154</v>
      </c>
      <c r="C35" s="13">
        <v>7.69815384879E-2</v>
      </c>
    </row>
    <row r="36" spans="2:3">
      <c r="B36" s="1" t="s">
        <v>149</v>
      </c>
      <c r="C36" s="13">
        <v>7.7146218489793608</v>
      </c>
    </row>
    <row r="37" spans="2:3">
      <c r="B37" s="1" t="s">
        <v>67</v>
      </c>
      <c r="C37" s="13">
        <v>9.047953238143938</v>
      </c>
    </row>
    <row r="38" spans="2:3">
      <c r="B38" s="32" t="s">
        <v>152</v>
      </c>
      <c r="C38" s="13">
        <v>1.3789208499999996</v>
      </c>
    </row>
    <row r="39" spans="2:3">
      <c r="B39" s="47" t="s">
        <v>68</v>
      </c>
      <c r="C39" s="13">
        <v>6.0674195400000004</v>
      </c>
    </row>
    <row r="40" spans="2:3">
      <c r="B40" s="1" t="s">
        <v>70</v>
      </c>
      <c r="C40" s="13">
        <v>3.29634027</v>
      </c>
    </row>
    <row r="41" spans="2:3">
      <c r="B41" s="1" t="s">
        <v>69</v>
      </c>
      <c r="C41" s="13">
        <v>1.9596380253193197</v>
      </c>
    </row>
  </sheetData>
  <phoneticPr fontId="62" type="noConversion"/>
  <pageMargins left="0.7" right="0.7" top="0.75" bottom="0.75" header="0.3" footer="0.3"/>
  <ignoredErrors>
    <ignoredError sqref="C14 D14:N14"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R29"/>
  <sheetViews>
    <sheetView topLeftCell="K1" zoomScale="80" zoomScaleNormal="80" workbookViewId="0">
      <selection activeCell="H37" sqref="H37"/>
    </sheetView>
  </sheetViews>
  <sheetFormatPr defaultRowHeight="15"/>
  <cols>
    <col min="1" max="1" width="9" customWidth="1"/>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c r="C1" s="37">
        <f>EOMONTH(C2,0)</f>
        <v>43220</v>
      </c>
      <c r="D1" s="37">
        <f t="shared" ref="D1:N1" si="0">EOMONTH(D2,0)</f>
        <v>43251</v>
      </c>
      <c r="E1" s="37">
        <f t="shared" si="0"/>
        <v>43281</v>
      </c>
      <c r="F1" s="37">
        <f t="shared" si="0"/>
        <v>43312</v>
      </c>
      <c r="G1" s="37">
        <f t="shared" si="0"/>
        <v>43343</v>
      </c>
      <c r="H1" s="37">
        <f t="shared" si="0"/>
        <v>43373</v>
      </c>
      <c r="I1" s="37">
        <f t="shared" si="0"/>
        <v>43404</v>
      </c>
      <c r="J1" s="37">
        <f t="shared" si="0"/>
        <v>43434</v>
      </c>
      <c r="K1" s="37">
        <f t="shared" si="0"/>
        <v>43465</v>
      </c>
      <c r="L1" s="37">
        <f t="shared" si="0"/>
        <v>43496</v>
      </c>
      <c r="M1" s="37">
        <f t="shared" si="0"/>
        <v>43524</v>
      </c>
      <c r="N1" s="37">
        <f t="shared" si="0"/>
        <v>43555</v>
      </c>
    </row>
    <row r="2" spans="2:14">
      <c r="B2" s="2" t="s">
        <v>6</v>
      </c>
      <c r="C2" s="3">
        <v>43220</v>
      </c>
      <c r="D2" s="3">
        <v>43251</v>
      </c>
      <c r="E2" s="3">
        <v>43281</v>
      </c>
      <c r="F2" s="3">
        <v>43312</v>
      </c>
      <c r="G2" s="3">
        <v>43343</v>
      </c>
      <c r="H2" s="3">
        <v>43373</v>
      </c>
      <c r="I2" s="3">
        <v>43404</v>
      </c>
      <c r="J2" s="3">
        <v>43434</v>
      </c>
      <c r="K2" s="3">
        <v>43465</v>
      </c>
      <c r="L2" s="3">
        <v>43496</v>
      </c>
      <c r="M2" s="3">
        <v>43524</v>
      </c>
      <c r="N2" s="3">
        <v>43555</v>
      </c>
    </row>
    <row r="3" spans="2:14">
      <c r="B3" s="1" t="s">
        <v>71</v>
      </c>
      <c r="C3" s="41">
        <v>-5.6785957729999996</v>
      </c>
      <c r="D3" s="41">
        <v>-6.7129372250000001</v>
      </c>
      <c r="E3" s="41">
        <v>-2.7477750240000005</v>
      </c>
      <c r="F3" s="41">
        <v>-1.0514679629999979</v>
      </c>
      <c r="G3" s="41">
        <v>-3.870658723</v>
      </c>
      <c r="H3" s="41">
        <v>-0.75281671400000039</v>
      </c>
      <c r="I3" s="41">
        <v>-0.63761384200000004</v>
      </c>
      <c r="J3" s="41">
        <v>2.1689974190000001</v>
      </c>
      <c r="K3" s="41">
        <v>-2.4066516429999991</v>
      </c>
      <c r="L3" s="41">
        <v>-5.5777375060000001</v>
      </c>
      <c r="M3" s="41">
        <v>-5.1092763489999999</v>
      </c>
      <c r="N3" s="41"/>
    </row>
    <row r="4" spans="2:14">
      <c r="B4" s="32" t="s">
        <v>157</v>
      </c>
      <c r="C4" s="41">
        <v>2.5110751954302208</v>
      </c>
      <c r="D4" s="41">
        <v>2.1326446359756903</v>
      </c>
      <c r="E4" s="41">
        <v>0.85968272959821979</v>
      </c>
      <c r="F4" s="41">
        <v>1.9938907190746193</v>
      </c>
      <c r="G4" s="41">
        <v>2.2881628494908601</v>
      </c>
      <c r="H4" s="41">
        <v>1.5721165133293049</v>
      </c>
      <c r="I4" s="41">
        <v>4.0411895104279498</v>
      </c>
      <c r="J4" s="41">
        <v>5.0330625538608595</v>
      </c>
      <c r="K4" s="41">
        <v>5.2043708911941104</v>
      </c>
      <c r="L4" s="41">
        <v>4.0255093317635895</v>
      </c>
      <c r="M4" s="41">
        <v>2.8644043379786299</v>
      </c>
      <c r="N4" s="41"/>
    </row>
    <row r="5" spans="2:14">
      <c r="B5" s="32" t="s">
        <v>79</v>
      </c>
      <c r="C5" s="41">
        <v>0.32286934174843002</v>
      </c>
      <c r="D5" s="41">
        <v>0.27555184856987003</v>
      </c>
      <c r="E5" s="41">
        <v>0.17545484330953004</v>
      </c>
      <c r="F5" s="41">
        <v>0.26642165132641005</v>
      </c>
      <c r="G5" s="41">
        <v>0.18996912363475002</v>
      </c>
      <c r="H5" s="41">
        <v>0.32477126648027999</v>
      </c>
      <c r="I5" s="41">
        <v>0.28545123955603996</v>
      </c>
      <c r="J5" s="41">
        <v>0.17836482015712996</v>
      </c>
      <c r="K5" s="41">
        <v>0.13198850950260999</v>
      </c>
      <c r="L5" s="41">
        <v>0.15097157965369001</v>
      </c>
      <c r="M5" s="41">
        <v>0.1048437262327</v>
      </c>
      <c r="N5" s="41"/>
    </row>
    <row r="6" spans="2:14">
      <c r="B6" s="32" t="s">
        <v>29</v>
      </c>
      <c r="C6" s="41">
        <v>1.4761581215007502</v>
      </c>
      <c r="D6" s="41">
        <v>1.84803044652272</v>
      </c>
      <c r="E6" s="41">
        <v>2.0561229926770359</v>
      </c>
      <c r="F6" s="41">
        <v>2.3937013053995506</v>
      </c>
      <c r="G6" s="41">
        <v>1.4575445131009142</v>
      </c>
      <c r="H6" s="41">
        <v>3.7310968620047884</v>
      </c>
      <c r="I6" s="41">
        <v>3.397515216481414</v>
      </c>
      <c r="J6" s="41">
        <v>1.9678250453995096</v>
      </c>
      <c r="K6" s="41">
        <v>1.91518986357304</v>
      </c>
      <c r="L6" s="41">
        <v>1.3086458541879296</v>
      </c>
      <c r="M6" s="41">
        <v>1.5901785979534198</v>
      </c>
      <c r="N6" s="41"/>
    </row>
    <row r="7" spans="2:14">
      <c r="B7" s="32" t="s">
        <v>30</v>
      </c>
      <c r="C7" s="41">
        <v>5.1447439612556982</v>
      </c>
      <c r="D7" s="41">
        <v>10.698795978391979</v>
      </c>
      <c r="E7" s="41">
        <v>19.014636346833754</v>
      </c>
      <c r="F7" s="41">
        <v>21.987992561023493</v>
      </c>
      <c r="G7" s="41">
        <v>17.474564439924503</v>
      </c>
      <c r="H7" s="41">
        <v>58.79267503304709</v>
      </c>
      <c r="I7" s="41">
        <v>56.011591024795116</v>
      </c>
      <c r="J7" s="41">
        <v>12.512198205958358</v>
      </c>
      <c r="K7" s="41">
        <v>15.454150331618699</v>
      </c>
      <c r="L7" s="41">
        <v>2.8247156684556702</v>
      </c>
      <c r="M7" s="41">
        <v>12.34151230041136</v>
      </c>
      <c r="N7" s="41"/>
    </row>
    <row r="8" spans="2:14">
      <c r="B8" s="32" t="s">
        <v>72</v>
      </c>
      <c r="C8" s="41">
        <v>13.203399566677099</v>
      </c>
      <c r="D8" s="41">
        <v>1.3377995002535001</v>
      </c>
      <c r="E8" s="41">
        <v>7.2112872784648898</v>
      </c>
      <c r="F8" s="41">
        <v>0.80874022866837991</v>
      </c>
      <c r="G8" s="41">
        <v>1.3778062036959</v>
      </c>
      <c r="H8" s="41">
        <v>17.086754503232402</v>
      </c>
      <c r="I8" s="41">
        <v>7.7737505933448201</v>
      </c>
      <c r="J8" s="41">
        <v>13.907681333192759</v>
      </c>
      <c r="K8" s="41">
        <v>2.1130554113773403</v>
      </c>
      <c r="L8" s="41">
        <v>12.974225992127188</v>
      </c>
      <c r="M8" s="41">
        <v>10.375240775136119</v>
      </c>
      <c r="N8" s="41"/>
    </row>
    <row r="9" spans="2:14">
      <c r="B9" s="32" t="s">
        <v>31</v>
      </c>
      <c r="C9" s="41">
        <v>8.0191114409930001E-2</v>
      </c>
      <c r="D9" s="41">
        <v>1.5488860143422598</v>
      </c>
      <c r="E9" s="41">
        <v>4.7539709015554994</v>
      </c>
      <c r="F9" s="41">
        <v>0.23373614411699001</v>
      </c>
      <c r="G9" s="41">
        <v>1.25290800620885</v>
      </c>
      <c r="H9" s="41">
        <v>3.8005352069381497</v>
      </c>
      <c r="I9" s="41">
        <v>9.3321397067511711</v>
      </c>
      <c r="J9" s="41">
        <v>4.6257386301644914</v>
      </c>
      <c r="K9" s="41">
        <v>14.549555526341711</v>
      </c>
      <c r="L9" s="41">
        <v>10.698013417643079</v>
      </c>
      <c r="M9" s="41">
        <v>10.076878535542409</v>
      </c>
      <c r="N9" s="41"/>
    </row>
    <row r="10" spans="2:14">
      <c r="B10" s="32" t="s">
        <v>115</v>
      </c>
      <c r="C10" s="41">
        <v>0.22926964812080999</v>
      </c>
      <c r="D10" s="41">
        <v>8.3770135558110012E-2</v>
      </c>
      <c r="E10" s="41">
        <v>7.4540071759729987E-2</v>
      </c>
      <c r="F10" s="41">
        <v>1.689183217305E-2</v>
      </c>
      <c r="G10" s="41">
        <v>0.11933140243591998</v>
      </c>
      <c r="H10" s="41">
        <v>0.4515632341452599</v>
      </c>
      <c r="I10" s="41">
        <v>0.19674247003853004</v>
      </c>
      <c r="J10" s="41">
        <v>0.36146699734268001</v>
      </c>
      <c r="K10" s="41">
        <v>4.3544993869079993E-2</v>
      </c>
      <c r="L10" s="41">
        <v>8.2189194112500003E-2</v>
      </c>
      <c r="M10" s="41">
        <v>7.2304043678979996E-2</v>
      </c>
      <c r="N10" s="41"/>
    </row>
    <row r="11" spans="2:14">
      <c r="B11" s="32" t="s">
        <v>158</v>
      </c>
      <c r="C11" s="41">
        <v>1.0773172354292999</v>
      </c>
      <c r="D11" s="41">
        <v>1.0325338589461301</v>
      </c>
      <c r="E11" s="41">
        <v>0.86542248682124978</v>
      </c>
      <c r="F11" s="41">
        <v>0.84214935546120018</v>
      </c>
      <c r="G11" s="41">
        <v>0.93714556242602998</v>
      </c>
      <c r="H11" s="41">
        <v>0.98862691443302009</v>
      </c>
      <c r="I11" s="41">
        <v>0.95882279856767016</v>
      </c>
      <c r="J11" s="41">
        <v>1.1604069280604001</v>
      </c>
      <c r="K11" s="41">
        <v>0.89377336928181994</v>
      </c>
      <c r="L11" s="41">
        <v>1.16248686142096</v>
      </c>
      <c r="M11" s="41">
        <v>1.2911246089793602</v>
      </c>
      <c r="N11" s="41"/>
    </row>
    <row r="12" spans="2:14">
      <c r="B12" s="32" t="s">
        <v>27</v>
      </c>
      <c r="C12" s="41">
        <v>0.93277184224284004</v>
      </c>
      <c r="D12" s="41">
        <v>1.3641419429101396</v>
      </c>
      <c r="E12" s="41">
        <v>1.0084516969542601</v>
      </c>
      <c r="F12" s="41">
        <v>1.5448673615628399</v>
      </c>
      <c r="G12" s="41">
        <v>1.5287936042950399</v>
      </c>
      <c r="H12" s="41">
        <v>2.6633870326414999</v>
      </c>
      <c r="I12" s="41">
        <v>1.5232280536918903</v>
      </c>
      <c r="J12" s="41">
        <v>3.0138603492113996</v>
      </c>
      <c r="K12" s="41">
        <v>2.8790238224359004</v>
      </c>
      <c r="L12" s="41">
        <v>1.3343264751547399</v>
      </c>
      <c r="M12" s="41">
        <v>0.9654366724118798</v>
      </c>
      <c r="N12" s="41"/>
    </row>
    <row r="13" spans="2:14">
      <c r="B13" s="1" t="s">
        <v>32</v>
      </c>
      <c r="C13" s="41">
        <v>1.2202173698917604</v>
      </c>
      <c r="D13" s="41">
        <v>1.1494566828511801</v>
      </c>
      <c r="E13" s="41">
        <v>1.5945901102273203</v>
      </c>
      <c r="F13" s="41">
        <v>1.5264936295931404</v>
      </c>
      <c r="G13" s="41">
        <v>2.4507075680260546</v>
      </c>
      <c r="H13" s="41">
        <v>2.7549183150080996</v>
      </c>
      <c r="I13" s="41">
        <v>1.9451574260378903</v>
      </c>
      <c r="J13" s="41">
        <v>1.4828243398127299</v>
      </c>
      <c r="K13" s="41">
        <v>1.7000906175836601</v>
      </c>
      <c r="L13" s="41">
        <v>1.2440899937170202</v>
      </c>
      <c r="M13" s="41">
        <v>1.6117021768206798</v>
      </c>
      <c r="N13" s="41"/>
    </row>
    <row r="14" spans="2:14">
      <c r="C14" s="38"/>
      <c r="D14" s="38"/>
      <c r="E14" s="38"/>
      <c r="F14" s="38"/>
      <c r="G14" s="38"/>
      <c r="H14" s="38"/>
      <c r="I14" s="38"/>
      <c r="J14" s="38"/>
      <c r="K14" s="38"/>
      <c r="L14" s="38"/>
      <c r="M14" s="38"/>
      <c r="N14" s="38"/>
    </row>
    <row r="15" spans="2:14">
      <c r="C15" s="38"/>
      <c r="D15" s="38"/>
      <c r="E15" s="38"/>
      <c r="F15" s="38"/>
      <c r="G15" s="38"/>
      <c r="H15" s="38"/>
      <c r="I15" s="38"/>
      <c r="J15" s="38"/>
      <c r="K15" s="38"/>
      <c r="L15" s="38"/>
      <c r="M15" s="38"/>
      <c r="N15" s="38"/>
    </row>
    <row r="16" spans="2:14">
      <c r="C16" s="38"/>
      <c r="D16" s="38"/>
      <c r="E16" s="38"/>
      <c r="F16" s="38"/>
      <c r="G16" s="38"/>
      <c r="H16" s="38"/>
      <c r="I16" s="38"/>
      <c r="J16" s="38"/>
      <c r="K16" s="38"/>
      <c r="L16" s="38"/>
      <c r="M16" s="38"/>
      <c r="N16" s="38"/>
    </row>
    <row r="17" spans="2:18">
      <c r="C17" s="38"/>
      <c r="D17" s="38"/>
      <c r="E17" s="38"/>
      <c r="F17" s="38"/>
      <c r="G17" s="38"/>
      <c r="H17" s="38"/>
      <c r="I17" s="38"/>
      <c r="J17" s="38"/>
      <c r="K17" s="38"/>
      <c r="L17" s="38"/>
      <c r="M17" s="38"/>
      <c r="N17" s="38"/>
    </row>
    <row r="18" spans="2:18">
      <c r="B18" s="2" t="s">
        <v>135</v>
      </c>
      <c r="C18" s="3">
        <v>43220</v>
      </c>
      <c r="D18" s="3">
        <v>43251</v>
      </c>
      <c r="E18" s="3">
        <v>43281</v>
      </c>
      <c r="F18" s="3">
        <v>43312</v>
      </c>
      <c r="G18" s="3">
        <v>43343</v>
      </c>
      <c r="H18" s="3">
        <v>43373</v>
      </c>
      <c r="I18" s="3">
        <v>43404</v>
      </c>
      <c r="J18" s="3">
        <v>43434</v>
      </c>
      <c r="K18" s="3">
        <v>43465</v>
      </c>
      <c r="L18" s="3">
        <v>43496</v>
      </c>
      <c r="M18" s="3">
        <v>43524</v>
      </c>
      <c r="N18" s="3">
        <v>43555</v>
      </c>
    </row>
    <row r="19" spans="2:18">
      <c r="B19" s="1" t="s">
        <v>71</v>
      </c>
      <c r="C19" s="20">
        <v>-234870.38700000002</v>
      </c>
      <c r="D19" s="20">
        <v>-214304.06299999999</v>
      </c>
      <c r="E19" s="20">
        <v>-116048.56600000001</v>
      </c>
      <c r="F19" s="20">
        <v>-94894.685999999987</v>
      </c>
      <c r="G19" s="20">
        <v>-150203.389</v>
      </c>
      <c r="H19" s="20">
        <v>-106650.93700000002</v>
      </c>
      <c r="I19" s="20">
        <v>-108868.24899999998</v>
      </c>
      <c r="J19" s="20">
        <v>-70775.941999999995</v>
      </c>
      <c r="K19" s="20">
        <v>-139446.83300000001</v>
      </c>
      <c r="L19" s="20">
        <v>-182240.47800000003</v>
      </c>
      <c r="M19" s="20">
        <v>-182144.98399999997</v>
      </c>
      <c r="N19" s="20"/>
      <c r="P19" s="29"/>
      <c r="Q19" s="30"/>
      <c r="R19" s="30"/>
    </row>
    <row r="20" spans="2:18">
      <c r="B20" s="32" t="s">
        <v>157</v>
      </c>
      <c r="C20" s="20">
        <v>108968.12600000002</v>
      </c>
      <c r="D20" s="20">
        <v>86765.994999999995</v>
      </c>
      <c r="E20" s="20">
        <v>49167.504999999997</v>
      </c>
      <c r="F20" s="20">
        <v>92971.869999999981</v>
      </c>
      <c r="G20" s="20">
        <v>72419.187000000005</v>
      </c>
      <c r="H20" s="20">
        <v>67011.687000000005</v>
      </c>
      <c r="I20" s="20">
        <v>153871.56000000003</v>
      </c>
      <c r="J20" s="20">
        <v>168277.989</v>
      </c>
      <c r="K20" s="20">
        <v>217741.361</v>
      </c>
      <c r="L20" s="20">
        <v>129042.43599999999</v>
      </c>
      <c r="M20" s="20">
        <v>107765.43400000001</v>
      </c>
      <c r="N20" s="20"/>
      <c r="P20" s="29"/>
      <c r="Q20" s="30"/>
      <c r="R20" s="30"/>
    </row>
    <row r="21" spans="2:18">
      <c r="B21" s="32" t="s">
        <v>79</v>
      </c>
      <c r="C21" s="20">
        <v>4612.4920000000002</v>
      </c>
      <c r="D21" s="20">
        <v>4633.7330000000002</v>
      </c>
      <c r="E21" s="20">
        <v>3483.6669999999999</v>
      </c>
      <c r="F21" s="20">
        <v>5105.0009999999993</v>
      </c>
      <c r="G21" s="20">
        <v>4767.3319999999994</v>
      </c>
      <c r="H21" s="20">
        <v>8120.0510000000004</v>
      </c>
      <c r="I21" s="20">
        <v>5897.4089999999997</v>
      </c>
      <c r="J21" s="20">
        <v>1838.15</v>
      </c>
      <c r="K21" s="20">
        <v>1480.1659999999999</v>
      </c>
      <c r="L21" s="20">
        <v>1784.6159999999998</v>
      </c>
      <c r="M21" s="20">
        <v>1029.999</v>
      </c>
      <c r="N21" s="20"/>
      <c r="P21" s="29"/>
      <c r="Q21" s="30"/>
      <c r="R21" s="30"/>
    </row>
    <row r="22" spans="2:18">
      <c r="B22" s="32" t="s">
        <v>29</v>
      </c>
      <c r="C22" s="20">
        <v>191477.04399999997</v>
      </c>
      <c r="D22" s="20">
        <v>230519.79599999994</v>
      </c>
      <c r="E22" s="20">
        <v>359282.16599999997</v>
      </c>
      <c r="F22" s="20">
        <v>373393.36600000004</v>
      </c>
      <c r="G22" s="20">
        <v>313812.04200000002</v>
      </c>
      <c r="H22" s="20">
        <v>670268.27600000007</v>
      </c>
      <c r="I22" s="20">
        <v>553962.88399999996</v>
      </c>
      <c r="J22" s="20">
        <v>295754.00299999991</v>
      </c>
      <c r="K22" s="20">
        <v>315121.98499999999</v>
      </c>
      <c r="L22" s="20">
        <v>206149.13399999996</v>
      </c>
      <c r="M22" s="20">
        <v>352215.63099999994</v>
      </c>
      <c r="N22" s="20"/>
      <c r="P22" s="29"/>
      <c r="Q22" s="30"/>
      <c r="R22" s="30"/>
    </row>
    <row r="23" spans="2:18">
      <c r="B23" s="32" t="s">
        <v>30</v>
      </c>
      <c r="C23" s="20">
        <v>238755.11900000004</v>
      </c>
      <c r="D23" s="20">
        <v>467633.48099999997</v>
      </c>
      <c r="E23" s="20">
        <v>724901.99699999986</v>
      </c>
      <c r="F23" s="20">
        <v>659999.26399999997</v>
      </c>
      <c r="G23" s="20">
        <v>585561.53</v>
      </c>
      <c r="H23" s="20">
        <v>1135941.4180000001</v>
      </c>
      <c r="I23" s="20">
        <v>1011749.5589999999</v>
      </c>
      <c r="J23" s="20">
        <v>660085.09299999999</v>
      </c>
      <c r="K23" s="20">
        <v>579445.80599999998</v>
      </c>
      <c r="L23" s="20">
        <v>324147.40299999999</v>
      </c>
      <c r="M23" s="20">
        <v>605818.2159999999</v>
      </c>
      <c r="N23" s="20"/>
      <c r="P23" s="29"/>
      <c r="Q23" s="30"/>
      <c r="R23" s="30"/>
    </row>
    <row r="24" spans="2:18">
      <c r="B24" s="32" t="s">
        <v>72</v>
      </c>
      <c r="C24" s="20">
        <v>166661.80100000001</v>
      </c>
      <c r="D24" s="20">
        <v>22779.785</v>
      </c>
      <c r="E24" s="20">
        <v>73651.156999999992</v>
      </c>
      <c r="F24" s="20">
        <v>20934.861000000001</v>
      </c>
      <c r="G24" s="20">
        <v>20713.21</v>
      </c>
      <c r="H24" s="20">
        <v>162883.416</v>
      </c>
      <c r="I24" s="20">
        <v>70712.511999999988</v>
      </c>
      <c r="J24" s="20">
        <v>119280.325</v>
      </c>
      <c r="K24" s="20">
        <v>13035.56</v>
      </c>
      <c r="L24" s="20">
        <v>117233.269</v>
      </c>
      <c r="M24" s="20">
        <v>117439.31800000003</v>
      </c>
      <c r="N24" s="20"/>
      <c r="P24" s="29"/>
      <c r="Q24" s="30"/>
      <c r="R24" s="30"/>
    </row>
    <row r="25" spans="2:18">
      <c r="B25" s="32" t="s">
        <v>31</v>
      </c>
      <c r="C25" s="20">
        <v>3005.42</v>
      </c>
      <c r="D25" s="20">
        <v>39299.046999999999</v>
      </c>
      <c r="E25" s="20">
        <v>80675.399000000005</v>
      </c>
      <c r="F25" s="20">
        <v>4154.3240000000005</v>
      </c>
      <c r="G25" s="20">
        <v>21175.088000000003</v>
      </c>
      <c r="H25" s="20">
        <v>33597.499000000003</v>
      </c>
      <c r="I25" s="20">
        <v>154020.96400000001</v>
      </c>
      <c r="J25" s="20">
        <v>99928.251000000004</v>
      </c>
      <c r="K25" s="20">
        <v>225107.02699999997</v>
      </c>
      <c r="L25" s="20">
        <v>103550.224</v>
      </c>
      <c r="M25" s="20">
        <v>159330.57299999997</v>
      </c>
      <c r="N25" s="20"/>
      <c r="P25" s="29"/>
      <c r="Q25" s="30"/>
      <c r="R25" s="30"/>
    </row>
    <row r="26" spans="2:18">
      <c r="B26" s="32" t="s">
        <v>115</v>
      </c>
      <c r="C26" s="20">
        <v>-7746.0359999999982</v>
      </c>
      <c r="D26" s="20">
        <v>-2620.02</v>
      </c>
      <c r="E26" s="20">
        <v>-1634.1059999999998</v>
      </c>
      <c r="F26" s="20">
        <v>-872.90699999999993</v>
      </c>
      <c r="G26" s="20">
        <v>-6190.2890000000007</v>
      </c>
      <c r="H26" s="20">
        <v>-7493.9929999999986</v>
      </c>
      <c r="I26" s="20">
        <v>-9740.7670000000035</v>
      </c>
      <c r="J26" s="20">
        <v>-8926.2210000000014</v>
      </c>
      <c r="K26" s="20">
        <v>-3970.527</v>
      </c>
      <c r="L26" s="20">
        <v>-3645.2800000000007</v>
      </c>
      <c r="M26" s="20">
        <v>-3740.5549999999994</v>
      </c>
      <c r="N26" s="20"/>
      <c r="P26" s="29"/>
      <c r="Q26" s="30"/>
      <c r="R26" s="30"/>
    </row>
    <row r="27" spans="2:18">
      <c r="B27" s="32" t="s">
        <v>158</v>
      </c>
      <c r="C27" s="20">
        <v>20279.763000000003</v>
      </c>
      <c r="D27" s="20">
        <v>20731.990000000005</v>
      </c>
      <c r="E27" s="20">
        <v>22177.568000000003</v>
      </c>
      <c r="F27" s="20">
        <v>20998.816000000006</v>
      </c>
      <c r="G27" s="20">
        <v>20843.943000000007</v>
      </c>
      <c r="H27" s="20">
        <v>24067.017</v>
      </c>
      <c r="I27" s="20">
        <v>25330.425999999996</v>
      </c>
      <c r="J27" s="20">
        <v>22259.338</v>
      </c>
      <c r="K27" s="20">
        <v>17975.319</v>
      </c>
      <c r="L27" s="20">
        <v>27471.206000000002</v>
      </c>
      <c r="M27" s="20">
        <v>22145.778000000006</v>
      </c>
      <c r="N27" s="20"/>
      <c r="P27" s="29"/>
      <c r="Q27" s="30"/>
      <c r="R27" s="30"/>
    </row>
    <row r="28" spans="2:18">
      <c r="B28" s="32" t="s">
        <v>27</v>
      </c>
      <c r="C28" s="20">
        <v>118700.29000000002</v>
      </c>
      <c r="D28" s="20">
        <v>163141.48899999997</v>
      </c>
      <c r="E28" s="20">
        <v>84190.90399999998</v>
      </c>
      <c r="F28" s="20">
        <v>155218.766</v>
      </c>
      <c r="G28" s="20">
        <v>123418.023</v>
      </c>
      <c r="H28" s="20">
        <v>112777.44600000004</v>
      </c>
      <c r="I28" s="20">
        <v>101072.22499999998</v>
      </c>
      <c r="J28" s="20">
        <v>161365.80099999998</v>
      </c>
      <c r="K28" s="20">
        <v>213343.81499999997</v>
      </c>
      <c r="L28" s="20">
        <v>125119.31099999999</v>
      </c>
      <c r="M28" s="20">
        <v>109928.33900000001</v>
      </c>
      <c r="N28" s="20"/>
      <c r="P28" s="29"/>
      <c r="Q28" s="30"/>
      <c r="R28" s="30"/>
    </row>
    <row r="29" spans="2:18">
      <c r="B29" s="1" t="s">
        <v>32</v>
      </c>
      <c r="C29" s="20">
        <v>-188477.18399999992</v>
      </c>
      <c r="D29" s="20">
        <v>-130157.519</v>
      </c>
      <c r="E29" s="20">
        <v>-34503.133000000002</v>
      </c>
      <c r="F29" s="20">
        <v>-102537.05899999998</v>
      </c>
      <c r="G29" s="20">
        <v>-188037.723</v>
      </c>
      <c r="H29" s="20">
        <v>-123308.91399999999</v>
      </c>
      <c r="I29" s="20">
        <v>-266122.48100000003</v>
      </c>
      <c r="J29" s="20">
        <v>-351526.3569999999</v>
      </c>
      <c r="K29" s="20">
        <v>-328633.837</v>
      </c>
      <c r="L29" s="20">
        <v>-311858.00699999993</v>
      </c>
      <c r="M29" s="20">
        <v>-237837.45699999999</v>
      </c>
      <c r="N29" s="20"/>
    </row>
  </sheetData>
  <phoneticPr fontId="62"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2"/>
  </sheetPr>
  <dimension ref="B2:N42"/>
  <sheetViews>
    <sheetView topLeftCell="E1" zoomScale="85" zoomScaleNormal="85" workbookViewId="0">
      <selection activeCell="Q36" sqref="Q36"/>
    </sheetView>
  </sheetViews>
  <sheetFormatPr defaultRowHeight="15"/>
  <cols>
    <col min="1" max="1" width="9" customWidth="1"/>
    <col min="2" max="2" width="33" customWidth="1"/>
    <col min="3" max="3" width="8.140625" bestFit="1" customWidth="1"/>
    <col min="4" max="4" width="8.42578125" bestFit="1" customWidth="1"/>
    <col min="5" max="5" width="6.7109375" bestFit="1" customWidth="1"/>
    <col min="6" max="6" width="6.42578125" bestFit="1" customWidth="1"/>
    <col min="7" max="8" width="7" bestFit="1" customWidth="1"/>
    <col min="9" max="9" width="6.7109375" bestFit="1" customWidth="1"/>
    <col min="10" max="10" width="6.85546875" bestFit="1" customWidth="1"/>
    <col min="11" max="11" width="7" bestFit="1" customWidth="1"/>
    <col min="12" max="13" width="6.7109375" bestFit="1" customWidth="1"/>
    <col min="14" max="14" width="6.5703125" bestFit="1" customWidth="1"/>
    <col min="17" max="17" width="24.5703125" bestFit="1" customWidth="1"/>
  </cols>
  <sheetData>
    <row r="2" spans="2:14">
      <c r="B2" s="2" t="s">
        <v>6</v>
      </c>
      <c r="C2" s="3">
        <v>43191</v>
      </c>
      <c r="D2" s="3">
        <v>43221</v>
      </c>
      <c r="E2" s="3">
        <v>43252</v>
      </c>
      <c r="F2" s="3">
        <v>43282</v>
      </c>
      <c r="G2" s="3">
        <v>43313</v>
      </c>
      <c r="H2" s="3">
        <v>43344</v>
      </c>
      <c r="I2" s="3">
        <v>43374</v>
      </c>
      <c r="J2" s="3">
        <v>43405</v>
      </c>
      <c r="K2" s="3">
        <v>43435</v>
      </c>
      <c r="L2" s="3">
        <v>43466</v>
      </c>
      <c r="M2" s="3">
        <v>43497</v>
      </c>
      <c r="N2" s="3">
        <v>43525</v>
      </c>
    </row>
    <row r="3" spans="2:14">
      <c r="B3" s="4" t="s">
        <v>7</v>
      </c>
      <c r="C3" s="41">
        <v>10.088084929999589</v>
      </c>
      <c r="D3" s="41">
        <v>10.848154879999822</v>
      </c>
      <c r="E3" s="41">
        <v>10.451984909189756</v>
      </c>
      <c r="F3" s="41">
        <v>8.9941101099999994</v>
      </c>
      <c r="G3" s="41">
        <v>9.231381046548</v>
      </c>
      <c r="H3" s="41">
        <v>8.7245909279760188</v>
      </c>
      <c r="I3" s="41">
        <v>8.9883901488445392</v>
      </c>
      <c r="J3" s="41">
        <v>9.0001873608592593</v>
      </c>
      <c r="K3" s="41">
        <v>8.884223556575412</v>
      </c>
      <c r="L3" s="41">
        <v>8.3554595154803071</v>
      </c>
      <c r="M3" s="41">
        <v>8.0960997157320609</v>
      </c>
      <c r="N3" s="41"/>
    </row>
    <row r="4" spans="2:14">
      <c r="B4" s="4" t="s">
        <v>8</v>
      </c>
      <c r="C4" s="41">
        <v>5.3843252100000001</v>
      </c>
      <c r="D4" s="41">
        <v>5.4367516499999979</v>
      </c>
      <c r="E4" s="41">
        <v>5.1424716589999999</v>
      </c>
      <c r="F4" s="41">
        <v>6.7134268199999996</v>
      </c>
      <c r="G4" s="41">
        <v>7.2887206600000001</v>
      </c>
      <c r="H4" s="41">
        <v>6.6420823400000009</v>
      </c>
      <c r="I4" s="41">
        <v>7.4984044879999994</v>
      </c>
      <c r="J4" s="41">
        <v>5.8713763600000011</v>
      </c>
      <c r="K4" s="41">
        <v>6.5607513699999993</v>
      </c>
      <c r="L4" s="41">
        <v>8.1254887199999999</v>
      </c>
      <c r="M4" s="41">
        <v>6.4767979400000009</v>
      </c>
      <c r="N4" s="41"/>
    </row>
    <row r="5" spans="2:14">
      <c r="B5" s="4" t="s">
        <v>9</v>
      </c>
      <c r="C5" s="41">
        <v>5.7731674499999999</v>
      </c>
      <c r="D5" s="41">
        <v>6.7632928600000009</v>
      </c>
      <c r="E5" s="41">
        <v>6.4737298500000007</v>
      </c>
      <c r="F5" s="41">
        <v>7.1014421900000011</v>
      </c>
      <c r="G5" s="41">
        <v>6.6213241700000012</v>
      </c>
      <c r="H5" s="41">
        <v>5.4458812300000004</v>
      </c>
      <c r="I5" s="41">
        <v>5.0827165000000001</v>
      </c>
      <c r="J5" s="41">
        <v>5.6606427400000001</v>
      </c>
      <c r="K5" s="41">
        <v>5.8686497299999996</v>
      </c>
      <c r="L5" s="41">
        <v>5.8871293299999996</v>
      </c>
      <c r="M5" s="41">
        <v>5.1373153999999994</v>
      </c>
      <c r="N5" s="41"/>
    </row>
    <row r="6" spans="2:14">
      <c r="B6" s="4" t="s">
        <v>10</v>
      </c>
      <c r="C6" s="41">
        <v>0.78711943000000006</v>
      </c>
      <c r="D6" s="41">
        <v>0.91970580000000002</v>
      </c>
      <c r="E6" s="41">
        <v>0.82597977</v>
      </c>
      <c r="F6" s="41">
        <v>1.15896295</v>
      </c>
      <c r="G6" s="41">
        <v>1.1452381</v>
      </c>
      <c r="H6" s="41">
        <v>1.0551749699999997</v>
      </c>
      <c r="I6" s="41">
        <v>1.3449438199999997</v>
      </c>
      <c r="J6" s="41">
        <v>0.83572457999999994</v>
      </c>
      <c r="K6" s="41">
        <v>1.5184249500000007</v>
      </c>
      <c r="L6" s="41">
        <v>1.3596103499999999</v>
      </c>
      <c r="M6" s="41">
        <v>1.3789208499999996</v>
      </c>
      <c r="N6" s="41"/>
    </row>
    <row r="7" spans="2:14">
      <c r="B7" s="54" t="s">
        <v>11</v>
      </c>
      <c r="C7" s="41">
        <v>3.366050169999999</v>
      </c>
      <c r="D7" s="41">
        <v>3.6704132239652592</v>
      </c>
      <c r="E7" s="41">
        <v>3.2317605499999993</v>
      </c>
      <c r="F7" s="41">
        <v>3.0614282200000003</v>
      </c>
      <c r="G7" s="41">
        <v>3.574906768760107</v>
      </c>
      <c r="H7" s="41">
        <v>3.836453850000026</v>
      </c>
      <c r="I7" s="41">
        <v>5.0723545199999984</v>
      </c>
      <c r="J7" s="41">
        <v>3.4849282100000014</v>
      </c>
      <c r="K7" s="41">
        <v>3.8464555499999991</v>
      </c>
      <c r="L7" s="41">
        <v>3.6628056960000053</v>
      </c>
      <c r="M7" s="41">
        <v>3.2938269900000012</v>
      </c>
      <c r="N7" s="41"/>
    </row>
    <row r="8" spans="2:14">
      <c r="B8" s="54" t="s">
        <v>12</v>
      </c>
      <c r="C8" s="41">
        <v>6.3904442003902027</v>
      </c>
      <c r="D8" s="41">
        <v>7.1206280020250006</v>
      </c>
      <c r="E8" s="41">
        <v>7.4069730000000016</v>
      </c>
      <c r="F8" s="41">
        <v>6.6060742799999996</v>
      </c>
      <c r="G8" s="41">
        <v>6.7555958276666708</v>
      </c>
      <c r="H8" s="41">
        <v>6.1491075819097309</v>
      </c>
      <c r="I8" s="41">
        <v>6.741991930000002</v>
      </c>
      <c r="J8" s="41">
        <v>6.697035418387097</v>
      </c>
      <c r="K8" s="41">
        <v>7.6369950548888861</v>
      </c>
      <c r="L8" s="41">
        <v>7.4804850399999987</v>
      </c>
      <c r="M8" s="41">
        <v>6.0674195300000004</v>
      </c>
      <c r="N8" s="41"/>
    </row>
    <row r="9" spans="2:14">
      <c r="B9" s="54" t="s">
        <v>13</v>
      </c>
      <c r="C9" s="41">
        <v>2.8650137846400008</v>
      </c>
      <c r="D9" s="41">
        <v>0.93408829412799987</v>
      </c>
      <c r="E9" s="41">
        <v>3.7703722346393245</v>
      </c>
      <c r="F9" s="41">
        <v>0.84203858372833162</v>
      </c>
      <c r="G9" s="41">
        <v>0.39124366412799993</v>
      </c>
      <c r="H9" s="41">
        <v>1.5844116941400002</v>
      </c>
      <c r="I9" s="41">
        <v>13.507587864127999</v>
      </c>
      <c r="J9" s="41">
        <v>13.314968216306665</v>
      </c>
      <c r="K9" s="41">
        <v>8.1592044191279953</v>
      </c>
      <c r="L9" s="41">
        <v>7.2827538841279962</v>
      </c>
      <c r="M9" s="41">
        <v>6.6933965379999911</v>
      </c>
      <c r="N9" s="41"/>
    </row>
    <row r="10" spans="2:14">
      <c r="B10" s="54" t="s">
        <v>14</v>
      </c>
      <c r="C10" s="41">
        <v>0.79709770691244231</v>
      </c>
      <c r="D10" s="41">
        <v>0.71385446570400912</v>
      </c>
      <c r="E10" s="41">
        <v>0.7192806959206951</v>
      </c>
      <c r="F10" s="41">
        <v>0.77428213057815798</v>
      </c>
      <c r="G10" s="41">
        <v>0.80238637261455503</v>
      </c>
      <c r="H10" s="41">
        <v>0.78076858940644112</v>
      </c>
      <c r="I10" s="41">
        <v>0.91045667389232121</v>
      </c>
      <c r="J10" s="41">
        <v>0.76618621917075358</v>
      </c>
      <c r="K10" s="41">
        <v>0.81834482603306502</v>
      </c>
      <c r="L10" s="41">
        <v>0.79824308474257366</v>
      </c>
      <c r="M10" s="41">
        <v>0.67388928886488353</v>
      </c>
      <c r="N10" s="41"/>
    </row>
    <row r="11" spans="2:14">
      <c r="B11" s="4" t="s">
        <v>15</v>
      </c>
      <c r="C11" s="41">
        <v>2.5954616300000009</v>
      </c>
      <c r="D11" s="41">
        <v>0.52962467000000002</v>
      </c>
      <c r="E11" s="41">
        <v>0.1906861899993248</v>
      </c>
      <c r="F11" s="41">
        <v>0</v>
      </c>
      <c r="G11" s="41">
        <v>0.11505566</v>
      </c>
      <c r="H11" s="41">
        <v>0.26870991950000001</v>
      </c>
      <c r="I11" s="41">
        <v>12.897050919999995</v>
      </c>
      <c r="J11" s="41">
        <v>12.653050331666666</v>
      </c>
      <c r="K11" s="41">
        <v>7.4067293750000021</v>
      </c>
      <c r="L11" s="41">
        <v>7.1196017600000019</v>
      </c>
      <c r="M11" s="41">
        <v>6.5248540423359938</v>
      </c>
      <c r="N11" s="41"/>
    </row>
    <row r="12" spans="2:14">
      <c r="B12" s="4" t="s">
        <v>16</v>
      </c>
      <c r="C12" s="41">
        <v>0</v>
      </c>
      <c r="D12" s="41">
        <v>0</v>
      </c>
      <c r="E12" s="41">
        <v>0</v>
      </c>
      <c r="F12" s="41">
        <v>0</v>
      </c>
      <c r="G12" s="41">
        <v>0</v>
      </c>
      <c r="H12" s="41">
        <v>0</v>
      </c>
      <c r="I12" s="41">
        <v>0</v>
      </c>
      <c r="J12" s="41">
        <v>0</v>
      </c>
      <c r="K12" s="41">
        <v>0</v>
      </c>
      <c r="L12" s="41">
        <v>0</v>
      </c>
      <c r="M12" s="41">
        <v>0</v>
      </c>
      <c r="N12" s="41"/>
    </row>
    <row r="13" spans="2:14">
      <c r="C13" s="29"/>
      <c r="D13" s="29"/>
      <c r="E13" s="29"/>
      <c r="F13" s="29"/>
      <c r="G13" s="29"/>
      <c r="H13" s="29"/>
      <c r="I13" s="29"/>
      <c r="J13" s="29"/>
      <c r="K13" s="29"/>
      <c r="L13" s="29"/>
      <c r="M13" s="29"/>
      <c r="N13" s="29"/>
    </row>
    <row r="14" spans="2:14">
      <c r="C14" s="29"/>
      <c r="D14" s="29"/>
      <c r="E14" s="29"/>
      <c r="F14" s="29"/>
      <c r="G14" s="29"/>
      <c r="H14" s="29"/>
      <c r="I14" s="29"/>
      <c r="J14" s="29"/>
      <c r="K14" s="29"/>
      <c r="L14" s="29"/>
      <c r="M14" s="29"/>
      <c r="N14" s="29"/>
    </row>
    <row r="15" spans="2:14">
      <c r="B15" s="2" t="s">
        <v>6</v>
      </c>
      <c r="C15" s="3">
        <v>43191</v>
      </c>
      <c r="D15" s="3">
        <v>43221</v>
      </c>
      <c r="E15" s="3">
        <v>43252</v>
      </c>
      <c r="F15" s="3">
        <v>43282</v>
      </c>
      <c r="G15" s="3">
        <v>43313</v>
      </c>
      <c r="H15" s="3">
        <v>43344</v>
      </c>
      <c r="I15" s="3">
        <v>43374</v>
      </c>
      <c r="J15" s="3">
        <v>43405</v>
      </c>
      <c r="K15" s="3">
        <v>43435</v>
      </c>
      <c r="L15" s="3">
        <v>43466</v>
      </c>
      <c r="M15" s="3">
        <v>43497</v>
      </c>
      <c r="N15" s="3">
        <v>43525</v>
      </c>
    </row>
    <row r="16" spans="2:14">
      <c r="B16" s="1" t="s">
        <v>17</v>
      </c>
      <c r="C16" s="41">
        <v>7.3258359000000013</v>
      </c>
      <c r="D16" s="41">
        <v>8.3729461100000027</v>
      </c>
      <c r="E16" s="41">
        <v>8.1744257100000013</v>
      </c>
      <c r="F16" s="41">
        <v>7.9308867999999988</v>
      </c>
      <c r="G16" s="41">
        <v>7.9372875300000016</v>
      </c>
      <c r="H16" s="41">
        <v>7.3491389600000012</v>
      </c>
      <c r="I16" s="41">
        <v>7.88158169</v>
      </c>
      <c r="J16" s="41">
        <v>8.0997801583870963</v>
      </c>
      <c r="K16" s="41">
        <v>9.2872544499999989</v>
      </c>
      <c r="L16" s="41">
        <v>8.7183471899999994</v>
      </c>
      <c r="M16" s="41">
        <v>7.254721449999999</v>
      </c>
      <c r="N16" s="41"/>
    </row>
    <row r="17" spans="2:14">
      <c r="B17" s="1" t="s">
        <v>18</v>
      </c>
      <c r="C17" s="41">
        <v>13.672541511942239</v>
      </c>
      <c r="D17" s="41">
        <v>12.127125085822092</v>
      </c>
      <c r="E17" s="41">
        <v>14.442339079749777</v>
      </c>
      <c r="F17" s="41">
        <v>14.12884455430649</v>
      </c>
      <c r="G17" s="41">
        <v>14.919893619717334</v>
      </c>
      <c r="H17" s="41">
        <v>15.211528528256993</v>
      </c>
      <c r="I17" s="41">
        <v>29.953346636864861</v>
      </c>
      <c r="J17" s="41">
        <v>25.692071647950595</v>
      </c>
      <c r="K17" s="41">
        <v>22.018598016625369</v>
      </c>
      <c r="L17" s="41">
        <v>22.26552834035089</v>
      </c>
      <c r="M17" s="41">
        <v>19.398570192596935</v>
      </c>
      <c r="N17" s="41"/>
    </row>
    <row r="18" spans="2:14">
      <c r="B18" s="1" t="s">
        <v>20</v>
      </c>
      <c r="C18" s="41">
        <v>14.45292547</v>
      </c>
      <c r="D18" s="41">
        <v>15.756021430000004</v>
      </c>
      <c r="E18" s="41">
        <v>15.102371118999997</v>
      </c>
      <c r="F18" s="41">
        <v>13.057911600000001</v>
      </c>
      <c r="G18" s="41">
        <v>12.695173020000002</v>
      </c>
      <c r="H18" s="41">
        <v>11.932028729999999</v>
      </c>
      <c r="I18" s="41">
        <v>11.932789307999998</v>
      </c>
      <c r="J18" s="41">
        <v>12.06327029</v>
      </c>
      <c r="K18" s="41">
        <v>12.093486719999998</v>
      </c>
      <c r="L18" s="41">
        <v>12.224387869999996</v>
      </c>
      <c r="M18" s="41">
        <v>11.049644090000001</v>
      </c>
      <c r="N18" s="41"/>
    </row>
    <row r="19" spans="2:14">
      <c r="B19" s="1" t="s">
        <v>19</v>
      </c>
      <c r="C19" s="41">
        <v>-1.6264490196078431E-4</v>
      </c>
      <c r="D19" s="41">
        <v>-5.5047339869281043E-4</v>
      </c>
      <c r="E19" s="41">
        <v>-9.1929490196078489E-4</v>
      </c>
      <c r="F19" s="41">
        <v>-9.6226339869281106E-4</v>
      </c>
      <c r="G19" s="41">
        <v>-1.0129333986928111E-3</v>
      </c>
      <c r="H19" s="41">
        <v>-9.6705490196078488E-4</v>
      </c>
      <c r="I19" s="41">
        <v>-1.0027533986928111E-3</v>
      </c>
      <c r="J19" s="41">
        <v>-1.070954901960785E-3</v>
      </c>
      <c r="K19" s="41">
        <v>-1.1066533986928112E-3</v>
      </c>
      <c r="L19" s="41">
        <v>-1.1066533986928112E-3</v>
      </c>
      <c r="M19" s="41">
        <v>0</v>
      </c>
      <c r="N19" s="41"/>
    </row>
    <row r="22" spans="2:14">
      <c r="C22" s="74"/>
    </row>
    <row r="25" spans="2:14"/>
    <row r="41" spans="2:2">
      <c r="B41" s="46" t="s">
        <v>167</v>
      </c>
    </row>
    <row r="42" spans="2:2">
      <c r="B42" t="str">
        <f>"Ancillary Services Cost - "&amp;TEXT(Main!E1,"mmm yyyy")</f>
        <v>Ancillary Services Cost - Feb 2019</v>
      </c>
    </row>
  </sheetData>
  <phoneticPr fontId="62" type="noConversion"/>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P10"/>
  <sheetViews>
    <sheetView topLeftCell="A13" zoomScaleNormal="100" workbookViewId="0">
      <selection activeCell="B45" sqref="B45"/>
    </sheetView>
  </sheetViews>
  <sheetFormatPr defaultRowHeight="15"/>
  <cols>
    <col min="1" max="1" width="9" customWidth="1"/>
    <col min="2" max="2" width="35.42578125" bestFit="1" customWidth="1"/>
    <col min="3" max="3" width="9.85546875" bestFit="1" customWidth="1"/>
    <col min="4" max="4" width="9.28515625" bestFit="1" customWidth="1"/>
    <col min="6" max="6" width="10" bestFit="1" customWidth="1"/>
    <col min="16" max="16" width="11.5703125" bestFit="1" customWidth="1"/>
  </cols>
  <sheetData>
    <row r="2" spans="2:16">
      <c r="B2" s="2" t="s">
        <v>126</v>
      </c>
      <c r="C2" s="3">
        <v>43191</v>
      </c>
      <c r="D2" s="3">
        <v>43221</v>
      </c>
      <c r="E2" s="3">
        <v>43252</v>
      </c>
      <c r="F2" s="3">
        <v>43282</v>
      </c>
      <c r="G2" s="3">
        <v>43313</v>
      </c>
      <c r="H2" s="3">
        <v>43344</v>
      </c>
      <c r="I2" s="3">
        <v>43374</v>
      </c>
      <c r="J2" s="3">
        <v>43405</v>
      </c>
      <c r="K2" s="3">
        <v>43435</v>
      </c>
      <c r="L2" s="3">
        <v>43466</v>
      </c>
      <c r="M2" s="3">
        <v>43497</v>
      </c>
      <c r="N2" s="3">
        <v>43525</v>
      </c>
      <c r="P2" t="s">
        <v>174</v>
      </c>
    </row>
    <row r="3" spans="2:16">
      <c r="B3" s="4" t="s">
        <v>128</v>
      </c>
      <c r="C3" s="55">
        <v>22190</v>
      </c>
      <c r="D3" s="56">
        <v>73582.5</v>
      </c>
      <c r="E3" s="56">
        <v>139079.5</v>
      </c>
      <c r="F3" s="56">
        <v>119046.5</v>
      </c>
      <c r="G3" s="56">
        <v>126069</v>
      </c>
      <c r="H3" s="56">
        <v>176040.5</v>
      </c>
      <c r="I3" s="56">
        <v>215568</v>
      </c>
      <c r="J3" s="56">
        <v>277397</v>
      </c>
      <c r="K3" s="56">
        <v>219661</v>
      </c>
      <c r="L3" s="56">
        <v>166624.5</v>
      </c>
      <c r="M3" s="56">
        <v>90986.8</v>
      </c>
      <c r="N3" s="56"/>
      <c r="P3" s="51">
        <v>281633.7</v>
      </c>
    </row>
    <row r="4" spans="2:16">
      <c r="B4" s="4" t="s">
        <v>129</v>
      </c>
      <c r="C4" s="55">
        <v>116182</v>
      </c>
      <c r="D4" s="56">
        <v>281479.5</v>
      </c>
      <c r="E4" s="56">
        <v>231333.4</v>
      </c>
      <c r="F4" s="56">
        <v>309497</v>
      </c>
      <c r="G4" s="56">
        <v>306662.2</v>
      </c>
      <c r="H4" s="56">
        <v>324343.59999999998</v>
      </c>
      <c r="I4" s="56">
        <v>287177</v>
      </c>
      <c r="J4" s="56">
        <v>207470.26</v>
      </c>
      <c r="K4" s="56">
        <v>199822.9</v>
      </c>
      <c r="L4" s="56">
        <v>139914.20000000001</v>
      </c>
      <c r="M4" s="56">
        <v>190646.9</v>
      </c>
      <c r="N4" s="56"/>
      <c r="P4" s="13"/>
    </row>
    <row r="5" spans="2:16">
      <c r="B5" s="4" t="s">
        <v>137</v>
      </c>
      <c r="C5" s="56">
        <v>138372</v>
      </c>
      <c r="D5" s="56">
        <v>355062</v>
      </c>
      <c r="E5" s="56">
        <v>370412.9</v>
      </c>
      <c r="F5" s="56">
        <v>428543.5</v>
      </c>
      <c r="G5" s="56">
        <v>432731.2</v>
      </c>
      <c r="H5" s="56">
        <v>500384.1</v>
      </c>
      <c r="I5" s="56">
        <v>502745</v>
      </c>
      <c r="J5" s="56">
        <v>484867.26</v>
      </c>
      <c r="K5" s="56">
        <v>419483.9</v>
      </c>
      <c r="L5" s="56">
        <v>306538.7</v>
      </c>
      <c r="M5" s="56">
        <v>281633.7</v>
      </c>
      <c r="N5" s="56"/>
    </row>
    <row r="6" spans="2:16">
      <c r="B6" s="33"/>
      <c r="C6" s="34"/>
      <c r="D6" s="34"/>
      <c r="E6" s="34"/>
      <c r="F6" s="34"/>
      <c r="G6" s="34"/>
      <c r="H6" s="34"/>
      <c r="I6" s="34"/>
      <c r="J6" s="34"/>
      <c r="K6" s="34"/>
      <c r="L6" s="34"/>
      <c r="M6" s="34"/>
      <c r="N6" s="34"/>
    </row>
    <row r="7" spans="2:16">
      <c r="C7" s="28"/>
    </row>
    <row r="8" spans="2:16">
      <c r="B8" s="2" t="s">
        <v>127</v>
      </c>
      <c r="C8" s="3">
        <v>43191</v>
      </c>
      <c r="D8" s="3">
        <v>43221</v>
      </c>
      <c r="E8" s="3">
        <v>43252</v>
      </c>
      <c r="F8" s="3">
        <v>43282</v>
      </c>
      <c r="G8" s="3">
        <v>43313</v>
      </c>
      <c r="H8" s="3">
        <v>43344</v>
      </c>
      <c r="I8" s="3">
        <v>43374</v>
      </c>
      <c r="J8" s="3">
        <v>43405</v>
      </c>
      <c r="K8" s="3">
        <v>43435</v>
      </c>
      <c r="L8" s="3">
        <v>43466</v>
      </c>
      <c r="M8" s="3">
        <v>43497</v>
      </c>
      <c r="N8" s="3">
        <v>43525</v>
      </c>
    </row>
    <row r="9" spans="2:16">
      <c r="B9" s="4" t="s">
        <v>139</v>
      </c>
      <c r="C9" s="11">
        <v>0.30311290000000002</v>
      </c>
      <c r="D9" s="12">
        <v>1.6994655599999999</v>
      </c>
      <c r="E9" s="12">
        <v>3.281732232</v>
      </c>
      <c r="F9" s="12">
        <v>2.4576692499999999</v>
      </c>
      <c r="G9" s="12">
        <v>2.1458672569999999</v>
      </c>
      <c r="H9" s="12">
        <v>1.2234046654086099</v>
      </c>
      <c r="I9" s="12">
        <v>1.810448243677</v>
      </c>
      <c r="J9" s="12">
        <v>8.4341179999999998</v>
      </c>
      <c r="K9" s="12">
        <v>3.0208487003897999</v>
      </c>
      <c r="L9" s="12">
        <v>2.0120802701078802</v>
      </c>
      <c r="M9" s="12">
        <v>1.3074771265613099</v>
      </c>
      <c r="N9" s="12"/>
    </row>
    <row r="10" spans="2:16">
      <c r="B10" s="4" t="s">
        <v>140</v>
      </c>
      <c r="C10" s="11">
        <v>3.9408755688000001</v>
      </c>
      <c r="D10" s="12">
        <v>10.9971745</v>
      </c>
      <c r="E10" s="12">
        <v>13.11942185</v>
      </c>
      <c r="F10" s="12">
        <v>14.199445320000001</v>
      </c>
      <c r="G10" s="12">
        <v>13.846514446</v>
      </c>
      <c r="H10" s="12">
        <v>19.302235929416</v>
      </c>
      <c r="I10" s="12">
        <v>16.434827500053501</v>
      </c>
      <c r="J10" s="12">
        <v>11.428845000000001</v>
      </c>
      <c r="K10" s="12">
        <v>11.342236687182801</v>
      </c>
      <c r="L10" s="12">
        <v>6.3522650567357903</v>
      </c>
      <c r="M10" s="12">
        <v>8.9395305996594097</v>
      </c>
      <c r="N10" s="12"/>
    </row>
  </sheetData>
  <phoneticPr fontId="6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B2:O34"/>
  <sheetViews>
    <sheetView zoomScale="85" zoomScaleNormal="85" workbookViewId="0">
      <selection activeCell="I37" sqref="I37"/>
    </sheetView>
  </sheetViews>
  <sheetFormatPr defaultRowHeight="1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9" customWidth="1"/>
    <col min="9" max="9" width="6.28515625" bestFit="1" customWidth="1"/>
    <col min="10" max="10" width="6.7109375" bestFit="1" customWidth="1"/>
    <col min="11" max="11" width="10.5703125" customWidth="1"/>
    <col min="12" max="12" width="8.85546875" customWidth="1"/>
    <col min="13" max="13" width="6.42578125" bestFit="1" customWidth="1"/>
    <col min="14" max="14" width="6.7109375" bestFit="1" customWidth="1"/>
    <col min="15" max="15" width="18.28515625" bestFit="1" customWidth="1"/>
    <col min="16" max="16" width="5.85546875" bestFit="1" customWidth="1"/>
    <col min="17" max="17" width="18.28515625" bestFit="1" customWidth="1"/>
  </cols>
  <sheetData>
    <row r="2" spans="2:15">
      <c r="B2" s="2" t="s">
        <v>6</v>
      </c>
      <c r="C2" s="3">
        <v>43191</v>
      </c>
      <c r="D2" s="3">
        <v>43221</v>
      </c>
      <c r="E2" s="3">
        <v>43252</v>
      </c>
      <c r="F2" s="3">
        <v>43282</v>
      </c>
      <c r="G2" s="3">
        <v>43313</v>
      </c>
      <c r="H2" s="3">
        <v>43344</v>
      </c>
      <c r="I2" s="3">
        <v>43374</v>
      </c>
      <c r="J2" s="3">
        <v>43405</v>
      </c>
      <c r="K2" s="3">
        <v>43435</v>
      </c>
      <c r="L2" s="3">
        <v>43466</v>
      </c>
      <c r="M2" s="3">
        <v>43497</v>
      </c>
      <c r="N2" s="3">
        <v>43525</v>
      </c>
    </row>
    <row r="3" spans="2:15">
      <c r="B3" s="4" t="s">
        <v>74</v>
      </c>
      <c r="C3" s="55">
        <v>4.4042297199995897</v>
      </c>
      <c r="D3" s="55">
        <v>4.5059536599998227</v>
      </c>
      <c r="E3" s="55">
        <v>4.6833553391897533</v>
      </c>
      <c r="F3" s="56">
        <v>5.4015874999999998</v>
      </c>
      <c r="G3" s="56">
        <v>5.785020836548</v>
      </c>
      <c r="H3" s="56">
        <v>5.5076544079760197</v>
      </c>
      <c r="I3" s="56">
        <v>5.865991108844538</v>
      </c>
      <c r="J3" s="56">
        <v>5.0683828008592577</v>
      </c>
      <c r="K3" s="56">
        <v>5.1677529965754099</v>
      </c>
      <c r="L3" s="56">
        <v>4.9545250854803067</v>
      </c>
      <c r="M3" s="56">
        <v>4.6508345057320604</v>
      </c>
      <c r="N3" s="56"/>
      <c r="O3">
        <v>0</v>
      </c>
    </row>
    <row r="4" spans="2:15">
      <c r="B4" s="4" t="s">
        <v>75</v>
      </c>
      <c r="C4" s="55">
        <v>3.8646811899999998</v>
      </c>
      <c r="D4" s="55">
        <v>4.5023688400000008</v>
      </c>
      <c r="E4" s="55">
        <v>4.2503607900000002</v>
      </c>
      <c r="F4" s="56">
        <v>4.5548541</v>
      </c>
      <c r="G4" s="56">
        <v>4.1212151500000003</v>
      </c>
      <c r="H4" s="56">
        <v>3.4428373200000006</v>
      </c>
      <c r="I4" s="56">
        <v>2.9782405600000001</v>
      </c>
      <c r="J4" s="56">
        <v>3.0308739499999993</v>
      </c>
      <c r="K4" s="56">
        <v>2.9825874399999992</v>
      </c>
      <c r="L4" s="56">
        <v>2.8775424500000009</v>
      </c>
      <c r="M4" s="56">
        <v>2.4511499199999998</v>
      </c>
      <c r="N4" s="56"/>
    </row>
    <row r="5" spans="2:15">
      <c r="B5" s="4" t="s">
        <v>76</v>
      </c>
      <c r="C5" s="55">
        <v>0.83989016999999966</v>
      </c>
      <c r="D5" s="55">
        <v>0.92044844999999997</v>
      </c>
      <c r="E5" s="55">
        <v>0.54649421899999984</v>
      </c>
      <c r="F5" s="56">
        <v>0.63439844999999973</v>
      </c>
      <c r="G5" s="56">
        <v>0.77291741999999952</v>
      </c>
      <c r="H5" s="56">
        <v>1.2587527000000001</v>
      </c>
      <c r="I5" s="56">
        <v>1.3488670379999992</v>
      </c>
      <c r="J5" s="56">
        <v>0.7960870299999997</v>
      </c>
      <c r="K5" s="56">
        <v>1.0624975800000003</v>
      </c>
      <c r="L5" s="56">
        <v>1.3067453799999993</v>
      </c>
      <c r="M5" s="56">
        <v>0.8435074600000001</v>
      </c>
      <c r="N5" s="56"/>
    </row>
    <row r="8" spans="2:15">
      <c r="B8" s="2" t="s">
        <v>6</v>
      </c>
      <c r="C8" s="3">
        <v>43191</v>
      </c>
      <c r="D8" s="3">
        <v>43221</v>
      </c>
      <c r="E8" s="3">
        <v>43252</v>
      </c>
      <c r="F8" s="3">
        <v>43282</v>
      </c>
      <c r="G8" s="3">
        <v>43313</v>
      </c>
      <c r="H8" s="3">
        <v>43344</v>
      </c>
      <c r="I8" s="3">
        <v>43374</v>
      </c>
      <c r="J8" s="3">
        <v>43405</v>
      </c>
      <c r="K8" s="3">
        <v>43435</v>
      </c>
      <c r="L8" s="3">
        <v>43466</v>
      </c>
      <c r="M8" s="3">
        <v>43497</v>
      </c>
      <c r="N8" s="3">
        <v>43525</v>
      </c>
    </row>
    <row r="9" spans="2:15">
      <c r="B9" s="4" t="s">
        <v>77</v>
      </c>
      <c r="C9" s="31">
        <v>9.1088010799995889</v>
      </c>
      <c r="D9" s="31">
        <v>9.9605637899998225</v>
      </c>
      <c r="E9" s="31">
        <v>9.5191973181897538</v>
      </c>
      <c r="F9" s="31">
        <v>10.705779389999998</v>
      </c>
      <c r="G9" s="31">
        <v>10.718213926548001</v>
      </c>
      <c r="H9" s="31">
        <v>10.237681347976022</v>
      </c>
      <c r="I9" s="31">
        <v>10.219007486844538</v>
      </c>
      <c r="J9" s="31">
        <v>8.8953437808592568</v>
      </c>
      <c r="K9" s="31">
        <v>9.2128380165754091</v>
      </c>
      <c r="L9" s="31">
        <v>9.1388129154803064</v>
      </c>
      <c r="M9" s="31">
        <v>7.9454918857320607</v>
      </c>
      <c r="N9" s="31"/>
    </row>
    <row r="10" spans="2:15">
      <c r="B10" s="4" t="s">
        <v>78</v>
      </c>
      <c r="C10" s="31">
        <v>25.545404095030207</v>
      </c>
      <c r="D10" s="31">
        <v>25.732470920118274</v>
      </c>
      <c r="E10" s="31">
        <v>27.784074654639326</v>
      </c>
      <c r="F10" s="31">
        <v>23.122878763728</v>
      </c>
      <c r="G10" s="31">
        <v>24.290196310554776</v>
      </c>
      <c r="H10" s="31">
        <v>23.189996246049752</v>
      </c>
      <c r="I10" s="31">
        <v>38.017381784127998</v>
      </c>
      <c r="J10" s="31">
        <v>35.969519104693759</v>
      </c>
      <c r="K10" s="31">
        <v>33.261866614016874</v>
      </c>
      <c r="L10" s="31">
        <v>33.014919620128005</v>
      </c>
      <c r="M10" s="31">
        <v>29.198285077999998</v>
      </c>
      <c r="N10" s="31"/>
    </row>
    <row r="11" spans="2:15">
      <c r="B11" s="4" t="s">
        <v>142</v>
      </c>
      <c r="C11" s="31">
        <v>0.79709770691244231</v>
      </c>
      <c r="D11" s="31">
        <v>0.71385446570400912</v>
      </c>
      <c r="E11" s="31">
        <v>0.7192806959206951</v>
      </c>
      <c r="F11" s="31">
        <v>0.77428213057815798</v>
      </c>
      <c r="G11" s="31">
        <v>0.80238637261455503</v>
      </c>
      <c r="H11" s="31">
        <v>0.78076858940644112</v>
      </c>
      <c r="I11" s="31">
        <v>0.91045667389232121</v>
      </c>
      <c r="J11" s="31">
        <v>0.76618621917075358</v>
      </c>
      <c r="K11" s="31">
        <v>0.81834482603306502</v>
      </c>
      <c r="L11" s="31">
        <v>0.79824308474257366</v>
      </c>
      <c r="M11" s="31">
        <v>0.67388928886488353</v>
      </c>
      <c r="N11" s="31"/>
    </row>
    <row r="12" spans="2:15">
      <c r="B12" s="4" t="s">
        <v>73</v>
      </c>
      <c r="C12" s="31">
        <v>-1.6264490196078469E-4</v>
      </c>
      <c r="D12" s="31">
        <v>-5.5047339869281119E-4</v>
      </c>
      <c r="E12" s="31">
        <v>-9.1929490196078489E-4</v>
      </c>
      <c r="F12" s="31">
        <v>-9.6226339869281117E-4</v>
      </c>
      <c r="G12" s="31">
        <v>-1.0129333986928111E-3</v>
      </c>
      <c r="H12" s="31">
        <v>-9.6705490196078499E-4</v>
      </c>
      <c r="I12" s="31">
        <v>-1.0027533986928111E-3</v>
      </c>
      <c r="J12" s="31">
        <v>-1.070954901960785E-3</v>
      </c>
      <c r="K12" s="31">
        <v>-1.1066533986928112E-3</v>
      </c>
      <c r="L12" s="31">
        <v>-1.1066533986928112E-3</v>
      </c>
      <c r="M12" s="31">
        <v>0</v>
      </c>
      <c r="N12" s="31"/>
    </row>
    <row r="21" spans="11:11">
      <c r="K21" s="74"/>
    </row>
    <row r="33" spans="2:2">
      <c r="B33" t="s">
        <v>167</v>
      </c>
    </row>
    <row r="34" spans="2:2">
      <c r="B34" t="str">
        <f>"AS Costs By Provider Type - "&amp;TEXT(Main!E1,"mmm yyyy")</f>
        <v>AS Costs By Provider Type - Feb 2019</v>
      </c>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B1:N13"/>
  <sheetViews>
    <sheetView zoomScale="70" zoomScaleNormal="70" workbookViewId="0">
      <selection activeCell="D23" sqref="D23"/>
    </sheetView>
  </sheetViews>
  <sheetFormatPr defaultRowHeight="15"/>
  <cols>
    <col min="1" max="1" width="9" customWidth="1"/>
    <col min="2" max="2" width="47" bestFit="1"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c r="C1" s="37">
        <v>43220</v>
      </c>
      <c r="D1" s="37">
        <v>43251</v>
      </c>
      <c r="E1" s="37">
        <v>43281</v>
      </c>
      <c r="F1" s="37">
        <v>43312</v>
      </c>
      <c r="G1" s="37">
        <v>43343</v>
      </c>
      <c r="H1" s="37">
        <v>43373</v>
      </c>
      <c r="I1" s="37">
        <v>43404</v>
      </c>
      <c r="J1" s="37">
        <v>43434</v>
      </c>
      <c r="K1" s="37">
        <v>43465</v>
      </c>
      <c r="L1" s="37">
        <v>43496</v>
      </c>
      <c r="M1" s="37">
        <v>43524</v>
      </c>
      <c r="N1" s="37">
        <v>43555</v>
      </c>
    </row>
    <row r="2" spans="2:14">
      <c r="B2" s="2" t="s">
        <v>6</v>
      </c>
      <c r="C2" s="3">
        <v>43220</v>
      </c>
      <c r="D2" s="3">
        <v>43251</v>
      </c>
      <c r="E2" s="3">
        <v>43281</v>
      </c>
      <c r="F2" s="3">
        <v>43312</v>
      </c>
      <c r="G2" s="3">
        <v>43343</v>
      </c>
      <c r="H2" s="3">
        <v>43373</v>
      </c>
      <c r="I2" s="3">
        <v>43404</v>
      </c>
      <c r="J2" s="3">
        <v>43434</v>
      </c>
      <c r="K2" s="3">
        <v>43465</v>
      </c>
      <c r="L2" s="3">
        <v>43496</v>
      </c>
      <c r="M2" s="3">
        <v>43524</v>
      </c>
      <c r="N2" s="3">
        <v>43555</v>
      </c>
    </row>
    <row r="3" spans="2:14">
      <c r="B3" s="1" t="s">
        <v>22</v>
      </c>
      <c r="C3" s="41">
        <v>0</v>
      </c>
      <c r="D3" s="41">
        <v>-4.7742323000000003E-2</v>
      </c>
      <c r="E3" s="41">
        <v>-6.2446244000000005E-2</v>
      </c>
      <c r="F3" s="41">
        <v>-5.9283338000000005E-2</v>
      </c>
      <c r="G3" s="41">
        <v>-3.1695551999999995E-2</v>
      </c>
      <c r="H3" s="41">
        <v>8.4057459000000001E-2</v>
      </c>
      <c r="I3" s="41">
        <v>0.59301750799999997</v>
      </c>
      <c r="J3" s="41">
        <v>0.31120034799999996</v>
      </c>
      <c r="K3" s="41">
        <v>7.9756268000000005E-2</v>
      </c>
      <c r="L3" s="41">
        <v>7.4305523000000012E-2</v>
      </c>
      <c r="M3" s="41">
        <v>-1.6111112E-2</v>
      </c>
      <c r="N3" s="41"/>
    </row>
    <row r="4" spans="2:14">
      <c r="B4" s="1" t="s">
        <v>23</v>
      </c>
      <c r="C4" s="41">
        <v>0</v>
      </c>
      <c r="D4" s="41">
        <v>0</v>
      </c>
      <c r="E4" s="41">
        <v>0</v>
      </c>
      <c r="F4" s="41">
        <v>0</v>
      </c>
      <c r="G4" s="41">
        <v>0</v>
      </c>
      <c r="H4" s="41">
        <v>0</v>
      </c>
      <c r="I4" s="41">
        <v>0</v>
      </c>
      <c r="J4" s="41">
        <v>0</v>
      </c>
      <c r="K4" s="41">
        <v>-1.2437372516500001E-3</v>
      </c>
      <c r="L4" s="41">
        <v>0</v>
      </c>
      <c r="M4" s="41">
        <v>0</v>
      </c>
      <c r="N4" s="41"/>
    </row>
    <row r="5" spans="2:14">
      <c r="B5" s="1" t="s">
        <v>24</v>
      </c>
      <c r="C5" s="41">
        <v>0</v>
      </c>
      <c r="D5" s="41">
        <v>0</v>
      </c>
      <c r="E5" s="41">
        <v>0</v>
      </c>
      <c r="F5" s="41">
        <v>0</v>
      </c>
      <c r="G5" s="41">
        <v>0</v>
      </c>
      <c r="H5" s="41">
        <v>0</v>
      </c>
      <c r="I5" s="41">
        <v>0</v>
      </c>
      <c r="J5" s="41">
        <v>0</v>
      </c>
      <c r="K5" s="41">
        <v>0</v>
      </c>
      <c r="L5" s="41">
        <v>0</v>
      </c>
      <c r="M5" s="41">
        <v>0</v>
      </c>
      <c r="N5" s="41"/>
    </row>
    <row r="6" spans="2:14">
      <c r="B6" s="1" t="s">
        <v>33</v>
      </c>
      <c r="C6" s="41">
        <v>0</v>
      </c>
      <c r="D6" s="41">
        <v>0</v>
      </c>
      <c r="E6" s="41">
        <v>8.8663725995000002E-4</v>
      </c>
      <c r="F6" s="41">
        <v>4.4665580622500001E-3</v>
      </c>
      <c r="G6" s="41">
        <v>0</v>
      </c>
      <c r="H6" s="41">
        <v>2.8450799999999998E-3</v>
      </c>
      <c r="I6" s="41">
        <v>0</v>
      </c>
      <c r="J6" s="41">
        <v>0</v>
      </c>
      <c r="K6" s="41">
        <v>6.023664277399999E-4</v>
      </c>
      <c r="L6" s="41">
        <v>0.1198002458158</v>
      </c>
      <c r="M6" s="41">
        <v>0</v>
      </c>
      <c r="N6" s="41"/>
    </row>
    <row r="7" spans="2:14">
      <c r="B7" s="1" t="s">
        <v>25</v>
      </c>
      <c r="C7" s="41">
        <v>0</v>
      </c>
      <c r="D7" s="41">
        <v>0</v>
      </c>
      <c r="E7" s="41">
        <v>0</v>
      </c>
      <c r="F7" s="41">
        <v>0</v>
      </c>
      <c r="G7" s="41">
        <v>0</v>
      </c>
      <c r="H7" s="41">
        <v>1.5730533843700001E-3</v>
      </c>
      <c r="I7" s="41">
        <v>3.8075162217030001E-2</v>
      </c>
      <c r="J7" s="41">
        <v>0</v>
      </c>
      <c r="K7" s="41">
        <v>1.37594889208E-3</v>
      </c>
      <c r="L7" s="41">
        <v>0</v>
      </c>
      <c r="M7" s="41">
        <v>0</v>
      </c>
      <c r="N7" s="41"/>
    </row>
    <row r="8" spans="2:14">
      <c r="B8" s="1" t="s">
        <v>26</v>
      </c>
      <c r="C8" s="41">
        <v>0</v>
      </c>
      <c r="D8" s="41">
        <v>-0.10187188744483</v>
      </c>
      <c r="E8" s="41">
        <v>-0.24659000149506999</v>
      </c>
      <c r="F8" s="41">
        <v>-7.7968851847920004E-2</v>
      </c>
      <c r="G8" s="41">
        <v>-0.21245181898009999</v>
      </c>
      <c r="H8" s="41">
        <v>-1.8733647485829997E-2</v>
      </c>
      <c r="I8" s="41">
        <v>-6.4135937538640012E-2</v>
      </c>
      <c r="J8" s="41">
        <v>-0.10472240301543</v>
      </c>
      <c r="K8" s="41">
        <v>9.2317805811200013E-3</v>
      </c>
      <c r="L8" s="41">
        <v>1.3157705312000028E-4</v>
      </c>
      <c r="M8" s="41">
        <v>-0.10531273236616</v>
      </c>
      <c r="N8" s="41"/>
    </row>
    <row r="9" spans="2:14">
      <c r="B9" s="1" t="s">
        <v>188</v>
      </c>
      <c r="C9" s="41">
        <v>0</v>
      </c>
      <c r="D9" s="41">
        <v>0</v>
      </c>
      <c r="E9" s="41">
        <v>0</v>
      </c>
      <c r="F9" s="41">
        <v>0</v>
      </c>
      <c r="G9" s="41">
        <v>0</v>
      </c>
      <c r="H9" s="41">
        <v>0</v>
      </c>
      <c r="I9" s="41">
        <v>0</v>
      </c>
      <c r="J9" s="41">
        <v>0</v>
      </c>
      <c r="K9" s="41">
        <v>0</v>
      </c>
      <c r="L9" s="41">
        <v>0</v>
      </c>
      <c r="M9" s="41">
        <v>0</v>
      </c>
      <c r="N9" s="41"/>
    </row>
    <row r="10" spans="2:14">
      <c r="B10" s="1" t="s">
        <v>21</v>
      </c>
      <c r="C10" s="41">
        <v>0.79709770691244231</v>
      </c>
      <c r="D10" s="41">
        <v>0.71385446570400912</v>
      </c>
      <c r="E10" s="41">
        <v>0.7192806959206951</v>
      </c>
      <c r="F10" s="41">
        <v>0.77428213057815798</v>
      </c>
      <c r="G10" s="41">
        <v>0.80238637261455503</v>
      </c>
      <c r="H10" s="41">
        <v>0.78076858940644112</v>
      </c>
      <c r="I10" s="41">
        <v>0.91045667389232121</v>
      </c>
      <c r="J10" s="41">
        <v>0.76618621917075358</v>
      </c>
      <c r="K10" s="41">
        <v>0.81834482603306502</v>
      </c>
      <c r="L10" s="41">
        <v>0.79824308474257366</v>
      </c>
      <c r="M10" s="41">
        <v>0.67388928886488353</v>
      </c>
      <c r="N10" s="41"/>
    </row>
    <row r="11" spans="2:14">
      <c r="C11" s="41">
        <v>0.79709770691244231</v>
      </c>
      <c r="D11" s="41">
        <v>0.56424025525917909</v>
      </c>
      <c r="E11" s="41">
        <v>0.4111310876855751</v>
      </c>
      <c r="F11" s="41">
        <v>0.64149649879248793</v>
      </c>
      <c r="G11" s="41">
        <v>0.55823900163445506</v>
      </c>
      <c r="H11" s="41">
        <v>0.85051053430498114</v>
      </c>
      <c r="I11" s="41">
        <v>1.4774134065707112</v>
      </c>
      <c r="J11" s="41">
        <v>0.97266416415532353</v>
      </c>
      <c r="K11" s="41">
        <v>0.908067452682355</v>
      </c>
      <c r="L11" s="41">
        <v>0.9924804306114936</v>
      </c>
      <c r="M11" s="41">
        <v>0.55246544449872359</v>
      </c>
      <c r="N11" s="41">
        <v>0</v>
      </c>
    </row>
    <row r="12" spans="2:14">
      <c r="B12" t="s">
        <v>174</v>
      </c>
    </row>
    <row r="13" spans="2:14">
      <c r="B13" s="49">
        <v>0.55246544449872359</v>
      </c>
    </row>
  </sheetData>
  <phoneticPr fontId="62"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N40"/>
  <sheetViews>
    <sheetView topLeftCell="E1" zoomScale="85" zoomScaleNormal="85" workbookViewId="0">
      <selection activeCell="R41" sqref="R41"/>
    </sheetView>
  </sheetViews>
  <sheetFormatPr defaultRowHeight="15"/>
  <cols>
    <col min="1" max="1" width="9" customWidth="1"/>
    <col min="2" max="2" width="18.42578125" customWidth="1"/>
    <col min="3" max="3" width="11.5703125" bestFit="1" customWidth="1"/>
    <col min="16" max="16" width="16.7109375" bestFit="1" customWidth="1"/>
  </cols>
  <sheetData>
    <row r="2" spans="2:14">
      <c r="B2" s="2" t="s">
        <v>34</v>
      </c>
      <c r="C2" s="3">
        <v>43191</v>
      </c>
      <c r="D2" s="3">
        <v>43221</v>
      </c>
      <c r="E2" s="3">
        <v>43252</v>
      </c>
      <c r="F2" s="3">
        <v>43282</v>
      </c>
      <c r="G2" s="3">
        <v>43313</v>
      </c>
      <c r="H2" s="3">
        <v>43344</v>
      </c>
      <c r="I2" s="3">
        <v>43374</v>
      </c>
      <c r="J2" s="3">
        <v>43405</v>
      </c>
      <c r="K2" s="3">
        <v>43435</v>
      </c>
      <c r="L2" s="3">
        <v>43466</v>
      </c>
      <c r="M2" s="3">
        <v>43497</v>
      </c>
      <c r="N2" s="3">
        <v>43525</v>
      </c>
    </row>
    <row r="3" spans="2:14">
      <c r="B3" s="1" t="s">
        <v>64</v>
      </c>
      <c r="C3" s="41">
        <v>-5.6785957729999996</v>
      </c>
      <c r="D3" s="41">
        <v>-6.7606795479999997</v>
      </c>
      <c r="E3" s="41">
        <v>-2.8102212680000007</v>
      </c>
      <c r="F3" s="41">
        <v>-1.1107513009999979</v>
      </c>
      <c r="G3" s="41">
        <v>-3.902354275</v>
      </c>
      <c r="H3" s="41">
        <v>-0.66875925500000044</v>
      </c>
      <c r="I3" s="41">
        <v>-4.4596334000000071E-2</v>
      </c>
      <c r="J3" s="41">
        <v>2.4801977669999986</v>
      </c>
      <c r="K3" s="41">
        <v>-2.3268953749999999</v>
      </c>
      <c r="L3" s="41">
        <v>-5.5034319830000005</v>
      </c>
      <c r="M3" s="41">
        <v>-5.1253874609999999</v>
      </c>
      <c r="N3" s="41"/>
    </row>
    <row r="4" spans="2:14">
      <c r="C4" s="38"/>
      <c r="D4" s="38"/>
      <c r="E4" s="38"/>
      <c r="F4" s="38"/>
      <c r="G4" s="38"/>
      <c r="H4" s="38"/>
      <c r="I4" s="38"/>
      <c r="J4" s="38"/>
      <c r="K4" s="38"/>
      <c r="L4" s="38"/>
      <c r="M4" s="38"/>
      <c r="N4" s="38"/>
    </row>
    <row r="5" spans="2:14">
      <c r="C5" s="38"/>
      <c r="D5" s="38"/>
      <c r="E5" s="38"/>
      <c r="F5" s="38"/>
      <c r="G5" s="38"/>
      <c r="H5" s="38"/>
      <c r="I5" s="38"/>
      <c r="J5" s="38"/>
      <c r="K5" s="38"/>
      <c r="L5" s="38"/>
      <c r="M5" s="38"/>
      <c r="N5" s="38"/>
    </row>
    <row r="6" spans="2:14">
      <c r="B6" s="2" t="s">
        <v>126</v>
      </c>
      <c r="C6" s="3">
        <v>43191</v>
      </c>
      <c r="D6" s="3">
        <v>43221</v>
      </c>
      <c r="E6" s="3">
        <v>43252</v>
      </c>
      <c r="F6" s="3">
        <v>43282</v>
      </c>
      <c r="G6" s="3">
        <v>43313</v>
      </c>
      <c r="H6" s="3">
        <v>43344</v>
      </c>
      <c r="I6" s="3">
        <v>43374</v>
      </c>
      <c r="J6" s="3">
        <v>43405</v>
      </c>
      <c r="K6" s="3">
        <v>43435</v>
      </c>
      <c r="L6" s="3">
        <v>43466</v>
      </c>
      <c r="M6" s="3">
        <v>43497</v>
      </c>
      <c r="N6" s="3">
        <v>43525</v>
      </c>
    </row>
    <row r="7" spans="2:14">
      <c r="B7" s="1" t="s">
        <v>64</v>
      </c>
      <c r="C7" s="15">
        <v>-234870.38700000002</v>
      </c>
      <c r="D7" s="15">
        <v>-215243.538</v>
      </c>
      <c r="E7" s="15">
        <v>-117411.79599999999</v>
      </c>
      <c r="F7" s="15">
        <v>-96007.772999999986</v>
      </c>
      <c r="G7" s="15">
        <v>-150869.867</v>
      </c>
      <c r="H7" s="15">
        <v>-105024.45900000002</v>
      </c>
      <c r="I7" s="15">
        <v>-99560.491999999998</v>
      </c>
      <c r="J7" s="15">
        <v>-65426.647000000004</v>
      </c>
      <c r="K7" s="15">
        <v>-138263.42500000002</v>
      </c>
      <c r="L7" s="15">
        <v>-184154.07000000007</v>
      </c>
      <c r="M7" s="15">
        <v>-182507.74</v>
      </c>
      <c r="N7" s="15"/>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Main</vt: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Ebau, Cristian</cp:lastModifiedBy>
  <dcterms:created xsi:type="dcterms:W3CDTF">2018-05-15T13:35:38Z</dcterms:created>
  <dcterms:modified xsi:type="dcterms:W3CDTF">2019-03-27T11:31:20Z</dcterms:modified>
</cp:coreProperties>
</file>