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harts/chart27.xml" ContentType="application/vnd.openxmlformats-officedocument.drawingml.chart+xml"/>
  <Override PartName="/xl/charts/style8.xml" ContentType="application/vnd.ms-office.chartstyle+xml"/>
  <Override PartName="/xl/charts/colors8.xml" ContentType="application/vnd.ms-office.chartcolorstyle+xml"/>
  <Override PartName="/xl/charts/chart2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29.xml" ContentType="application/vnd.openxmlformats-officedocument.drawingml.chart+xml"/>
  <Override PartName="/xl/charts/style10.xml" ContentType="application/vnd.ms-office.chartstyle+xml"/>
  <Override PartName="/xl/charts/colors10.xml" ContentType="application/vnd.ms-office.chartcolorstyle+xml"/>
  <Override PartName="/xl/charts/chart3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3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3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35.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uk.corporg.net\NGTDFS$\Group\OandT\OptRisk\Operational_Requirements_WOKH\32_Electricity Incentives Development\Performance\MBSS\10 January 2019\"/>
    </mc:Choice>
  </mc:AlternateContent>
  <bookViews>
    <workbookView xWindow="0" yWindow="0" windowWidth="20760" windowHeight="11790" tabRatio="735"/>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Minor components"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71027"/>
</workbook>
</file>

<file path=xl/calcChain.xml><?xml version="1.0" encoding="utf-8"?>
<calcChain xmlns="http://schemas.openxmlformats.org/spreadsheetml/2006/main">
  <c r="G1" i="26" l="1"/>
  <c r="E2" i="26" l="1"/>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M13" i="13"/>
  <c r="N13" i="13"/>
  <c r="N16" i="11" l="1"/>
  <c r="E11" i="14" l="1"/>
  <c r="C11" i="14" l="1"/>
  <c r="C12" i="14"/>
  <c r="D11" i="14"/>
  <c r="E12" i="14"/>
  <c r="D12" i="14"/>
  <c r="B42" i="4" l="1"/>
  <c r="B34" i="6"/>
  <c r="B54" i="12"/>
  <c r="C9" i="5" l="1"/>
  <c r="D9" i="5"/>
</calcChain>
</file>

<file path=xl/comments1.xml><?xml version="1.0" encoding="utf-8"?>
<comments xmlns="http://schemas.openxmlformats.org/spreadsheetml/2006/main">
  <authors>
    <author>Jon McDonald</author>
  </authors>
  <commentList>
    <comment ref="J2" authorId="0" shapeId="0">
      <text>
        <r>
          <rPr>
            <b/>
            <sz val="9"/>
            <color indexed="81"/>
            <rFont val="Tahoma"/>
            <family val="2"/>
          </rPr>
          <t>Jon McDonald:</t>
        </r>
        <r>
          <rPr>
            <sz val="9"/>
            <color indexed="81"/>
            <rFont val="Tahoma"/>
            <family val="2"/>
          </rPr>
          <t xml:space="preserve">
This table uses data from the Outturn_Daily tab, however the Outturn_Daily is not updated with Ancillary costs</t>
        </r>
      </text>
    </comment>
  </commentList>
</comments>
</file>

<file path=xl/comments2.xml><?xml version="1.0" encoding="utf-8"?>
<comments xmlns="http://schemas.openxmlformats.org/spreadsheetml/2006/main">
  <authors>
    <author>Cristian Ebau</author>
  </authors>
  <commentList>
    <comment ref="B25" authorId="0" shapeId="0">
      <text>
        <r>
          <rPr>
            <b/>
            <sz val="9"/>
            <color indexed="81"/>
            <rFont val="Tahoma"/>
            <family val="2"/>
          </rPr>
          <t>Cristian Ebau:</t>
        </r>
        <r>
          <rPr>
            <sz val="9"/>
            <color indexed="81"/>
            <rFont val="Tahoma"/>
            <family val="2"/>
          </rPr>
          <t xml:space="preserve">
Check the formatting for this diagram</t>
        </r>
      </text>
    </comment>
  </commentList>
</comments>
</file>

<file path=xl/sharedStrings.xml><?xml version="1.0" encoding="utf-8"?>
<sst xmlns="http://schemas.openxmlformats.org/spreadsheetml/2006/main" count="364" uniqueCount="194">
  <si>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</si>
  <si>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</si>
  <si>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</si>
  <si>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</si>
  <si>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</si>
  <si>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</si>
  <si>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</si>
  <si>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</si>
  <si>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</si>
  <si>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</si>
  <si>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</si>
  <si>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</si>
  <si>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</si>
  <si>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</si>
  <si>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</si>
  <si>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</si>
  <si>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</si>
  <si>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</si>
  <si>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</si>
  <si>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</si>
  <si>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</si>
  <si>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</si>
  <si>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</si>
  <si>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</si>
  <si>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</si>
  <si>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</si>
  <si>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</si>
  <si>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</si>
  <si>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</si>
  <si>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</si>
  <si>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</si>
  <si>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</si>
  <si>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</si>
  <si>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</si>
  <si>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</si>
  <si>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</si>
  <si>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</si>
  <si>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</si>
  <si>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</si>
  <si>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</si>
  <si>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</si>
  <si>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</si>
  <si>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</si>
  <si>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</si>
  <si>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</si>
  <si>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</si>
  <si>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</si>
  <si>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</si>
  <si>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</si>
  <si>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</si>
  <si>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</si>
  <si>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</si>
  <si>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</si>
  <si>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</si>
  <si>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</si>
  <si>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</si>
  <si>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</si>
  <si>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</si>
  <si>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</si>
  <si>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</si>
  <si>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</si>
  <si>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</si>
  <si>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</si>
  <si>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</si>
  <si>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</si>
  <si>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</si>
  <si>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</si>
  <si>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</si>
  <si>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</si>
  <si>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</si>
  <si>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</si>
  <si>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</si>
  <si>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</si>
  <si>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</si>
  <si>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</si>
  <si>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</si>
  <si>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</si>
  <si>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</si>
  <si>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</si>
  <si>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</si>
  <si>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</si>
  <si>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</si>
  <si>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</si>
  <si>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</si>
  <si>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</si>
  <si>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</si>
  <si>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</si>
  <si>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</si>
  <si>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</si>
  <si>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</si>
  <si>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</si>
  <si>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</si>
  <si>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</si>
  <si>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Test (Commerical)</t>
  </si>
  <si>
    <t>BM  Black Start Availability (Commercial)</t>
  </si>
  <si>
    <t>Interconnector Black Start Availability (Commercial)</t>
  </si>
  <si>
    <t>BM Black Start Capital Contributions (Commerical)</t>
  </si>
  <si>
    <t>BM Black Start Other (Commerical)</t>
  </si>
  <si>
    <t>BM Demand Turn Up (Commercial)</t>
  </si>
  <si>
    <t>BM Warming (Commercial)</t>
  </si>
  <si>
    <t>NBM Demand Turn Up (Commerical)</t>
  </si>
  <si>
    <t>BM Power Potential (Commercial)</t>
  </si>
  <si>
    <t>Hydro Rapid Start And GT Fast Start Utilisation (Commercial)</t>
  </si>
  <si>
    <t>Hydro Optional Spin Pump (Commercial)</t>
  </si>
  <si>
    <t>BM GT Fast Start Availability (Commerial)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</si>
  <si>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</si>
  <si>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</si>
  <si>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</si>
  <si>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</si>
  <si>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</si>
  <si>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</si>
  <si>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</si>
  <si>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</si>
  <si>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</si>
  <si>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</si>
  <si>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</si>
  <si>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</si>
  <si>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</si>
  <si>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</si>
  <si>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</si>
  <si>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</si>
  <si>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</si>
  <si>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</si>
  <si>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P</t>
  </si>
  <si>
    <t>S</t>
  </si>
  <si>
    <t>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</si>
  <si>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</si>
  <si>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</si>
  <si>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</si>
  <si>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</si>
  <si>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</si>
  <si>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</si>
  <si>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</si>
  <si>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</si>
  <si>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</si>
  <si>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</si>
  <si>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</si>
  <si>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</si>
  <si>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</si>
  <si>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</si>
  <si>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</si>
  <si>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</si>
  <si>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</si>
  <si>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</si>
  <si>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</si>
  <si>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</si>
  <si>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AS-BM Syncronous Compensation ( Commerical)</t>
  </si>
  <si>
    <t>Non-Delivery &amp; Reconciliation</t>
  </si>
  <si>
    <t>Report Month</t>
  </si>
  <si>
    <t>Fast Reserve</t>
  </si>
  <si>
    <t>Operating Reserve</t>
  </si>
  <si>
    <t xml:space="preserve">Balancing Cost </t>
  </si>
  <si>
    <t>Sell query</t>
  </si>
  <si>
    <t>select sum(fe_total_cost), sum(qabx) from vw_baar_fe
where sett_date between '1-may-18' and '31-may-18'
and bmu_id like '%.LL%'
and qabx &lt; 0</t>
  </si>
  <si>
    <t>Other Reserve</t>
  </si>
  <si>
    <t>Non Delivery</t>
  </si>
  <si>
    <t>Negative Reserve</t>
  </si>
  <si>
    <t>Total BM</t>
  </si>
  <si>
    <t>Reconcilliation</t>
  </si>
  <si>
    <t>BM - Operating Reserve</t>
  </si>
  <si>
    <t>BM - Fast Reserve</t>
  </si>
  <si>
    <t>select sum(fe_total_cost), sum(qaox) from vw_baar_fe 
where sett_date between '1-may-18' and '31-may-18'
and ((bmu_id like '%.LL%' and qaox &gt; 0)
or (bmu_id like '%.LL%' and qaox = 0 and qabx = 0))</t>
  </si>
  <si>
    <t>Buy Query</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</si>
  <si>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</si>
  <si>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</si>
  <si>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</si>
  <si>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</si>
  <si>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</si>
  <si>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</si>
  <si>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</si>
  <si>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</si>
  <si>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</si>
  <si>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</si>
  <si>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</si>
  <si>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</si>
  <si>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</si>
  <si>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</si>
  <si>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</si>
  <si>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</si>
  <si>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</si>
  <si>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</si>
  <si>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</si>
  <si>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</si>
  <si>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</si>
  <si>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</si>
  <si>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</si>
  <si>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</si>
  <si>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AS BM STOR</t>
  </si>
  <si>
    <t>BM STOR</t>
  </si>
  <si>
    <t>BM STOR (July MBSS)</t>
  </si>
  <si>
    <t>Holding volumes (GWh)</t>
  </si>
  <si>
    <t>Holding volumes (MWh)</t>
  </si>
  <si>
    <t>SO-SO Constraints</t>
  </si>
  <si>
    <t>Balancing Cost Jan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</si>
</sst>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0.000"/>
    <numFmt numFmtId="175" formatCode="_(* #,##0.00_);_(* \(#,##0.00\);_(* &quot;-&quot;??_);_(@_)"/>
    <numFmt numFmtId="176" formatCode="_-[$£-809]* #,##0.00_-;\-[$£-809]* #,##0.00_-;_-[$£-809]* &quot;-&quot;??_-;_-@_-"/>
    <numFmt numFmtId="177" formatCode="#,##0.00;[Red]\(#,##0.00\)\ "/>
    <numFmt numFmtId="178" formatCode="mmmm\ yyyy"/>
  </numFmts>
  <fonts count="63">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
      <b/>
      <sz val="11"/>
      <color rgb="FFFF0000"/>
      <name val="Calibri"/>
      <family val="2"/>
      <scheme val="minor"/>
    </font>
    <font>
      <sz val="9"/>
      <name val="Calibri"/>
      <family val="3"/>
      <charset val="134"/>
      <scheme val="minor"/>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
      <left style="thin">
        <color auto="1"/>
      </left>
      <right style="thin">
        <color auto="1"/>
      </right>
      <top style="thin">
        <color auto="1"/>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5" fontId="4" fillId="0" borderId="0" applyFont="0" applyFill="0" applyBorder="0" applyAlignment="0" applyProtection="0"/>
  </cellStyleXfs>
  <cellXfs count="75">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68" fontId="0" fillId="59" borderId="1" xfId="0" applyNumberFormat="1" applyFill="1" applyBorder="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6"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7"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1" fillId="2" borderId="27" xfId="0" applyNumberFormat="1" applyFont="1" applyFill="1" applyBorder="1"/>
    <xf numFmtId="1" fontId="0" fillId="0" borderId="0" xfId="0" applyNumberFormat="1" applyFill="1"/>
    <xf numFmtId="178" fontId="0" fillId="0" borderId="0" xfId="0" applyNumberFormat="1"/>
    <xf numFmtId="0" fontId="61" fillId="0" borderId="0" xfId="0" applyFont="1" applyFill="1"/>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0-06A0-4263-932F-83F3459A68BC}"/>
              </c:ext>
            </c:extLst>
          </c:dPt>
          <c:dPt>
            <c:idx val="2"/>
            <c:bubble3D val="0"/>
            <c:explosion val="10"/>
            <c:extLst>
              <c:ext xmlns:c16="http://schemas.microsoft.com/office/drawing/2014/chart" uri="{C3380CC4-5D6E-409C-BE32-E72D297353CC}">
                <c16:uniqueId val="{00000001-06A0-4263-932F-83F3459A68BC}"/>
              </c:ext>
            </c:extLst>
          </c:dPt>
          <c:dPt>
            <c:idx val="4"/>
            <c:bubble3D val="0"/>
            <c:explosion val="15"/>
            <c:extLs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30.216875911287442</c:v>
                </c:pt>
                <c:pt idx="1">
                  <c:v>8.3643453268436829</c:v>
                </c:pt>
                <c:pt idx="2">
                  <c:v>43.012919401083273</c:v>
                </c:pt>
                <c:pt idx="3">
                  <c:v>0.19423734586892005</c:v>
                </c:pt>
                <c:pt idx="4">
                  <c:v>-0.84182616135003263</c:v>
                </c:pt>
              </c:numCache>
            </c:numRef>
          </c:val>
          <c:extLs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-5.4982400190000007</c:v>
                </c:pt>
              </c:numCache>
            </c:numRef>
          </c:val>
          <c:extLs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3.2613387351135636</c:v>
                </c:pt>
                <c:pt idx="3">
                  <c:v>4.6473166482081094</c:v>
                </c:pt>
                <c:pt idx="4">
                  <c:v>4.4808706754416416</c:v>
                </c:pt>
                <c:pt idx="5">
                  <c:v>5.3981287221922036</c:v>
                </c:pt>
                <c:pt idx="6">
                  <c:v>8.0218330313054267</c:v>
                </c:pt>
                <c:pt idx="7">
                  <c:v>8.5404799972147831</c:v>
                </c:pt>
                <c:pt idx="8">
                  <c:v>8.1588322971847589</c:v>
                </c:pt>
                <c:pt idx="9">
                  <c:v>6.7369049370102392</c:v>
                </c:pt>
              </c:numCache>
            </c:numRef>
          </c:val>
          <c:extLs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6.8112932936347512</c:v>
                </c:pt>
                <c:pt idx="5">
                  <c:v>5.770652496480281</c:v>
                </c:pt>
                <c:pt idx="6">
                  <c:v>5.3681677395560392</c:v>
                </c:pt>
                <c:pt idx="7">
                  <c:v>5.8390075601571292</c:v>
                </c:pt>
                <c:pt idx="8">
                  <c:v>6.0006382395026083</c:v>
                </c:pt>
                <c:pt idx="9">
                  <c:v>6.0381009096536902</c:v>
                </c:pt>
              </c:numCache>
            </c:numRef>
          </c:val>
          <c:extLs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25.147117179434968</c:v>
                </c:pt>
                <c:pt idx="1">
                  <c:v>24.81700538011329</c:v>
                </c:pt>
                <c:pt idx="2">
                  <c:v>50.121358049295651</c:v>
                </c:pt>
                <c:pt idx="3">
                  <c:v>39.662724137068579</c:v>
                </c:pt>
                <c:pt idx="4">
                  <c:v>35.337436677764018</c:v>
                </c:pt>
                <c:pt idx="5">
                  <c:v>101.50288070091257</c:v>
                </c:pt>
                <c:pt idx="6">
                  <c:v>103.99179821795312</c:v>
                </c:pt>
                <c:pt idx="7">
                  <c:v>62.678512165090574</c:v>
                </c:pt>
                <c:pt idx="8">
                  <c:v>53.253341318557133</c:v>
                </c:pt>
                <c:pt idx="9">
                  <c:v>40.612487606427671</c:v>
                </c:pt>
              </c:numCache>
            </c:numRef>
          </c:val>
          <c:extLs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0.56368347816138997</c:v>
                </c:pt>
                <c:pt idx="6">
                  <c:v>0.21194266466229006</c:v>
                </c:pt>
                <c:pt idx="7">
                  <c:v>0.36941372710846004</c:v>
                </c:pt>
                <c:pt idx="8">
                  <c:v>0.38934183810876999</c:v>
                </c:pt>
                <c:pt idx="9">
                  <c:v>0.23515634662652002</c:v>
                </c:pt>
              </c:numCache>
            </c:numRef>
          </c:val>
          <c:extLs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7.5555761754611996</c:v>
                </c:pt>
                <c:pt idx="4">
                  <c:v>8.2258662224260313</c:v>
                </c:pt>
                <c:pt idx="5">
                  <c:v>7.63070925443302</c:v>
                </c:pt>
                <c:pt idx="6">
                  <c:v>8.4572272865676688</c:v>
                </c:pt>
                <c:pt idx="7">
                  <c:v>7.0317832880604012</c:v>
                </c:pt>
                <c:pt idx="8">
                  <c:v>7.4545247392818199</c:v>
                </c:pt>
                <c:pt idx="9">
                  <c:v>9.3368500187669898</c:v>
                </c:pt>
              </c:numCache>
            </c:numRef>
          </c:val>
          <c:extLs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11.020856772242428</c:v>
                </c:pt>
                <c:pt idx="1">
                  <c:v>12.212296822909959</c:v>
                </c:pt>
                <c:pt idx="2">
                  <c:v>11.460436606144015</c:v>
                </c:pt>
                <c:pt idx="3">
                  <c:v>10.538977471562839</c:v>
                </c:pt>
                <c:pt idx="4">
                  <c:v>10.760174650843041</c:v>
                </c:pt>
                <c:pt idx="5">
                  <c:v>11.387977960617519</c:v>
                </c:pt>
                <c:pt idx="6">
                  <c:v>10.511618202536427</c:v>
                </c:pt>
                <c:pt idx="7">
                  <c:v>12.014047710070654</c:v>
                </c:pt>
                <c:pt idx="8">
                  <c:v>11.763247379011313</c:v>
                </c:pt>
                <c:pt idx="9">
                  <c:v>9.6735522908205596</c:v>
                </c:pt>
              </c:numCache>
            </c:numRef>
          </c:val>
          <c:extLs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1.1452381</c:v>
                </c:pt>
                <c:pt idx="5">
                  <c:v>1.0551749699999997</c:v>
                </c:pt>
                <c:pt idx="6">
                  <c:v>1.3449438199999999</c:v>
                </c:pt>
                <c:pt idx="7">
                  <c:v>0.83572457999999994</c:v>
                </c:pt>
                <c:pt idx="8">
                  <c:v>1.5184249500000007</c:v>
                </c:pt>
                <c:pt idx="9">
                  <c:v>1.3596103500000001</c:v>
                </c:pt>
              </c:numCache>
            </c:numRef>
          </c:val>
          <c:extLs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6.5154442003902018</c:v>
                </c:pt>
                <c:pt idx="1">
                  <c:v>7.1206280020250006</c:v>
                </c:pt>
                <c:pt idx="2">
                  <c:v>7.406972999999998</c:v>
                </c:pt>
                <c:pt idx="3">
                  <c:v>6.6060742799999996</c:v>
                </c:pt>
                <c:pt idx="4">
                  <c:v>6.7555958276666717</c:v>
                </c:pt>
                <c:pt idx="5">
                  <c:v>6.1491075819097309</c:v>
                </c:pt>
                <c:pt idx="6">
                  <c:v>7.0137419300000019</c:v>
                </c:pt>
                <c:pt idx="7">
                  <c:v>6.697035418387097</c:v>
                </c:pt>
                <c:pt idx="8">
                  <c:v>7.6369950548888861</c:v>
                </c:pt>
                <c:pt idx="9">
                  <c:v>7.4804850399999987</c:v>
                </c:pt>
              </c:numCache>
            </c:numRef>
          </c:val>
          <c:extLs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3.656939288901651</c:v>
                </c:pt>
                <c:pt idx="1">
                  <c:v>3.6955869048641357</c:v>
                </c:pt>
                <c:pt idx="2">
                  <c:v>4.5297972349643105</c:v>
                </c:pt>
                <c:pt idx="3">
                  <c:v>3.3394987971568697</c:v>
                </c:pt>
                <c:pt idx="4">
                  <c:v>4.0105507897826582</c:v>
                </c:pt>
                <c:pt idx="5">
                  <c:v>4.6531123694123435</c:v>
                </c:pt>
                <c:pt idx="6">
                  <c:v>5.1518568956750075</c:v>
                </c:pt>
                <c:pt idx="7">
                  <c:v>3.4849282100000014</c:v>
                </c:pt>
                <c:pt idx="8">
                  <c:v>3.8464555499999991</c:v>
                </c:pt>
                <c:pt idx="9">
                  <c:v>3.6628056960000053</c:v>
                </c:pt>
              </c:numCache>
            </c:numRef>
          </c:val>
          <c:extLs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1.4050177439023035</c:v>
                </c:pt>
                <c:pt idx="1">
                  <c:v>1.0588569907116385</c:v>
                </c:pt>
                <c:pt idx="2">
                  <c:v>1.1867085187510387</c:v>
                </c:pt>
                <c:pt idx="3">
                  <c:v>1.2147020359247236</c:v>
                </c:pt>
                <c:pt idx="4">
                  <c:v>2.0322717942617459</c:v>
                </c:pt>
                <c:pt idx="5">
                  <c:v>1.3829154442359064</c:v>
                </c:pt>
                <c:pt idx="6">
                  <c:v>0.49904235220996251</c:v>
                </c:pt>
                <c:pt idx="7">
                  <c:v>1.1222206066800877</c:v>
                </c:pt>
                <c:pt idx="8">
                  <c:v>1.6874574516913876</c:v>
                </c:pt>
                <c:pt idx="9">
                  <c:v>1.1875466006961188</c:v>
                </c:pt>
              </c:numCache>
            </c:numRef>
          </c:val>
          <c:extLs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76269056"/>
        <c:axId val="76270592"/>
      </c:barChart>
      <c:dateAx>
        <c:axId val="76269056"/>
        <c:scaling>
          <c:orientation val="minMax"/>
        </c:scaling>
        <c:delete val="0"/>
        <c:axPos val="b"/>
        <c:numFmt formatCode="mmm\-yy" sourceLinked="1"/>
        <c:majorTickMark val="out"/>
        <c:minorTickMark val="none"/>
        <c:tickLblPos val="nextTo"/>
        <c:crossAx val="76270592"/>
        <c:crosses val="autoZero"/>
        <c:auto val="1"/>
        <c:lblOffset val="100"/>
        <c:baseTimeUnit val="months"/>
      </c:dateAx>
      <c:valAx>
        <c:axId val="76270592"/>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762690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numCache>
            </c:numRef>
          </c:val>
          <c:extLs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302051.1700000001</c:v>
                </c:pt>
                <c:pt idx="1">
                  <c:v>317985.79100000003</c:v>
                </c:pt>
                <c:pt idx="2">
                  <c:v>424555.21600000001</c:v>
                </c:pt>
                <c:pt idx="3">
                  <c:v>473973.19599999988</c:v>
                </c:pt>
                <c:pt idx="4">
                  <c:v>405985.22899999993</c:v>
                </c:pt>
                <c:pt idx="5">
                  <c:v>750839.2690000002</c:v>
                </c:pt>
                <c:pt idx="6">
                  <c:v>765483.30899999989</c:v>
                </c:pt>
                <c:pt idx="7">
                  <c:v>519181.38099999999</c:v>
                </c:pt>
                <c:pt idx="8">
                  <c:v>563746.76400000008</c:v>
                </c:pt>
                <c:pt idx="9">
                  <c:v>433511.07000000007</c:v>
                </c:pt>
              </c:numCache>
            </c:numRef>
          </c:val>
          <c:extLs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numCache>
            </c:numRef>
          </c:val>
          <c:extLs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408422.34</c:v>
                </c:pt>
                <c:pt idx="1">
                  <c:v>529712.31300000008</c:v>
                </c:pt>
                <c:pt idx="2">
                  <c:v>879228.55299999996</c:v>
                </c:pt>
                <c:pt idx="3">
                  <c:v>685088.44899999979</c:v>
                </c:pt>
                <c:pt idx="4">
                  <c:v>627449.82799999998</c:v>
                </c:pt>
                <c:pt idx="5">
                  <c:v>1332422.3330000003</c:v>
                </c:pt>
                <c:pt idx="6">
                  <c:v>1237083.0350000001</c:v>
                </c:pt>
                <c:pt idx="7">
                  <c:v>879293.66899999999</c:v>
                </c:pt>
                <c:pt idx="8">
                  <c:v>817588.39300000016</c:v>
                </c:pt>
                <c:pt idx="9">
                  <c:v>546430.89599999995</c:v>
                </c:pt>
              </c:numCache>
            </c:numRef>
          </c:val>
          <c:extLs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309393.57900000003</c:v>
                </c:pt>
                <c:pt idx="1">
                  <c:v>418683.43200000009</c:v>
                </c:pt>
                <c:pt idx="2">
                  <c:v>773345.46499999997</c:v>
                </c:pt>
                <c:pt idx="3">
                  <c:v>687376.39500000002</c:v>
                </c:pt>
                <c:pt idx="4">
                  <c:v>687639.17999999993</c:v>
                </c:pt>
                <c:pt idx="5">
                  <c:v>1454136.497</c:v>
                </c:pt>
                <c:pt idx="6">
                  <c:v>1271867.0129999998</c:v>
                </c:pt>
                <c:pt idx="7">
                  <c:v>790132.55200000014</c:v>
                </c:pt>
                <c:pt idx="8">
                  <c:v>755671.51599999995</c:v>
                </c:pt>
                <c:pt idx="9">
                  <c:v>550743.84400000004</c:v>
                </c:pt>
              </c:numCache>
            </c:numRef>
          </c:val>
          <c:extLs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-27963.464999999997</c:v>
                </c:pt>
                <c:pt idx="4">
                  <c:v>-32375.289000000001</c:v>
                </c:pt>
                <c:pt idx="5">
                  <c:v>-14742.503000000002</c:v>
                </c:pt>
                <c:pt idx="6">
                  <c:v>-19064.267000000003</c:v>
                </c:pt>
                <c:pt idx="7">
                  <c:v>-11526.221</c:v>
                </c:pt>
                <c:pt idx="8">
                  <c:v>-15222.544</c:v>
                </c:pt>
                <c:pt idx="9">
                  <c:v>-11466.228999999999</c:v>
                </c:pt>
              </c:numCache>
            </c:numRef>
          </c:val>
          <c:extLs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numCache>
            </c:numRef>
          </c:val>
          <c:extLs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numCache>
            </c:numRef>
          </c:val>
          <c:extLs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-188477.18400000001</c:v>
                </c:pt>
                <c:pt idx="1">
                  <c:v>-131096.99400000001</c:v>
                </c:pt>
                <c:pt idx="2">
                  <c:v>-35927.225000000006</c:v>
                </c:pt>
                <c:pt idx="3">
                  <c:v>-103508.548</c:v>
                </c:pt>
                <c:pt idx="4">
                  <c:v>-188704.201</c:v>
                </c:pt>
                <c:pt idx="5">
                  <c:v>-122224.143</c:v>
                </c:pt>
                <c:pt idx="6">
                  <c:v>-257919.67199999999</c:v>
                </c:pt>
                <c:pt idx="7">
                  <c:v>-346432.45100000006</c:v>
                </c:pt>
                <c:pt idx="8">
                  <c:v>-327901.55799999996</c:v>
                </c:pt>
                <c:pt idx="9">
                  <c:v>-307150.65000000014</c:v>
                </c:pt>
              </c:numCache>
            </c:numRef>
          </c:val>
          <c:extLs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76065024"/>
        <c:axId val="76079104"/>
      </c:barChart>
      <c:dateAx>
        <c:axId val="76065024"/>
        <c:scaling>
          <c:orientation val="minMax"/>
        </c:scaling>
        <c:delete val="0"/>
        <c:axPos val="b"/>
        <c:numFmt formatCode="mmm\-yy" sourceLinked="1"/>
        <c:majorTickMark val="out"/>
        <c:minorTickMark val="none"/>
        <c:tickLblPos val="nextTo"/>
        <c:crossAx val="76079104"/>
        <c:crosses val="autoZero"/>
        <c:auto val="1"/>
        <c:lblOffset val="100"/>
        <c:baseTimeUnit val="months"/>
      </c:dateAx>
      <c:valAx>
        <c:axId val="7607910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0650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-0.75281671400000039</c:v>
                </c:pt>
                <c:pt idx="6">
                  <c:v>-0.63761384200000004</c:v>
                </c:pt>
                <c:pt idx="7">
                  <c:v>2.1689974190000001</c:v>
                </c:pt>
                <c:pt idx="8">
                  <c:v>-2.4066516429999991</c:v>
                </c:pt>
                <c:pt idx="9">
                  <c:v>-5.5725455420000003</c:v>
                </c:pt>
              </c:numCache>
            </c:numRef>
          </c:val>
          <c:extLs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pt idx="9">
                  <c:v>4.0248125211405794</c:v>
                </c:pt>
              </c:numCache>
            </c:numRef>
          </c:val>
          <c:extLs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numCache>
            </c:numRef>
          </c:val>
          <c:extLs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pt idx="9">
                  <c:v>1.3011405394066498</c:v>
                </c:pt>
              </c:numCache>
            </c:numRef>
          </c:val>
          <c:extLs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5.1447439612556982</c:v>
                </c:pt>
                <c:pt idx="1">
                  <c:v>10.698795978391979</c:v>
                </c:pt>
                <c:pt idx="2">
                  <c:v>19.014636346833754</c:v>
                </c:pt>
                <c:pt idx="3">
                  <c:v>21.987992561023493</c:v>
                </c:pt>
                <c:pt idx="4">
                  <c:v>17.474564439924503</c:v>
                </c:pt>
                <c:pt idx="5">
                  <c:v>58.79267503304709</c:v>
                </c:pt>
                <c:pt idx="6">
                  <c:v>56.011591024795116</c:v>
                </c:pt>
                <c:pt idx="7">
                  <c:v>12.512198205958358</c:v>
                </c:pt>
                <c:pt idx="8">
                  <c:v>15.454150331618699</c:v>
                </c:pt>
                <c:pt idx="9">
                  <c:v>2.8149003938567203</c:v>
                </c:pt>
              </c:numCache>
            </c:numRef>
          </c:val>
          <c:extLs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17.086754503232402</c:v>
                </c:pt>
                <c:pt idx="6">
                  <c:v>7.7737505933448201</c:v>
                </c:pt>
                <c:pt idx="7">
                  <c:v>13.907681333192759</c:v>
                </c:pt>
                <c:pt idx="8">
                  <c:v>2.1130554113773403</c:v>
                </c:pt>
                <c:pt idx="9">
                  <c:v>12.96075035007193</c:v>
                </c:pt>
              </c:numCache>
            </c:numRef>
          </c:val>
          <c:extLs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3.8005352069381497</c:v>
                </c:pt>
                <c:pt idx="6">
                  <c:v>9.3321397067511711</c:v>
                </c:pt>
                <c:pt idx="7">
                  <c:v>4.6257386301644914</c:v>
                </c:pt>
                <c:pt idx="8">
                  <c:v>14.549555526341711</c:v>
                </c:pt>
                <c:pt idx="9">
                  <c:v>10.69309804728897</c:v>
                </c:pt>
              </c:numCache>
            </c:numRef>
          </c:val>
          <c:extLs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numCache>
            </c:numRef>
          </c:val>
          <c:extLs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1.2113612987669899</c:v>
                </c:pt>
              </c:numCache>
            </c:numRef>
          </c:val>
          <c:extLs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1.3180927753402503</c:v>
                </c:pt>
              </c:numCache>
            </c:numRef>
          </c:val>
          <c:extLs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1.2321047536491503</c:v>
                </c:pt>
              </c:numCache>
            </c:numRef>
          </c:val>
          <c:extLs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75987200"/>
        <c:axId val="76001280"/>
      </c:barChart>
      <c:dateAx>
        <c:axId val="75987200"/>
        <c:scaling>
          <c:orientation val="minMax"/>
        </c:scaling>
        <c:delete val="0"/>
        <c:axPos val="b"/>
        <c:numFmt formatCode="mmm\-yy" sourceLinked="1"/>
        <c:majorTickMark val="out"/>
        <c:minorTickMark val="none"/>
        <c:tickLblPos val="nextTo"/>
        <c:crossAx val="76001280"/>
        <c:crosses val="autoZero"/>
        <c:auto val="1"/>
        <c:lblOffset val="100"/>
        <c:baseTimeUnit val="months"/>
      </c:dateAx>
      <c:valAx>
        <c:axId val="76001280"/>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7598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-106650.93700000002</c:v>
                </c:pt>
                <c:pt idx="6">
                  <c:v>-108868.24899999998</c:v>
                </c:pt>
                <c:pt idx="7">
                  <c:v>-70775.941999999995</c:v>
                </c:pt>
                <c:pt idx="8">
                  <c:v>-139446.83300000001</c:v>
                </c:pt>
                <c:pt idx="9">
                  <c:v>-182240.47800000003</c:v>
                </c:pt>
              </c:numCache>
            </c:numRef>
          </c:val>
          <c:extLs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numCache>
            </c:numRef>
          </c:val>
          <c:extLs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pt idx="6">
                  <c:v>5897.4089999999997</c:v>
                </c:pt>
                <c:pt idx="7">
                  <c:v>1838.15</c:v>
                </c:pt>
                <c:pt idx="8">
                  <c:v>1480.1659999999999</c:v>
                </c:pt>
                <c:pt idx="9">
                  <c:v>1784.6159999999998</c:v>
                </c:pt>
              </c:numCache>
            </c:numRef>
          </c:val>
          <c:extLs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numCache>
            </c:numRef>
          </c:val>
          <c:extLs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238755.11900000004</c:v>
                </c:pt>
                <c:pt idx="1">
                  <c:v>467633.48099999997</c:v>
                </c:pt>
                <c:pt idx="2">
                  <c:v>724901.99699999986</c:v>
                </c:pt>
                <c:pt idx="3">
                  <c:v>659999.26399999997</c:v>
                </c:pt>
                <c:pt idx="4">
                  <c:v>585561.53</c:v>
                </c:pt>
                <c:pt idx="5">
                  <c:v>1135941.4180000001</c:v>
                </c:pt>
                <c:pt idx="6">
                  <c:v>1011749.5589999999</c:v>
                </c:pt>
                <c:pt idx="7">
                  <c:v>660085.09299999999</c:v>
                </c:pt>
                <c:pt idx="8">
                  <c:v>579445.80599999998</c:v>
                </c:pt>
                <c:pt idx="9">
                  <c:v>324147.40299999999</c:v>
                </c:pt>
              </c:numCache>
            </c:numRef>
          </c:val>
          <c:extLs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pt idx="6">
                  <c:v>70712.511999999988</c:v>
                </c:pt>
                <c:pt idx="7">
                  <c:v>119280.325</c:v>
                </c:pt>
                <c:pt idx="8">
                  <c:v>13035.56</c:v>
                </c:pt>
                <c:pt idx="9">
                  <c:v>117233.269</c:v>
                </c:pt>
              </c:numCache>
            </c:numRef>
          </c:val>
          <c:extLs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pt idx="6">
                  <c:v>154020.96400000001</c:v>
                </c:pt>
                <c:pt idx="7">
                  <c:v>99928.251000000004</c:v>
                </c:pt>
                <c:pt idx="8">
                  <c:v>225107.02699999997</c:v>
                </c:pt>
                <c:pt idx="9">
                  <c:v>103550.224</c:v>
                </c:pt>
              </c:numCache>
            </c:numRef>
          </c:val>
          <c:extLs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numCache>
            </c:numRef>
          </c:val>
          <c:extLs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24067.017</c:v>
                </c:pt>
                <c:pt idx="6">
                  <c:v>25330.425999999996</c:v>
                </c:pt>
                <c:pt idx="7">
                  <c:v>22259.338</c:v>
                </c:pt>
                <c:pt idx="8">
                  <c:v>17975.319</c:v>
                </c:pt>
                <c:pt idx="9">
                  <c:v>27471.206000000002</c:v>
                </c:pt>
              </c:numCache>
            </c:numRef>
          </c:val>
          <c:extLs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112777.44600000004</c:v>
                </c:pt>
                <c:pt idx="6">
                  <c:v>101072.22499999998</c:v>
                </c:pt>
                <c:pt idx="7">
                  <c:v>161365.80099999998</c:v>
                </c:pt>
                <c:pt idx="8">
                  <c:v>213343.81499999997</c:v>
                </c:pt>
                <c:pt idx="9">
                  <c:v>125119.31099999999</c:v>
                </c:pt>
              </c:numCache>
            </c:numRef>
          </c:val>
          <c:extLs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-123308.91399999999</c:v>
                </c:pt>
                <c:pt idx="6">
                  <c:v>-266122.48100000003</c:v>
                </c:pt>
                <c:pt idx="7">
                  <c:v>-351526.3569999999</c:v>
                </c:pt>
                <c:pt idx="8">
                  <c:v>-328633.837</c:v>
                </c:pt>
                <c:pt idx="9">
                  <c:v>-311858.00699999993</c:v>
                </c:pt>
              </c:numCache>
            </c:numRef>
          </c:val>
          <c:extLs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76320128"/>
        <c:axId val="76321920"/>
      </c:barChart>
      <c:dateAx>
        <c:axId val="76320128"/>
        <c:scaling>
          <c:orientation val="minMax"/>
        </c:scaling>
        <c:delete val="0"/>
        <c:axPos val="b"/>
        <c:numFmt formatCode="mmm\-yy" sourceLinked="1"/>
        <c:majorTickMark val="out"/>
        <c:minorTickMark val="none"/>
        <c:tickLblPos val="nextTo"/>
        <c:crossAx val="76321920"/>
        <c:crosses val="autoZero"/>
        <c:auto val="1"/>
        <c:lblOffset val="100"/>
        <c:baseTimeUnit val="months"/>
      </c:dateAx>
      <c:valAx>
        <c:axId val="76321920"/>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763201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10.088084929999589</c:v>
                </c:pt>
                <c:pt idx="1">
                  <c:v>10.848154879999822</c:v>
                </c:pt>
                <c:pt idx="2">
                  <c:v>10.451984909189756</c:v>
                </c:pt>
                <c:pt idx="3">
                  <c:v>8.9941101099999994</c:v>
                </c:pt>
                <c:pt idx="4">
                  <c:v>9.231381046548</c:v>
                </c:pt>
                <c:pt idx="5">
                  <c:v>8.7245909279760188</c:v>
                </c:pt>
                <c:pt idx="6">
                  <c:v>8.9883901488445392</c:v>
                </c:pt>
                <c:pt idx="7">
                  <c:v>9.0001873608592593</c:v>
                </c:pt>
                <c:pt idx="8">
                  <c:v>8.884223556575412</c:v>
                </c:pt>
                <c:pt idx="9">
                  <c:v>8.3554595154803071</c:v>
                </c:pt>
              </c:numCache>
            </c:numRef>
          </c:val>
          <c:extLs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5.4367516499999979</c:v>
                </c:pt>
                <c:pt idx="2">
                  <c:v>5.1424716589999999</c:v>
                </c:pt>
                <c:pt idx="3">
                  <c:v>6.7134268199999996</c:v>
                </c:pt>
                <c:pt idx="4">
                  <c:v>7.2887206600000001</c:v>
                </c:pt>
                <c:pt idx="5">
                  <c:v>6.6420823400000009</c:v>
                </c:pt>
                <c:pt idx="6">
                  <c:v>7.4984044879999994</c:v>
                </c:pt>
                <c:pt idx="7">
                  <c:v>5.8713763600000011</c:v>
                </c:pt>
                <c:pt idx="8">
                  <c:v>6.5607513699999993</c:v>
                </c:pt>
                <c:pt idx="9">
                  <c:v>8.1254887199999999</c:v>
                </c:pt>
              </c:numCache>
            </c:numRef>
          </c:val>
          <c:extLs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5.7731674499999999</c:v>
                </c:pt>
                <c:pt idx="1">
                  <c:v>6.7632928600000009</c:v>
                </c:pt>
                <c:pt idx="2">
                  <c:v>6.4737298500000007</c:v>
                </c:pt>
                <c:pt idx="3">
                  <c:v>7.1014421900000011</c:v>
                </c:pt>
                <c:pt idx="4">
                  <c:v>6.6213241700000012</c:v>
                </c:pt>
                <c:pt idx="5">
                  <c:v>5.4458812300000004</c:v>
                </c:pt>
                <c:pt idx="6">
                  <c:v>5.0827165000000001</c:v>
                </c:pt>
                <c:pt idx="7">
                  <c:v>5.6606427400000001</c:v>
                </c:pt>
                <c:pt idx="8">
                  <c:v>5.8686497299999996</c:v>
                </c:pt>
                <c:pt idx="9">
                  <c:v>5.8871293299999996</c:v>
                </c:pt>
              </c:numCache>
            </c:numRef>
          </c:val>
          <c:extLs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0.78711943000000006</c:v>
                </c:pt>
                <c:pt idx="1">
                  <c:v>0.91970580000000002</c:v>
                </c:pt>
                <c:pt idx="2">
                  <c:v>0.82597977</c:v>
                </c:pt>
                <c:pt idx="3">
                  <c:v>1.15896295</c:v>
                </c:pt>
                <c:pt idx="4">
                  <c:v>1.1452381</c:v>
                </c:pt>
                <c:pt idx="5">
                  <c:v>1.0551749699999997</c:v>
                </c:pt>
                <c:pt idx="6">
                  <c:v>1.3449438199999997</c:v>
                </c:pt>
                <c:pt idx="7">
                  <c:v>0.83572457999999994</c:v>
                </c:pt>
                <c:pt idx="8">
                  <c:v>1.5184249500000007</c:v>
                </c:pt>
                <c:pt idx="9">
                  <c:v>1.3596103499999999</c:v>
                </c:pt>
              </c:numCache>
            </c:numRef>
          </c:val>
          <c:extLs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c:v>
                </c:pt>
                <c:pt idx="1">
                  <c:v>3.6704132239652592</c:v>
                </c:pt>
                <c:pt idx="2">
                  <c:v>3.2317605499999993</c:v>
                </c:pt>
                <c:pt idx="3">
                  <c:v>3.0614282200000003</c:v>
                </c:pt>
                <c:pt idx="4">
                  <c:v>3.574906768760107</c:v>
                </c:pt>
                <c:pt idx="5">
                  <c:v>3.836453850000026</c:v>
                </c:pt>
                <c:pt idx="6">
                  <c:v>5.0723545199999984</c:v>
                </c:pt>
                <c:pt idx="7">
                  <c:v>3.4849282100000014</c:v>
                </c:pt>
                <c:pt idx="8">
                  <c:v>3.8464555499999991</c:v>
                </c:pt>
                <c:pt idx="9">
                  <c:v>3.6628056960000053</c:v>
                </c:pt>
              </c:numCache>
            </c:numRef>
          </c:val>
          <c:extLs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6.5154442003902018</c:v>
                </c:pt>
                <c:pt idx="1">
                  <c:v>7.1206280020250006</c:v>
                </c:pt>
                <c:pt idx="2">
                  <c:v>7.4069730000000016</c:v>
                </c:pt>
                <c:pt idx="3">
                  <c:v>6.6060742799999996</c:v>
                </c:pt>
                <c:pt idx="4">
                  <c:v>6.7555958276666708</c:v>
                </c:pt>
                <c:pt idx="5">
                  <c:v>6.1491075819097309</c:v>
                </c:pt>
                <c:pt idx="6">
                  <c:v>7.0137419300000019</c:v>
                </c:pt>
                <c:pt idx="7">
                  <c:v>6.697035418387097</c:v>
                </c:pt>
                <c:pt idx="8">
                  <c:v>7.6369950548888861</c:v>
                </c:pt>
                <c:pt idx="9">
                  <c:v>7.4804850399999987</c:v>
                </c:pt>
              </c:numCache>
            </c:numRef>
          </c:val>
          <c:extLs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0.93408829412799987</c:v>
                </c:pt>
                <c:pt idx="2">
                  <c:v>3.7703722351393245</c:v>
                </c:pt>
                <c:pt idx="3">
                  <c:v>0.84203858372833162</c:v>
                </c:pt>
                <c:pt idx="4">
                  <c:v>0.39124366412799993</c:v>
                </c:pt>
                <c:pt idx="5">
                  <c:v>1.5844116941400002</c:v>
                </c:pt>
                <c:pt idx="6">
                  <c:v>13.232097964127998</c:v>
                </c:pt>
                <c:pt idx="7">
                  <c:v>13.314968219640001</c:v>
                </c:pt>
                <c:pt idx="8">
                  <c:v>8.1592044191279953</c:v>
                </c:pt>
                <c:pt idx="9">
                  <c:v>7.2827538841279962</c:v>
                </c:pt>
              </c:numCache>
            </c:numRef>
          </c:val>
          <c:extLs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pt idx="9">
                  <c:v>0.79824308474257366</c:v>
                </c:pt>
              </c:numCache>
            </c:numRef>
          </c:val>
          <c:extLs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9.0831000000000028E-4</c:v>
                </c:pt>
                <c:pt idx="1">
                  <c:v>5.5617999999999998E-4</c:v>
                </c:pt>
                <c:pt idx="2">
                  <c:v>1.5166000000000002E-4</c:v>
                </c:pt>
                <c:pt idx="3">
                  <c:v>1.4438999999999999E-4</c:v>
                </c:pt>
                <c:pt idx="4">
                  <c:v>9.3720000000000031E-5</c:v>
                </c:pt>
                <c:pt idx="5">
                  <c:v>1.039E-4</c:v>
                </c:pt>
                <c:pt idx="6">
                  <c:v>1.039E-4</c:v>
                </c:pt>
                <c:pt idx="7">
                  <c:v>0</c:v>
                </c:pt>
                <c:pt idx="8">
                  <c:v>0</c:v>
                </c:pt>
                <c:pt idx="9">
                  <c:v>0</c:v>
                </c:pt>
              </c:numCache>
            </c:numRef>
          </c:val>
          <c:extLs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-1.070954901960785E-3</c:v>
                </c:pt>
                <c:pt idx="1">
                  <c:v>-1.1066533986928112E-3</c:v>
                </c:pt>
                <c:pt idx="2">
                  <c:v>-1.070954901960785E-3</c:v>
                </c:pt>
                <c:pt idx="3">
                  <c:v>-1.1066533986928112E-3</c:v>
                </c:pt>
                <c:pt idx="4">
                  <c:v>-1.1066533986928112E-3</c:v>
                </c:pt>
                <c:pt idx="5">
                  <c:v>-1.070954901960785E-3</c:v>
                </c:pt>
                <c:pt idx="6">
                  <c:v>-1.1066533986928112E-3</c:v>
                </c:pt>
                <c:pt idx="7">
                  <c:v>-1.070954901960785E-3</c:v>
                </c:pt>
                <c:pt idx="8">
                  <c:v>-1.1066533986928112E-3</c:v>
                </c:pt>
                <c:pt idx="9">
                  <c:v>-1.1066533986928112E-3</c:v>
                </c:pt>
              </c:numCache>
            </c:numRef>
          </c:val>
          <c:extLs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76380416"/>
        <c:axId val="76394496"/>
      </c:barChart>
      <c:dateAx>
        <c:axId val="76380416"/>
        <c:scaling>
          <c:orientation val="minMax"/>
        </c:scaling>
        <c:delete val="0"/>
        <c:axPos val="b"/>
        <c:numFmt formatCode="mmm\-yy" sourceLinked="1"/>
        <c:majorTickMark val="out"/>
        <c:minorTickMark val="none"/>
        <c:tickLblPos val="nextTo"/>
        <c:crossAx val="76394496"/>
        <c:crosses val="autoZero"/>
        <c:auto val="1"/>
        <c:lblOffset val="100"/>
        <c:baseTimeUnit val="months"/>
      </c:dateAx>
      <c:valAx>
        <c:axId val="763944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76380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c:ext xmlns:c16="http://schemas.microsoft.com/office/drawing/2014/chart" uri="{C3380CC4-5D6E-409C-BE32-E72D297353CC}">
                <c16:uniqueId val="{00000001-9E4E-4862-B258-1DDAEB7E56F6}"/>
              </c:ext>
            </c:extLst>
          </c:dPt>
          <c:dPt>
            <c:idx val="2"/>
            <c:bubble3D val="0"/>
            <c:explosion val="10"/>
            <c:extLst>
              <c:ext xmlns:c16="http://schemas.microsoft.com/office/drawing/2014/chart" uri="{C3380CC4-5D6E-409C-BE32-E72D297353CC}">
                <c16:uniqueId val="{00000003-9E4E-4862-B258-1DDAEB7E56F6}"/>
              </c:ext>
            </c:extLst>
          </c:dPt>
          <c:dPt>
            <c:idx val="4"/>
            <c:bubble3D val="0"/>
            <c:explosion val="15"/>
            <c:extLs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Total'!$L$16:$L$19</c:f>
              <c:numCache>
                <c:formatCode>0.00</c:formatCode>
                <c:ptCount val="4"/>
                <c:pt idx="0">
                  <c:v>8.7183471899999994</c:v>
                </c:pt>
                <c:pt idx="1">
                  <c:v>22.26552834035089</c:v>
                </c:pt>
                <c:pt idx="2">
                  <c:v>12.224387869999996</c:v>
                </c:pt>
                <c:pt idx="3">
                  <c:v>-1.1066533986928112E-3</c:v>
                </c:pt>
              </c:numCache>
            </c:numRef>
          </c:val>
          <c:extLs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1.2234046654086099</c:v>
                </c:pt>
                <c:pt idx="6">
                  <c:v>1.810448243677</c:v>
                </c:pt>
                <c:pt idx="7">
                  <c:v>8.4341179999999998</c:v>
                </c:pt>
                <c:pt idx="8">
                  <c:v>3.0208487003897999</c:v>
                </c:pt>
                <c:pt idx="9">
                  <c:v>2.0120802701078802</c:v>
                </c:pt>
              </c:numCache>
            </c:numRef>
          </c:val>
          <c:extLs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19.302235929416</c:v>
                </c:pt>
                <c:pt idx="6">
                  <c:v>16.434827500053501</c:v>
                </c:pt>
                <c:pt idx="7">
                  <c:v>11.428845000000001</c:v>
                </c:pt>
                <c:pt idx="8">
                  <c:v>11.342236687182801</c:v>
                </c:pt>
                <c:pt idx="9">
                  <c:v>6.3522650567357903</c:v>
                </c:pt>
              </c:numCache>
            </c:numRef>
          </c:val>
          <c:extLs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75900800"/>
        <c:axId val="75902336"/>
      </c:barChart>
      <c:dateAx>
        <c:axId val="759008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2336"/>
        <c:crosses val="autoZero"/>
        <c:auto val="1"/>
        <c:lblOffset val="100"/>
        <c:baseTimeUnit val="months"/>
      </c:dateAx>
      <c:valAx>
        <c:axId val="7590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00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pt idx="6">
                  <c:v>215568</c:v>
                </c:pt>
                <c:pt idx="7">
                  <c:v>277397</c:v>
                </c:pt>
                <c:pt idx="8">
                  <c:v>219661</c:v>
                </c:pt>
                <c:pt idx="9">
                  <c:v>166624.5</c:v>
                </c:pt>
              </c:numCache>
            </c:numRef>
          </c:val>
          <c:extLs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pt idx="6">
                  <c:v>287177</c:v>
                </c:pt>
                <c:pt idx="7">
                  <c:v>207470.26</c:v>
                </c:pt>
                <c:pt idx="8">
                  <c:v>199822.9</c:v>
                </c:pt>
                <c:pt idx="9">
                  <c:v>139914.20000000001</c:v>
                </c:pt>
              </c:numCache>
            </c:numRef>
          </c:val>
          <c:extLs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75946624"/>
        <c:axId val="77201792"/>
      </c:barChart>
      <c:dateAx>
        <c:axId val="7594662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01792"/>
        <c:crosses val="autoZero"/>
        <c:auto val="1"/>
        <c:lblOffset val="100"/>
        <c:baseTimeUnit val="months"/>
      </c:dateAx>
      <c:valAx>
        <c:axId val="7720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466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504D"/>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4.4042297199995897</c:v>
                </c:pt>
                <c:pt idx="1">
                  <c:v>4.5059536599998227</c:v>
                </c:pt>
                <c:pt idx="2">
                  <c:v>4.6833553391897533</c:v>
                </c:pt>
                <c:pt idx="3">
                  <c:v>5.4015874999999998</c:v>
                </c:pt>
                <c:pt idx="4">
                  <c:v>5.785020836548</c:v>
                </c:pt>
                <c:pt idx="5">
                  <c:v>5.5076544079760197</c:v>
                </c:pt>
                <c:pt idx="6">
                  <c:v>5.865991108844538</c:v>
                </c:pt>
                <c:pt idx="7">
                  <c:v>5.0683828008592577</c:v>
                </c:pt>
                <c:pt idx="8">
                  <c:v>5.1677529965754099</c:v>
                </c:pt>
                <c:pt idx="9">
                  <c:v>4.9545250854803067</c:v>
                </c:pt>
              </c:numCache>
            </c:numRef>
          </c:val>
          <c:extLs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BBB59"/>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4.1212151500000003</c:v>
                </c:pt>
                <c:pt idx="5">
                  <c:v>3.4428373200000006</c:v>
                </c:pt>
                <c:pt idx="6">
                  <c:v>2.9782405600000001</c:v>
                </c:pt>
                <c:pt idx="7">
                  <c:v>3.0308739499999993</c:v>
                </c:pt>
                <c:pt idx="8">
                  <c:v>2.9825874399999992</c:v>
                </c:pt>
                <c:pt idx="9">
                  <c:v>2.8775424500000009</c:v>
                </c:pt>
              </c:numCache>
            </c:numRef>
          </c:val>
          <c:extLs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8064A2"/>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1.2587527000000001</c:v>
                </c:pt>
                <c:pt idx="6">
                  <c:v>1.3488670379999992</c:v>
                </c:pt>
                <c:pt idx="7">
                  <c:v>0.7960870299999997</c:v>
                </c:pt>
                <c:pt idx="8">
                  <c:v>1.0624975800000003</c:v>
                </c:pt>
                <c:pt idx="9">
                  <c:v>1.3067453799999993</c:v>
                </c:pt>
              </c:numCache>
            </c:numRef>
          </c:val>
          <c:extLs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76973952"/>
        <c:axId val="76975488"/>
      </c:barChart>
      <c:dateAx>
        <c:axId val="76973952"/>
        <c:scaling>
          <c:orientation val="minMax"/>
        </c:scaling>
        <c:delete val="0"/>
        <c:axPos val="b"/>
        <c:numFmt formatCode="mmm\-yy" sourceLinked="1"/>
        <c:majorTickMark val="out"/>
        <c:minorTickMark val="none"/>
        <c:tickLblPos val="nextTo"/>
        <c:crossAx val="76975488"/>
        <c:crosses val="autoZero"/>
        <c:auto val="1"/>
        <c:lblOffset val="100"/>
        <c:baseTimeUnit val="months"/>
      </c:dateAx>
      <c:valAx>
        <c:axId val="76975488"/>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769739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c:ext xmlns:c16="http://schemas.microsoft.com/office/drawing/2014/chart" uri="{C3380CC4-5D6E-409C-BE32-E72D297353CC}">
                <c16:uniqueId val="{00000001-2C6C-4847-AB27-1818E1EFE285}"/>
              </c:ext>
            </c:extLst>
          </c:dPt>
          <c:dPt>
            <c:idx val="1"/>
            <c:bubble3D val="0"/>
            <c:explosion val="8"/>
            <c:extLs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DSR!$L$9:$L$12</c:f>
              <c:numCache>
                <c:formatCode>0.00</c:formatCode>
                <c:ptCount val="4"/>
                <c:pt idx="0">
                  <c:v>9.1388129154803064</c:v>
                </c:pt>
                <c:pt idx="1">
                  <c:v>33.014919620128005</c:v>
                </c:pt>
                <c:pt idx="2">
                  <c:v>0.79824308474257366</c:v>
                </c:pt>
                <c:pt idx="3">
                  <c:v>-1.1066533986928112E-3</c:v>
                </c:pt>
              </c:numCache>
            </c:numRef>
          </c:val>
          <c:extLs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8.4057459000000001E-2</c:v>
                </c:pt>
                <c:pt idx="6">
                  <c:v>0.59301750799999997</c:v>
                </c:pt>
                <c:pt idx="7">
                  <c:v>0.31120034799999996</c:v>
                </c:pt>
                <c:pt idx="8">
                  <c:v>7.9756268000000005E-2</c:v>
                </c:pt>
                <c:pt idx="9">
                  <c:v>7.4305523000000012E-2</c:v>
                </c:pt>
              </c:numCache>
            </c:numRef>
          </c:val>
          <c:extLs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pt idx="6">
                  <c:v>0</c:v>
                </c:pt>
                <c:pt idx="7">
                  <c:v>0</c:v>
                </c:pt>
                <c:pt idx="8">
                  <c:v>-1.2437372516500001E-3</c:v>
                </c:pt>
                <c:pt idx="9">
                  <c:v>0</c:v>
                </c:pt>
              </c:numCache>
            </c:numRef>
          </c:val>
          <c:extLs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numCache>
            </c:numRef>
          </c:val>
          <c:extLs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pt idx="6">
                  <c:v>3.8075162217030001E-2</c:v>
                </c:pt>
                <c:pt idx="7">
                  <c:v>0</c:v>
                </c:pt>
                <c:pt idx="8">
                  <c:v>1.37594889208E-3</c:v>
                </c:pt>
                <c:pt idx="9">
                  <c:v>0</c:v>
                </c:pt>
              </c:numCache>
            </c:numRef>
          </c:val>
          <c:extLs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pt idx="6">
                  <c:v>-6.4135937538640012E-2</c:v>
                </c:pt>
                <c:pt idx="7">
                  <c:v>-0.10472240301543</c:v>
                </c:pt>
                <c:pt idx="8">
                  <c:v>9.2317805811200013E-3</c:v>
                </c:pt>
                <c:pt idx="9">
                  <c:v>1.3157705312000028E-4</c:v>
                </c:pt>
              </c:numCache>
            </c:numRef>
          </c:val>
          <c:extLst>
            <c:ext xmlns:c16="http://schemas.microsoft.com/office/drawing/2014/chart" uri="{C3380CC4-5D6E-409C-BE32-E72D297353CC}">
              <c16:uniqueId val="{00000005-C420-45E4-B85F-56A8326A9A7D}"/>
            </c:ext>
          </c:extLst>
        </c:ser>
        <c:ser>
          <c:idx val="6"/>
          <c:order val="6"/>
          <c:tx>
            <c:strRef>
              <c:f>SO2SO!$B$9</c:f>
              <c:strCache>
                <c:ptCount val="1"/>
                <c:pt idx="0">
                  <c:v>SO-SO Constraints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0.80238637261455503</c:v>
                </c:pt>
                <c:pt idx="5">
                  <c:v>0.78076858940644112</c:v>
                </c:pt>
                <c:pt idx="6">
                  <c:v>0.91045667389232121</c:v>
                </c:pt>
                <c:pt idx="7">
                  <c:v>0.76618621917075358</c:v>
                </c:pt>
                <c:pt idx="8">
                  <c:v>0.81834482603306502</c:v>
                </c:pt>
                <c:pt idx="9">
                  <c:v>0.79824308474257366</c:v>
                </c:pt>
              </c:numCache>
            </c:numRef>
          </c:val>
          <c:extLs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76726272"/>
        <c:axId val="76727808"/>
      </c:barChart>
      <c:dateAx>
        <c:axId val="76726272"/>
        <c:scaling>
          <c:orientation val="minMax"/>
        </c:scaling>
        <c:delete val="0"/>
        <c:axPos val="b"/>
        <c:numFmt formatCode="mmm\-yy" sourceLinked="1"/>
        <c:majorTickMark val="out"/>
        <c:minorTickMark val="none"/>
        <c:tickLblPos val="nextTo"/>
        <c:crossAx val="76727808"/>
        <c:crosses val="autoZero"/>
        <c:auto val="1"/>
        <c:lblOffset val="100"/>
        <c:baseTimeUnit val="months"/>
      </c:dateAx>
      <c:valAx>
        <c:axId val="76727808"/>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76726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-0.66875925500000044</c:v>
                </c:pt>
                <c:pt idx="6">
                  <c:v>-4.4596334000000071E-2</c:v>
                </c:pt>
                <c:pt idx="7">
                  <c:v>2.4801977669999986</c:v>
                </c:pt>
                <c:pt idx="8">
                  <c:v>-2.3268953749999999</c:v>
                </c:pt>
                <c:pt idx="9">
                  <c:v>-5.4982400190000007</c:v>
                </c:pt>
              </c:numCache>
            </c:numRef>
          </c:val>
          <c:extLs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77045760"/>
        <c:axId val="77047296"/>
      </c:barChart>
      <c:dateAx>
        <c:axId val="770457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7296"/>
        <c:crosses val="autoZero"/>
        <c:auto val="1"/>
        <c:lblOffset val="100"/>
        <c:baseTimeUnit val="months"/>
      </c:dateAx>
      <c:valAx>
        <c:axId val="77047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457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-105024.45900000002</c:v>
                </c:pt>
                <c:pt idx="6">
                  <c:v>-99560.491999999998</c:v>
                </c:pt>
                <c:pt idx="7">
                  <c:v>-65426.647000000004</c:v>
                </c:pt>
                <c:pt idx="8">
                  <c:v>-138263.42500000002</c:v>
                </c:pt>
                <c:pt idx="9">
                  <c:v>-184154.07000000007</c:v>
                </c:pt>
              </c:numCache>
            </c:numRef>
          </c:val>
          <c:extLs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77085696"/>
        <c:axId val="77087488"/>
      </c:barChart>
      <c:dateAx>
        <c:axId val="77085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7488"/>
        <c:crosses val="autoZero"/>
        <c:auto val="1"/>
        <c:lblOffset val="100"/>
        <c:baseTimeUnit val="months"/>
      </c:dateAx>
      <c:valAx>
        <c:axId val="77087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085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0.85968272959821979</c:v>
                </c:pt>
                <c:pt idx="3">
                  <c:v>1.9938907190746193</c:v>
                </c:pt>
                <c:pt idx="4">
                  <c:v>2.2881628494908601</c:v>
                </c:pt>
                <c:pt idx="5">
                  <c:v>1.5721165133293049</c:v>
                </c:pt>
                <c:pt idx="6">
                  <c:v>4.0411895104279498</c:v>
                </c:pt>
                <c:pt idx="7">
                  <c:v>5.0330625538608595</c:v>
                </c:pt>
                <c:pt idx="8">
                  <c:v>5.2043708911941104</c:v>
                </c:pt>
                <c:pt idx="9">
                  <c:v>4.0248125211405794</c:v>
                </c:pt>
              </c:numCache>
            </c:numRef>
          </c:val>
          <c:extLs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2.0561229926770359</c:v>
                </c:pt>
                <c:pt idx="3">
                  <c:v>2.3937013053995506</c:v>
                </c:pt>
                <c:pt idx="4">
                  <c:v>1.4575445131009142</c:v>
                </c:pt>
                <c:pt idx="5">
                  <c:v>3.7310968620047884</c:v>
                </c:pt>
                <c:pt idx="6">
                  <c:v>3.397515216481414</c:v>
                </c:pt>
                <c:pt idx="7">
                  <c:v>1.9678250453995096</c:v>
                </c:pt>
                <c:pt idx="8">
                  <c:v>1.91518986357304</c:v>
                </c:pt>
                <c:pt idx="9">
                  <c:v>1.3011405394066498</c:v>
                </c:pt>
              </c:numCache>
            </c:numRef>
          </c:val>
          <c:extLs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0.14373863967120878</c:v>
                </c:pt>
                <c:pt idx="4">
                  <c:v>0.44985274183087998</c:v>
                </c:pt>
                <c:pt idx="5">
                  <c:v>-7.4081040849860003E-2</c:v>
                </c:pt>
                <c:pt idx="6">
                  <c:v>0.29709592357303005</c:v>
                </c:pt>
                <c:pt idx="7">
                  <c:v>1.1946140832812902</c:v>
                </c:pt>
                <c:pt idx="8">
                  <c:v>0.67819639211582994</c:v>
                </c:pt>
                <c:pt idx="9">
                  <c:v>1.1060506990909598</c:v>
                </c:pt>
              </c:numCache>
            </c:numRef>
          </c:val>
          <c:extLs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0.30882812837022006</c:v>
                </c:pt>
                <c:pt idx="3">
                  <c:v>0.11598598406272999</c:v>
                </c:pt>
                <c:pt idx="4">
                  <c:v>0.28531057101899004</c:v>
                </c:pt>
                <c:pt idx="5">
                  <c:v>0.16899638770796996</c:v>
                </c:pt>
                <c:pt idx="6">
                  <c:v>0.28603238082303001</c:v>
                </c:pt>
                <c:pt idx="7">
                  <c:v>0.34497831467312001</c:v>
                </c:pt>
                <c:pt idx="8">
                  <c:v>0.36231888755342995</c:v>
                </c:pt>
                <c:pt idx="9">
                  <c:v>0.30490117737205003</c:v>
                </c:pt>
              </c:numCache>
            </c:numRef>
          </c:val>
          <c:extLs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pt idx="6">
                  <c:v>0</c:v>
                </c:pt>
                <c:pt idx="7">
                  <c:v>0</c:v>
                </c:pt>
                <c:pt idx="8">
                  <c:v>-1.2437372516500001E-3</c:v>
                </c:pt>
                <c:pt idx="9">
                  <c:v>0</c:v>
                </c:pt>
              </c:numCache>
            </c:numRef>
          </c:val>
          <c:extLs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76773248"/>
        <c:axId val="76774784"/>
      </c:barChart>
      <c:dateAx>
        <c:axId val="76773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4784"/>
        <c:crosses val="autoZero"/>
        <c:auto val="1"/>
        <c:lblOffset val="100"/>
        <c:baseTimeUnit val="months"/>
      </c:dateAx>
      <c:valAx>
        <c:axId val="76774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73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67011.687000000005</c:v>
                </c:pt>
                <c:pt idx="6">
                  <c:v>153871.56000000003</c:v>
                </c:pt>
                <c:pt idx="7">
                  <c:v>168277.989</c:v>
                </c:pt>
                <c:pt idx="8">
                  <c:v>217741.361</c:v>
                </c:pt>
                <c:pt idx="9">
                  <c:v>129042.43599999999</c:v>
                </c:pt>
              </c:numCache>
            </c:numRef>
          </c:val>
          <c:extLs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191477.04399999997</c:v>
                </c:pt>
                <c:pt idx="1">
                  <c:v>230519.79599999994</c:v>
                </c:pt>
                <c:pt idx="2">
                  <c:v>359282.16599999997</c:v>
                </c:pt>
                <c:pt idx="3">
                  <c:v>373393.36600000004</c:v>
                </c:pt>
                <c:pt idx="4">
                  <c:v>313812.04200000002</c:v>
                </c:pt>
                <c:pt idx="5">
                  <c:v>670268.27600000007</c:v>
                </c:pt>
                <c:pt idx="6">
                  <c:v>553962.88399999996</c:v>
                </c:pt>
                <c:pt idx="7">
                  <c:v>295754.00299999991</c:v>
                </c:pt>
                <c:pt idx="8">
                  <c:v>315121.98499999999</c:v>
                </c:pt>
                <c:pt idx="9">
                  <c:v>206149.13399999996</c:v>
                </c:pt>
              </c:numCache>
            </c:numRef>
          </c:val>
          <c:extLs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pt idx="6">
                  <c:v>28538.5</c:v>
                </c:pt>
                <c:pt idx="7">
                  <c:v>37815.5</c:v>
                </c:pt>
                <c:pt idx="8">
                  <c:v>9202.5</c:v>
                </c:pt>
                <c:pt idx="9">
                  <c:v>48033</c:v>
                </c:pt>
              </c:numCache>
            </c:numRef>
          </c:val>
          <c:extLs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13092.5</c:v>
                </c:pt>
                <c:pt idx="3">
                  <c:v>5609</c:v>
                </c:pt>
                <c:pt idx="4">
                  <c:v>13791</c:v>
                </c:pt>
                <c:pt idx="5">
                  <c:v>8258</c:v>
                </c:pt>
                <c:pt idx="6">
                  <c:v>28967.5</c:v>
                </c:pt>
                <c:pt idx="7">
                  <c:v>17078.5</c:v>
                </c:pt>
                <c:pt idx="8">
                  <c:v>21133.5</c:v>
                </c:pt>
                <c:pt idx="9">
                  <c:v>50286.5</c:v>
                </c:pt>
              </c:numCache>
            </c:numRef>
          </c:val>
          <c:extLs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pt idx="6">
                  <c:v>0</c:v>
                </c:pt>
                <c:pt idx="7">
                  <c:v>0</c:v>
                </c:pt>
                <c:pt idx="8">
                  <c:v>402.91199999999998</c:v>
                </c:pt>
                <c:pt idx="9">
                  <c:v>0</c:v>
                </c:pt>
              </c:numCache>
            </c:numRef>
          </c:val>
          <c:extLs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pt idx="6">
                  <c:v>142.86500000000001</c:v>
                </c:pt>
                <c:pt idx="7">
                  <c:v>255.38900000000001</c:v>
                </c:pt>
                <c:pt idx="8">
                  <c:v>144.506</c:v>
                </c:pt>
                <c:pt idx="9">
                  <c:v>0</c:v>
                </c:pt>
              </c:numCache>
            </c:numRef>
          </c:val>
          <c:extLs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41070976"/>
        <c:axId val="41072512"/>
      </c:barChart>
      <c:dateAx>
        <c:axId val="410709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2512"/>
        <c:crosses val="autoZero"/>
        <c:auto val="1"/>
        <c:lblOffset val="100"/>
        <c:baseTimeUnit val="months"/>
      </c:dateAx>
      <c:valAx>
        <c:axId val="41072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0709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0.32477126648027999</c:v>
                </c:pt>
                <c:pt idx="6">
                  <c:v>0.28545123955603996</c:v>
                </c:pt>
                <c:pt idx="7">
                  <c:v>0.17836482015712996</c:v>
                </c:pt>
                <c:pt idx="8">
                  <c:v>0.13198850950260999</c:v>
                </c:pt>
                <c:pt idx="9">
                  <c:v>0.15097157965369001</c:v>
                </c:pt>
              </c:numCache>
            </c:numRef>
          </c:val>
          <c:extLs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2.50010902</c:v>
                </c:pt>
                <c:pt idx="5">
                  <c:v>2.0030439099999997</c:v>
                </c:pt>
                <c:pt idx="6">
                  <c:v>2.1044759400000004</c:v>
                </c:pt>
                <c:pt idx="7">
                  <c:v>2.6297687899999991</c:v>
                </c:pt>
                <c:pt idx="8">
                  <c:v>2.8860622900000004</c:v>
                </c:pt>
                <c:pt idx="9">
                  <c:v>3.0095868800000001</c:v>
                </c:pt>
              </c:numCache>
            </c:numRef>
          </c:val>
          <c:extLs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2.5730426700000004</c:v>
                </c:pt>
                <c:pt idx="5">
                  <c:v>2.3335900300000008</c:v>
                </c:pt>
                <c:pt idx="6">
                  <c:v>2.2556597200000001</c:v>
                </c:pt>
                <c:pt idx="7">
                  <c:v>2.4668445199999995</c:v>
                </c:pt>
                <c:pt idx="8">
                  <c:v>2.5003993399999991</c:v>
                </c:pt>
                <c:pt idx="9">
                  <c:v>2.3549714600000007</c:v>
                </c:pt>
              </c:numCache>
            </c:numRef>
          </c:val>
          <c:extLs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1.5481724799999999</c:v>
                </c:pt>
                <c:pt idx="5">
                  <c:v>1.1092472899999999</c:v>
                </c:pt>
                <c:pt idx="6">
                  <c:v>0.72258084</c:v>
                </c:pt>
                <c:pt idx="7">
                  <c:v>0.56402942999999994</c:v>
                </c:pt>
                <c:pt idx="8">
                  <c:v>0.48218810000000001</c:v>
                </c:pt>
                <c:pt idx="9">
                  <c:v>0.52257099000000007</c:v>
                </c:pt>
              </c:numCache>
            </c:numRef>
          </c:val>
          <c:extLs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40929536"/>
        <c:axId val="40931328"/>
      </c:barChart>
      <c:dateAx>
        <c:axId val="40929536"/>
        <c:scaling>
          <c:orientation val="minMax"/>
        </c:scaling>
        <c:delete val="0"/>
        <c:axPos val="b"/>
        <c:numFmt formatCode="mmm\-yy" sourceLinked="1"/>
        <c:majorTickMark val="out"/>
        <c:minorTickMark val="none"/>
        <c:tickLblPos val="nextTo"/>
        <c:crossAx val="40931328"/>
        <c:crosses val="autoZero"/>
        <c:auto val="1"/>
        <c:lblOffset val="100"/>
        <c:baseTimeUnit val="months"/>
      </c:dateAx>
      <c:valAx>
        <c:axId val="4093132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4092953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formatCode="_-* #,##0_-;\-* #,##0_-;_-* &quot;-&quot;??_-;_-@_-">
                  <c:v>33517.139000000003</c:v>
                </c:pt>
                <c:pt idx="6" formatCode="_-* #,##0_-;\-* #,##0_-;_-* &quot;-&quot;??_-;_-@_-">
                  <c:v>21720.93</c:v>
                </c:pt>
                <c:pt idx="7">
                  <c:v>19648.59</c:v>
                </c:pt>
                <c:pt idx="8">
                  <c:v>18769.13</c:v>
                </c:pt>
                <c:pt idx="9" formatCode="_-* #,##0_-;\-* #,##0_-;_-* &quot;-&quot;??_-;_-@_-">
                  <c:v>19595.663</c:v>
                </c:pt>
              </c:numCache>
            </c:numRef>
          </c:val>
          <c:extLs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pt idx="6" formatCode="_-* #,##0_-;\-* #,##0_-;_-* &quot;-&quot;??_-;_-@_-">
                  <c:v>5893.7420000000002</c:v>
                </c:pt>
                <c:pt idx="7" formatCode="_-* #,##0_-;\-* #,##0_-;_-* &quot;-&quot;??_-;_-@_-">
                  <c:v>1997.2919999999999</c:v>
                </c:pt>
                <c:pt idx="8" formatCode="_-* #,##0_-;\-* #,##0_-;_-* &quot;-&quot;??_-;_-@_-">
                  <c:v>1741.749</c:v>
                </c:pt>
                <c:pt idx="9" formatCode="_-* #,##0_-;\-* #,##0_-;_-* &quot;-&quot;??_-;_-@_-">
                  <c:v>1660.866</c:v>
                </c:pt>
              </c:numCache>
            </c:numRef>
          </c:val>
          <c:extLs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41114624"/>
        <c:axId val="41153280"/>
      </c:barChart>
      <c:dateAx>
        <c:axId val="41114624"/>
        <c:scaling>
          <c:orientation val="minMax"/>
        </c:scaling>
        <c:delete val="0"/>
        <c:axPos val="b"/>
        <c:numFmt formatCode="mmm\-yy" sourceLinked="1"/>
        <c:majorTickMark val="out"/>
        <c:minorTickMark val="none"/>
        <c:tickLblPos val="nextTo"/>
        <c:crossAx val="41153280"/>
        <c:crosses val="autoZero"/>
        <c:auto val="1"/>
        <c:lblOffset val="100"/>
        <c:baseTimeUnit val="months"/>
      </c:dateAx>
      <c:valAx>
        <c:axId val="41153280"/>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4111462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pt idx="6">
                  <c:v>0.1157812799999999</c:v>
                </c:pt>
                <c:pt idx="7">
                  <c:v>0.11204639999999991</c:v>
                </c:pt>
                <c:pt idx="8">
                  <c:v>0.1157812799999999</c:v>
                </c:pt>
                <c:pt idx="9">
                  <c:v>0.1157812799999999</c:v>
                </c:pt>
              </c:numCache>
            </c:numRef>
          </c:val>
          <c:extLs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pt idx="6">
                  <c:v>1.6657834127999992E-2</c:v>
                </c:pt>
                <c:pt idx="7">
                  <c:v>1.6120484639999991E-2</c:v>
                </c:pt>
                <c:pt idx="8">
                  <c:v>1.6657834127999992E-2</c:v>
                </c:pt>
                <c:pt idx="9">
                  <c:v>1.6657834127999992E-2</c:v>
                </c:pt>
              </c:numCache>
            </c:numRef>
          </c:val>
          <c:extLs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pt idx="6">
                  <c:v>0.13619388999999998</c:v>
                </c:pt>
                <c:pt idx="7">
                  <c:v>5.2510000000000005E-3</c:v>
                </c:pt>
                <c:pt idx="8">
                  <c:v>3.8535929999999996E-2</c:v>
                </c:pt>
                <c:pt idx="9">
                  <c:v>3.0713010000000002E-2</c:v>
                </c:pt>
              </c:numCache>
            </c:numRef>
          </c:val>
          <c:extLs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0.64882500000033183</c:v>
                </c:pt>
                <c:pt idx="4">
                  <c:v>0</c:v>
                </c:pt>
                <c:pt idx="5">
                  <c:v>1.0024999999999999E-2</c:v>
                </c:pt>
                <c:pt idx="6">
                  <c:v>0</c:v>
                </c:pt>
                <c:pt idx="7">
                  <c:v>0</c:v>
                </c:pt>
                <c:pt idx="8">
                  <c:v>0</c:v>
                </c:pt>
                <c:pt idx="9">
                  <c:v>0</c:v>
                </c:pt>
              </c:numCache>
            </c:numRef>
          </c:val>
          <c:extLs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0.52962467000000002</c:v>
                </c:pt>
                <c:pt idx="2">
                  <c:v>0.26568619049932479</c:v>
                </c:pt>
                <c:pt idx="3">
                  <c:v>0</c:v>
                </c:pt>
                <c:pt idx="4">
                  <c:v>0.11505566</c:v>
                </c:pt>
                <c:pt idx="5">
                  <c:v>1.2462423194999999</c:v>
                </c:pt>
                <c:pt idx="6">
                  <c:v>12.963464959999994</c:v>
                </c:pt>
                <c:pt idx="7">
                  <c:v>13.181550334999995</c:v>
                </c:pt>
                <c:pt idx="8">
                  <c:v>7.9882293750000022</c:v>
                </c:pt>
                <c:pt idx="9">
                  <c:v>7.1196017600000019</c:v>
                </c:pt>
              </c:numCache>
            </c:numRef>
          </c:val>
          <c:extLs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40969344"/>
        <c:axId val="40970880"/>
      </c:barChart>
      <c:dateAx>
        <c:axId val="409693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70880"/>
        <c:crosses val="autoZero"/>
        <c:auto val="1"/>
        <c:lblOffset val="100"/>
        <c:baseTimeUnit val="months"/>
      </c:dateAx>
      <c:valAx>
        <c:axId val="40970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69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c:ext xmlns:c16="http://schemas.microsoft.com/office/drawing/2014/chart" uri="{C3380CC4-5D6E-409C-BE32-E72D297353CC}">
                <c16:uniqueId val="{00000001-0ED1-43E7-A1F0-1B2E9003F35E}"/>
              </c:ext>
            </c:extLst>
          </c:dPt>
          <c:dPt>
            <c:idx val="2"/>
            <c:bubble3D val="0"/>
            <c:explosion val="10"/>
            <c:extLst>
              <c:ext xmlns:c16="http://schemas.microsoft.com/office/drawing/2014/chart" uri="{C3380CC4-5D6E-409C-BE32-E72D297353CC}">
                <c16:uniqueId val="{00000003-0ED1-43E7-A1F0-1B2E9003F35E}"/>
              </c:ext>
            </c:extLst>
          </c:dPt>
          <c:dPt>
            <c:idx val="4"/>
            <c:bubble3D val="0"/>
            <c:explosion val="15"/>
            <c:extLs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Constraints!$L$12:$L$19</c:f>
              <c:numCache>
                <c:formatCode>0.00</c:formatCode>
                <c:ptCount val="8"/>
                <c:pt idx="0">
                  <c:v>24.642599062503201</c:v>
                </c:pt>
                <c:pt idx="1">
                  <c:v>0.48908576483338617</c:v>
                </c:pt>
                <c:pt idx="2">
                  <c:v>0.58827645696598474</c:v>
                </c:pt>
                <c:pt idx="3">
                  <c:v>0.53235267704542344</c:v>
                </c:pt>
                <c:pt idx="4">
                  <c:v>1.2378734037484511</c:v>
                </c:pt>
                <c:pt idx="5">
                  <c:v>5.8932151048036481</c:v>
                </c:pt>
                <c:pt idx="6">
                  <c:v>0</c:v>
                </c:pt>
                <c:pt idx="7" formatCode="0.000">
                  <c:v>7.2827538841279962</c:v>
                </c:pt>
              </c:numCache>
            </c:numRef>
          </c:val>
          <c:extLs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235382.16999999993</c:v>
                </c:pt>
              </c:numCache>
            </c:numRef>
          </c:val>
          <c:extLs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12798.2</c:v>
                </c:pt>
              </c:numCache>
            </c:numRef>
          </c:val>
          <c:extLs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52049.719000000005</c:v>
                </c:pt>
              </c:numCache>
            </c:numRef>
          </c:val>
          <c:extLs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60005</c:v>
                </c:pt>
              </c:numCache>
            </c:numRef>
          </c:val>
          <c:extLs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51979.807000000001</c:v>
                </c:pt>
              </c:numCache>
            </c:numRef>
          </c:val>
          <c:extLs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134016</c:v>
                </c:pt>
              </c:numCache>
            </c:numRef>
          </c:val>
          <c:extLs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41854848"/>
        <c:axId val="41856384"/>
      </c:barChart>
      <c:dateAx>
        <c:axId val="418548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6384"/>
        <c:crosses val="autoZero"/>
        <c:auto val="1"/>
        <c:lblOffset val="100"/>
        <c:baseTimeUnit val="months"/>
      </c:dateAx>
      <c:valAx>
        <c:axId val="4185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8548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0</c:formatCode>
                <c:ptCount val="12"/>
                <c:pt idx="0">
                  <c:v>28569.236000000001</c:v>
                </c:pt>
                <c:pt idx="1">
                  <c:v>38818.62200000001</c:v>
                </c:pt>
                <c:pt idx="2">
                  <c:v>32251.667999999998</c:v>
                </c:pt>
                <c:pt idx="3">
                  <c:v>9742.6910000000007</c:v>
                </c:pt>
                <c:pt idx="4">
                  <c:v>30701.910999999996</c:v>
                </c:pt>
                <c:pt idx="5">
                  <c:v>93318.000000000029</c:v>
                </c:pt>
                <c:pt idx="6">
                  <c:v>104846.99200000006</c:v>
                </c:pt>
                <c:pt idx="7">
                  <c:v>76759.901000000013</c:v>
                </c:pt>
                <c:pt idx="8">
                  <c:v>64556.965999999986</c:v>
                </c:pt>
                <c:pt idx="9">
                  <c:v>52049.719000000005</c:v>
                </c:pt>
              </c:numCache>
            </c:numRef>
          </c:val>
          <c:extLs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0</c:formatCode>
                <c:ptCount val="12"/>
                <c:pt idx="0">
                  <c:v>20584</c:v>
                </c:pt>
                <c:pt idx="1">
                  <c:v>70647.5</c:v>
                </c:pt>
                <c:pt idx="2">
                  <c:v>108480</c:v>
                </c:pt>
                <c:pt idx="3">
                  <c:v>100644.5</c:v>
                </c:pt>
                <c:pt idx="4">
                  <c:v>98325</c:v>
                </c:pt>
                <c:pt idx="5">
                  <c:v>144325.5</c:v>
                </c:pt>
                <c:pt idx="6">
                  <c:v>111349</c:v>
                </c:pt>
                <c:pt idx="7">
                  <c:v>94125</c:v>
                </c:pt>
                <c:pt idx="8">
                  <c:v>66899</c:v>
                </c:pt>
                <c:pt idx="9">
                  <c:v>60005</c:v>
                </c:pt>
              </c:numCache>
            </c:numRef>
          </c:val>
          <c:extLs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41905536"/>
        <c:axId val="41903616"/>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0.31470858568920773</c:v>
                </c:pt>
                <c:pt idx="1">
                  <c:v>0.60466419649893155</c:v>
                </c:pt>
                <c:pt idx="2">
                  <c:v>0.32690441395582559</c:v>
                </c:pt>
                <c:pt idx="3">
                  <c:v>0.1975358526362315</c:v>
                </c:pt>
                <c:pt idx="4">
                  <c:v>0.45879228378367343</c:v>
                </c:pt>
                <c:pt idx="5">
                  <c:v>1.280998874368249</c:v>
                </c:pt>
                <c:pt idx="6">
                  <c:v>1.1279415520579283</c:v>
                </c:pt>
                <c:pt idx="7">
                  <c:v>0.72010898818313507</c:v>
                </c:pt>
                <c:pt idx="8">
                  <c:v>0.58234207871247157</c:v>
                </c:pt>
                <c:pt idx="9">
                  <c:v>0.58827645696598474</c:v>
                </c:pt>
              </c:numCache>
            </c:numRef>
          </c:val>
          <c:smooth val="0"/>
          <c:extLs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1.2196936538609389</c:v>
                </c:pt>
                <c:pt idx="2">
                  <c:v>2.4399733948214237</c:v>
                </c:pt>
                <c:pt idx="3">
                  <c:v>1.92485955170024</c:v>
                </c:pt>
                <c:pt idx="4">
                  <c:v>1.2316071521242369</c:v>
                </c:pt>
                <c:pt idx="5">
                  <c:v>0.98382695854586721</c:v>
                </c:pt>
                <c:pt idx="6">
                  <c:v>0.47311245503181182</c:v>
                </c:pt>
                <c:pt idx="7">
                  <c:v>0.70597194760201831</c:v>
                </c:pt>
                <c:pt idx="8">
                  <c:v>0.43333512147850745</c:v>
                </c:pt>
                <c:pt idx="9">
                  <c:v>0.53235267704542344</c:v>
                </c:pt>
              </c:numCache>
            </c:numRef>
          </c:val>
          <c:smooth val="0"/>
          <c:extLs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41891712"/>
        <c:axId val="41893248"/>
      </c:lineChart>
      <c:dateAx>
        <c:axId val="41891712"/>
        <c:scaling>
          <c:orientation val="minMax"/>
        </c:scaling>
        <c:delete val="0"/>
        <c:axPos val="b"/>
        <c:numFmt formatCode="mmm\-yy" sourceLinked="1"/>
        <c:majorTickMark val="out"/>
        <c:minorTickMark val="none"/>
        <c:tickLblPos val="nextTo"/>
        <c:crossAx val="41893248"/>
        <c:crosses val="autoZero"/>
        <c:auto val="1"/>
        <c:lblOffset val="100"/>
        <c:baseTimeUnit val="months"/>
      </c:dateAx>
      <c:valAx>
        <c:axId val="41893248"/>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891712"/>
        <c:crosses val="autoZero"/>
        <c:crossBetween val="between"/>
      </c:valAx>
      <c:valAx>
        <c:axId val="41903616"/>
        <c:scaling>
          <c:orientation val="minMax"/>
        </c:scaling>
        <c:delete val="0"/>
        <c:axPos val="r"/>
        <c:title>
          <c:tx>
            <c:rich>
              <a:bodyPr rot="-5400000" vert="horz"/>
              <a:lstStyle/>
              <a:p>
                <a:pPr>
                  <a:defRPr/>
                </a:pPr>
                <a:r>
                  <a:rPr lang="en-GB"/>
                  <a:t>Volume (MWh)</a:t>
                </a:r>
              </a:p>
            </c:rich>
          </c:tx>
          <c:overlay val="0"/>
        </c:title>
        <c:numFmt formatCode="0" sourceLinked="1"/>
        <c:majorTickMark val="out"/>
        <c:minorTickMark val="none"/>
        <c:tickLblPos val="nextTo"/>
        <c:crossAx val="41905536"/>
        <c:crosses val="max"/>
        <c:crossBetween val="between"/>
      </c:valAx>
      <c:catAx>
        <c:axId val="41905536"/>
        <c:scaling>
          <c:orientation val="minMax"/>
        </c:scaling>
        <c:delete val="1"/>
        <c:axPos val="b"/>
        <c:majorTickMark val="out"/>
        <c:minorTickMark val="none"/>
        <c:tickLblPos val="nextTo"/>
        <c:crossAx val="41903616"/>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0</c:formatCode>
                <c:ptCount val="12"/>
                <c:pt idx="0">
                  <c:v>31162.47</c:v>
                </c:pt>
                <c:pt idx="1">
                  <c:v>29151.453999999994</c:v>
                </c:pt>
                <c:pt idx="2">
                  <c:v>14146.085000000003</c:v>
                </c:pt>
                <c:pt idx="3">
                  <c:v>40904.041999999994</c:v>
                </c:pt>
                <c:pt idx="4">
                  <c:v>22166.055</c:v>
                </c:pt>
                <c:pt idx="5">
                  <c:v>61303.894000000015</c:v>
                </c:pt>
                <c:pt idx="6">
                  <c:v>79615.596000000005</c:v>
                </c:pt>
                <c:pt idx="7">
                  <c:v>52451.069999999978</c:v>
                </c:pt>
                <c:pt idx="8">
                  <c:v>59003.105999999992</c:v>
                </c:pt>
                <c:pt idx="9">
                  <c:v>51979.807000000001</c:v>
                </c:pt>
              </c:numCache>
            </c:numRef>
          </c:val>
          <c:extLs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0</c:formatCode>
                <c:ptCount val="12"/>
                <c:pt idx="0">
                  <c:v>101715</c:v>
                </c:pt>
                <c:pt idx="1">
                  <c:v>215551</c:v>
                </c:pt>
                <c:pt idx="2">
                  <c:v>194531.5</c:v>
                </c:pt>
                <c:pt idx="3">
                  <c:v>226187</c:v>
                </c:pt>
                <c:pt idx="4">
                  <c:v>273122</c:v>
                </c:pt>
                <c:pt idx="5">
                  <c:v>307416</c:v>
                </c:pt>
                <c:pt idx="6">
                  <c:v>256073.5</c:v>
                </c:pt>
                <c:pt idx="7">
                  <c:v>198000.36</c:v>
                </c:pt>
                <c:pt idx="8">
                  <c:v>182049.5</c:v>
                </c:pt>
                <c:pt idx="9">
                  <c:v>134016</c:v>
                </c:pt>
              </c:numCache>
            </c:numRef>
          </c:val>
          <c:extLs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41630720"/>
        <c:axId val="41628800"/>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1.0851920917104938</c:v>
                </c:pt>
                <c:pt idx="1">
                  <c:v>1.3701335011483977</c:v>
                </c:pt>
                <c:pt idx="2">
                  <c:v>0.2358635740710161</c:v>
                </c:pt>
                <c:pt idx="3">
                  <c:v>0.90942012870821709</c:v>
                </c:pt>
                <c:pt idx="4">
                  <c:v>0.92520921461560768</c:v>
                </c:pt>
                <c:pt idx="5">
                  <c:v>1.2516626992186208</c:v>
                </c:pt>
                <c:pt idx="6">
                  <c:v>3.1045127245746698</c:v>
                </c:pt>
                <c:pt idx="7">
                  <c:v>1.8368701193293804</c:v>
                </c:pt>
                <c:pt idx="8">
                  <c:v>2.3621830842596809</c:v>
                </c:pt>
                <c:pt idx="9">
                  <c:v>1.2378734037484511</c:v>
                </c:pt>
              </c:numCache>
            </c:numRef>
          </c:val>
          <c:smooth val="0"/>
          <c:extLs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3.4524590909807986</c:v>
                </c:pt>
                <c:pt idx="1">
                  <c:v>8.471214370071797</c:v>
                </c:pt>
                <c:pt idx="2">
                  <c:v>9.8777136708981423</c:v>
                </c:pt>
                <c:pt idx="3">
                  <c:v>11.214917560211351</c:v>
                </c:pt>
                <c:pt idx="4">
                  <c:v>12.783727387300374</c:v>
                </c:pt>
                <c:pt idx="5">
                  <c:v>15.666000342576085</c:v>
                </c:pt>
                <c:pt idx="6">
                  <c:v>13.268792841285613</c:v>
                </c:pt>
                <c:pt idx="7">
                  <c:v>10.57458533924018</c:v>
                </c:pt>
                <c:pt idx="8">
                  <c:v>9.9953223805551534</c:v>
                </c:pt>
                <c:pt idx="9">
                  <c:v>5.8932151048036481</c:v>
                </c:pt>
              </c:numCache>
            </c:numRef>
          </c:val>
          <c:smooth val="0"/>
          <c:extLs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41940480"/>
        <c:axId val="41942016"/>
      </c:lineChart>
      <c:dateAx>
        <c:axId val="41940480"/>
        <c:scaling>
          <c:orientation val="minMax"/>
        </c:scaling>
        <c:delete val="0"/>
        <c:axPos val="b"/>
        <c:numFmt formatCode="mmm\-yy" sourceLinked="1"/>
        <c:majorTickMark val="out"/>
        <c:minorTickMark val="none"/>
        <c:tickLblPos val="nextTo"/>
        <c:crossAx val="41942016"/>
        <c:crosses val="autoZero"/>
        <c:auto val="1"/>
        <c:lblOffset val="100"/>
        <c:baseTimeUnit val="months"/>
      </c:dateAx>
      <c:valAx>
        <c:axId val="41942016"/>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940480"/>
        <c:crosses val="autoZero"/>
        <c:crossBetween val="between"/>
      </c:valAx>
      <c:valAx>
        <c:axId val="41628800"/>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30720"/>
        <c:crosses val="max"/>
        <c:crossBetween val="between"/>
      </c:valAx>
      <c:catAx>
        <c:axId val="41630720"/>
        <c:scaling>
          <c:orientation val="minMax"/>
        </c:scaling>
        <c:delete val="1"/>
        <c:axPos val="b"/>
        <c:majorTickMark val="out"/>
        <c:minorTickMark val="none"/>
        <c:tickLblPos val="nextTo"/>
        <c:crossAx val="41628800"/>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0</c:formatCode>
                <c:ptCount val="12"/>
                <c:pt idx="0">
                  <c:v>223524.63400000002</c:v>
                </c:pt>
                <c:pt idx="1">
                  <c:v>169041.23699999991</c:v>
                </c:pt>
                <c:pt idx="2">
                  <c:v>490529.90000000031</c:v>
                </c:pt>
                <c:pt idx="3">
                  <c:v>240083.21600000001</c:v>
                </c:pt>
                <c:pt idx="4">
                  <c:v>188414.66199999995</c:v>
                </c:pt>
                <c:pt idx="5">
                  <c:v>697941.33899999992</c:v>
                </c:pt>
                <c:pt idx="6">
                  <c:v>606952.94700000121</c:v>
                </c:pt>
                <c:pt idx="7">
                  <c:v>321460.43799999997</c:v>
                </c:pt>
                <c:pt idx="8">
                  <c:v>315936.42100000009</c:v>
                </c:pt>
                <c:pt idx="9">
                  <c:v>235382.16999999993</c:v>
                </c:pt>
              </c:numCache>
            </c:numRef>
          </c:val>
          <c:extLs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0</c:formatCode>
                <c:ptCount val="12"/>
                <c:pt idx="0">
                  <c:v>2867</c:v>
                </c:pt>
                <c:pt idx="1">
                  <c:v>6502.5</c:v>
                </c:pt>
                <c:pt idx="2">
                  <c:v>39289.4</c:v>
                </c:pt>
                <c:pt idx="3">
                  <c:v>67527</c:v>
                </c:pt>
                <c:pt idx="4">
                  <c:v>14720.2</c:v>
                </c:pt>
                <c:pt idx="5">
                  <c:v>28117.599999999999</c:v>
                </c:pt>
                <c:pt idx="6">
                  <c:v>77645</c:v>
                </c:pt>
                <c:pt idx="7">
                  <c:v>136496.9</c:v>
                </c:pt>
                <c:pt idx="8">
                  <c:v>129143.40000000001</c:v>
                </c:pt>
                <c:pt idx="9">
                  <c:v>12798.2</c:v>
                </c:pt>
              </c:numCache>
            </c:numRef>
          </c:val>
          <c:extLs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41683584"/>
        <c:axId val="4168166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17.319323160844689</c:v>
                </c:pt>
                <c:pt idx="1">
                  <c:v>11.610683864340389</c:v>
                </c:pt>
                <c:pt idx="2">
                  <c:v>31.110988908931542</c:v>
                </c:pt>
                <c:pt idx="3">
                  <c:v>22.02485966443594</c:v>
                </c:pt>
                <c:pt idx="4">
                  <c:v>18.852824506429982</c:v>
                </c:pt>
                <c:pt idx="5">
                  <c:v>77.827324562371018</c:v>
                </c:pt>
                <c:pt idx="6">
                  <c:v>68.934624386070453</c:v>
                </c:pt>
                <c:pt idx="7">
                  <c:v>28.488639197803106</c:v>
                </c:pt>
                <c:pt idx="8">
                  <c:v>29.172236245365617</c:v>
                </c:pt>
                <c:pt idx="9">
                  <c:v>24.642599062503201</c:v>
                </c:pt>
              </c:numCache>
            </c:numRef>
          </c:val>
          <c:smooth val="0"/>
          <c:extLs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3.4350663334674834</c:v>
                </c:pt>
                <c:pt idx="3">
                  <c:v>2.686199714198708</c:v>
                </c:pt>
                <c:pt idx="4">
                  <c:v>0.90170147966429182</c:v>
                </c:pt>
                <c:pt idx="5">
                  <c:v>3.5886769644330978</c:v>
                </c:pt>
                <c:pt idx="6">
                  <c:v>3.9003136476167803</c:v>
                </c:pt>
                <c:pt idx="7">
                  <c:v>7.0373685052926831</c:v>
                </c:pt>
                <c:pt idx="8">
                  <c:v>2.5487181390577658</c:v>
                </c:pt>
                <c:pt idx="9">
                  <c:v>0.48908576483338617</c:v>
                </c:pt>
              </c:numCache>
            </c:numRef>
          </c:val>
          <c:smooth val="0"/>
          <c:extLs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41673856"/>
        <c:axId val="41675392"/>
      </c:lineChart>
      <c:dateAx>
        <c:axId val="41673856"/>
        <c:scaling>
          <c:orientation val="minMax"/>
        </c:scaling>
        <c:delete val="0"/>
        <c:axPos val="b"/>
        <c:numFmt formatCode="mmm\-yy" sourceLinked="1"/>
        <c:majorTickMark val="out"/>
        <c:minorTickMark val="none"/>
        <c:tickLblPos val="nextTo"/>
        <c:crossAx val="41675392"/>
        <c:crosses val="autoZero"/>
        <c:auto val="1"/>
        <c:lblOffset val="100"/>
        <c:baseTimeUnit val="months"/>
      </c:dateAx>
      <c:valAx>
        <c:axId val="4167539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41673856"/>
        <c:crosses val="autoZero"/>
        <c:crossBetween val="between"/>
      </c:valAx>
      <c:valAx>
        <c:axId val="41681664"/>
        <c:scaling>
          <c:orientation val="minMax"/>
        </c:scaling>
        <c:delete val="0"/>
        <c:axPos val="r"/>
        <c:title>
          <c:tx>
            <c:rich>
              <a:bodyPr rot="-5400000" vert="horz"/>
              <a:lstStyle/>
              <a:p>
                <a:pPr>
                  <a:defRPr/>
                </a:pPr>
                <a:r>
                  <a:rPr lang="en-GB"/>
                  <a:t>Absolute Volume (MWh)</a:t>
                </a:r>
              </a:p>
            </c:rich>
          </c:tx>
          <c:overlay val="0"/>
        </c:title>
        <c:numFmt formatCode="0" sourceLinked="1"/>
        <c:majorTickMark val="out"/>
        <c:minorTickMark val="none"/>
        <c:tickLblPos val="nextTo"/>
        <c:crossAx val="41683584"/>
        <c:crosses val="max"/>
        <c:crossBetween val="between"/>
      </c:valAx>
      <c:dateAx>
        <c:axId val="41683584"/>
        <c:scaling>
          <c:orientation val="minMax"/>
        </c:scaling>
        <c:delete val="1"/>
        <c:axPos val="b"/>
        <c:numFmt formatCode="mmm\-yy" sourceLinked="1"/>
        <c:majorTickMark val="out"/>
        <c:minorTickMark val="none"/>
        <c:tickLblPos val="nextTo"/>
        <c:crossAx val="4168166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0.4515632341452599</c:v>
                </c:pt>
                <c:pt idx="6">
                  <c:v>0.19674247003853004</c:v>
                </c:pt>
                <c:pt idx="7">
                  <c:v>0.36146699734268001</c:v>
                </c:pt>
                <c:pt idx="8">
                  <c:v>4.3544993869079993E-2</c:v>
                </c:pt>
                <c:pt idx="9">
                  <c:v>8.2189194112500003E-2</c:v>
                </c:pt>
              </c:numCache>
            </c:numRef>
          </c:val>
          <c:extLs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0.10927516401613001</c:v>
                </c:pt>
                <c:pt idx="6">
                  <c:v>1.520019462376E-2</c:v>
                </c:pt>
                <c:pt idx="7">
                  <c:v>7.9467297657799998E-3</c:v>
                </c:pt>
                <c:pt idx="8">
                  <c:v>0.34519447781195006</c:v>
                </c:pt>
                <c:pt idx="9">
                  <c:v>3.3166906698219999E-2</c:v>
                </c:pt>
              </c:numCache>
            </c:numRef>
          </c:val>
          <c:extLs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pt idx="6">
                  <c:v>0</c:v>
                </c:pt>
                <c:pt idx="7">
                  <c:v>0</c:v>
                </c:pt>
                <c:pt idx="8">
                  <c:v>6.023664277399999E-4</c:v>
                </c:pt>
                <c:pt idx="9">
                  <c:v>0.1198002458158</c:v>
                </c:pt>
              </c:numCache>
            </c:numRef>
          </c:val>
          <c:extLs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41757696"/>
        <c:axId val="41763584"/>
      </c:barChart>
      <c:dateAx>
        <c:axId val="417576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63584"/>
        <c:crosses val="autoZero"/>
        <c:auto val="1"/>
        <c:lblOffset val="100"/>
        <c:baseTimeUnit val="months"/>
      </c:dateAx>
      <c:valAx>
        <c:axId val="41763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7576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-7493.9929999999986</c:v>
                </c:pt>
                <c:pt idx="6">
                  <c:v>-9740.7670000000035</c:v>
                </c:pt>
                <c:pt idx="7">
                  <c:v>-8926.2210000000014</c:v>
                </c:pt>
                <c:pt idx="8">
                  <c:v>-3970.527</c:v>
                </c:pt>
                <c:pt idx="9">
                  <c:v>-3645.2800000000007</c:v>
                </c:pt>
              </c:numCache>
            </c:numRef>
          </c:val>
          <c:extLs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-7200</c:v>
                </c:pt>
                <c:pt idx="6">
                  <c:v>-9323.5</c:v>
                </c:pt>
                <c:pt idx="7">
                  <c:v>-2600</c:v>
                </c:pt>
                <c:pt idx="8">
                  <c:v>-11056</c:v>
                </c:pt>
                <c:pt idx="9">
                  <c:v>-1200</c:v>
                </c:pt>
              </c:numCache>
            </c:numRef>
          </c:val>
          <c:extLs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pt idx="6">
                  <c:v>0</c:v>
                </c:pt>
                <c:pt idx="7">
                  <c:v>0</c:v>
                </c:pt>
                <c:pt idx="8">
                  <c:v>-196.017</c:v>
                </c:pt>
                <c:pt idx="9">
                  <c:v>-6620.9490000000005</c:v>
                </c:pt>
              </c:numCache>
            </c:numRef>
          </c:val>
          <c:extLs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41808256"/>
        <c:axId val="41809792"/>
      </c:barChart>
      <c:dateAx>
        <c:axId val="41808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9792"/>
        <c:crosses val="autoZero"/>
        <c:auto val="1"/>
        <c:lblOffset val="100"/>
        <c:baseTimeUnit val="months"/>
      </c:dateAx>
      <c:valAx>
        <c:axId val="418097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808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pt idx="6" formatCode="_-* #,##0_-;\-* #,##0_-;_-* &quot;-&quot;??_-;_-@_-">
                  <c:v>65100</c:v>
                </c:pt>
                <c:pt idx="7" formatCode="_-* #,##0_-;\-* #,##0_-;_-* &quot;-&quot;??_-;_-@_-">
                  <c:v>0</c:v>
                </c:pt>
                <c:pt idx="8" formatCode="_-* #,##0_-;\-* #,##0_-;_-* &quot;-&quot;??_-;_-@_-">
                  <c:v>0</c:v>
                </c:pt>
                <c:pt idx="9" formatCode="_-* #,##0_-;\-* #,##0_-;_-* &quot;-&quot;??_-;_-@_-">
                  <c:v>0</c:v>
                </c:pt>
              </c:numCache>
            </c:numRef>
          </c:val>
          <c:extLs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121800</c:v>
                </c:pt>
                <c:pt idx="6" formatCode="_-* #,##0_-;\-* #,##0_-;_-* &quot;-&quot;??_-;_-@_-">
                  <c:v>94140</c:v>
                </c:pt>
                <c:pt idx="7" formatCode="_-* #,##0_-;\-* #,##0_-;_-* &quot;-&quot;??_-;_-@_-">
                  <c:v>142780</c:v>
                </c:pt>
                <c:pt idx="8" formatCode="_-* #,##0_-;\-* #,##0_-;_-* &quot;-&quot;??_-;_-@_-">
                  <c:v>146650</c:v>
                </c:pt>
                <c:pt idx="9" formatCode="_-* #,##0_-;\-* #,##0_-;_-* &quot;-&quot;??_-;_-@_-">
                  <c:v>147310</c:v>
                </c:pt>
              </c:numCache>
            </c:numRef>
          </c:val>
          <c:extLs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pt idx="6" formatCode="_-* #,##0_-;\-* #,##0_-;_-* &quot;-&quot;??_-;_-@_-">
                  <c:v>224153.54</c:v>
                </c:pt>
                <c:pt idx="7" formatCode="_-* #,##0_-;\-* #,##0_-;_-* &quot;-&quot;??_-;_-@_-">
                  <c:v>172819.75</c:v>
                </c:pt>
                <c:pt idx="8" formatCode="_-* #,##0_-;\-* #,##0_-;_-* &quot;-&quot;??_-;_-@_-">
                  <c:v>190132.75</c:v>
                </c:pt>
                <c:pt idx="9" formatCode="_-* #,##0_-;\-* #,##0_-;_-* &quot;-&quot;??_-;_-@_-">
                  <c:v>243344.56</c:v>
                </c:pt>
              </c:numCache>
            </c:numRef>
          </c:val>
          <c:extLs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77146368"/>
        <c:axId val="77160448"/>
      </c:barChart>
      <c:dateAx>
        <c:axId val="77146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60448"/>
        <c:crosses val="autoZero"/>
        <c:auto val="1"/>
        <c:lblOffset val="100"/>
        <c:baseTimeUnit val="months"/>
      </c:dateAx>
      <c:valAx>
        <c:axId val="77160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46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0.98862691443302009</c:v>
                </c:pt>
                <c:pt idx="6">
                  <c:v>0.95882279856767016</c:v>
                </c:pt>
                <c:pt idx="7">
                  <c:v>1.1604069280604001</c:v>
                </c:pt>
                <c:pt idx="8">
                  <c:v>0.89377336928181994</c:v>
                </c:pt>
                <c:pt idx="9">
                  <c:v>1.2113612987669899</c:v>
                </c:pt>
              </c:numCache>
            </c:numRef>
          </c:val>
          <c:extLs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6.0019632400000003</c:v>
                </c:pt>
                <c:pt idx="5">
                  <c:v>4.9791666400000008</c:v>
                </c:pt>
                <c:pt idx="6">
                  <c:v>5.6341274499999985</c:v>
                </c:pt>
                <c:pt idx="7">
                  <c:v>4.3753233299999996</c:v>
                </c:pt>
                <c:pt idx="8">
                  <c:v>4.7740882900000017</c:v>
                </c:pt>
                <c:pt idx="9">
                  <c:v>6.10721734</c:v>
                </c:pt>
              </c:numCache>
            </c:numRef>
          </c:val>
          <c:extLs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pt idx="6">
                  <c:v>1.0062078000000006E-2</c:v>
                </c:pt>
                <c:pt idx="7">
                  <c:v>6.0549999999999958E-2</c:v>
                </c:pt>
                <c:pt idx="8">
                  <c:v>0.10903065000000003</c:v>
                </c:pt>
                <c:pt idx="9">
                  <c:v>0.13551345999999997</c:v>
                </c:pt>
              </c:numCache>
            </c:numRef>
          </c:val>
          <c:extLs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pt idx="6">
                  <c:v>0.66055509999999962</c:v>
                </c:pt>
                <c:pt idx="7">
                  <c:v>0.7355370299999997</c:v>
                </c:pt>
                <c:pt idx="8">
                  <c:v>0.95346693000000027</c:v>
                </c:pt>
                <c:pt idx="9">
                  <c:v>1.1712319199999992</c:v>
                </c:pt>
              </c:numCache>
            </c:numRef>
          </c:val>
          <c:extLs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0.51433000000000018</c:v>
                </c:pt>
                <c:pt idx="4">
                  <c:v>0.51384000000000019</c:v>
                </c:pt>
                <c:pt idx="5">
                  <c:v>0.40416299999999977</c:v>
                </c:pt>
                <c:pt idx="6">
                  <c:v>0.51541000000000026</c:v>
                </c:pt>
                <c:pt idx="7">
                  <c:v>0.69996600000000009</c:v>
                </c:pt>
                <c:pt idx="8">
                  <c:v>0.72416549999999991</c:v>
                </c:pt>
                <c:pt idx="9">
                  <c:v>0.71152600000000032</c:v>
                </c:pt>
              </c:numCache>
            </c:numRef>
          </c:val>
          <c:extLs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0.47375700000000004</c:v>
                </c:pt>
                <c:pt idx="6">
                  <c:v>0.38680249999999977</c:v>
                </c:pt>
                <c:pt idx="7">
                  <c:v>0</c:v>
                </c:pt>
                <c:pt idx="8">
                  <c:v>0</c:v>
                </c:pt>
                <c:pt idx="9">
                  <c:v>0</c:v>
                </c:pt>
              </c:numCache>
            </c:numRef>
          </c:val>
          <c:extLs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0.24158857000000003</c:v>
                </c:pt>
                <c:pt idx="6">
                  <c:v>0.29144735999999988</c:v>
                </c:pt>
                <c:pt idx="7">
                  <c:v>0</c:v>
                </c:pt>
                <c:pt idx="8">
                  <c:v>0</c:v>
                </c:pt>
                <c:pt idx="9">
                  <c:v>0</c:v>
                </c:pt>
              </c:numCache>
            </c:numRef>
          </c:val>
          <c:extLs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78620544"/>
        <c:axId val="78622080"/>
      </c:barChart>
      <c:dateAx>
        <c:axId val="78620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2080"/>
        <c:crosses val="autoZero"/>
        <c:auto val="1"/>
        <c:lblOffset val="100"/>
        <c:baseTimeUnit val="months"/>
      </c:dateAx>
      <c:valAx>
        <c:axId val="78622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20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2.6633870326414999</c:v>
                </c:pt>
                <c:pt idx="6">
                  <c:v>1.5232280536918903</c:v>
                </c:pt>
                <c:pt idx="7">
                  <c:v>3.0138603492113996</c:v>
                </c:pt>
                <c:pt idx="8">
                  <c:v>2.8790238224359004</c:v>
                </c:pt>
                <c:pt idx="9">
                  <c:v>1.3180927753402503</c:v>
                </c:pt>
              </c:numCache>
            </c:numRef>
          </c:val>
          <c:extLs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pt idx="6">
                  <c:v>1.3846211899999998</c:v>
                </c:pt>
                <c:pt idx="7">
                  <c:v>1.5946234799999999</c:v>
                </c:pt>
                <c:pt idx="8">
                  <c:v>1.7856963099999998</c:v>
                </c:pt>
                <c:pt idx="9">
                  <c:v>1.4688078500000001</c:v>
                </c:pt>
              </c:numCache>
            </c:numRef>
          </c:val>
          <c:extLs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pt idx="6">
                  <c:v>1.2082399999999995E-3</c:v>
                </c:pt>
                <c:pt idx="7">
                  <c:v>3.2543299999999989E-3</c:v>
                </c:pt>
                <c:pt idx="8">
                  <c:v>2.0319099999999988E-3</c:v>
                </c:pt>
                <c:pt idx="9">
                  <c:v>7.9711200000000017E-3</c:v>
                </c:pt>
              </c:numCache>
            </c:numRef>
          </c:val>
          <c:extLs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pt idx="6">
                  <c:v>-0.23228614999999994</c:v>
                </c:pt>
                <c:pt idx="7">
                  <c:v>-0.19187874000000005</c:v>
                </c:pt>
                <c:pt idx="8">
                  <c:v>-6.316862999999999E-2</c:v>
                </c:pt>
                <c:pt idx="9">
                  <c:v>-0.13936922000000002</c:v>
                </c:pt>
              </c:numCache>
            </c:numRef>
          </c:val>
          <c:extLs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pt idx="6">
                  <c:v>1.3363650000000001E-2</c:v>
                </c:pt>
                <c:pt idx="7">
                  <c:v>4.0203640000000006E-2</c:v>
                </c:pt>
                <c:pt idx="8">
                  <c:v>1.7506090000000002E-2</c:v>
                </c:pt>
                <c:pt idx="9">
                  <c:v>1.9221979999999996E-2</c:v>
                </c:pt>
              </c:numCache>
            </c:numRef>
          </c:val>
          <c:extLs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4.8476999999999999E-2</c:v>
                </c:pt>
                <c:pt idx="5">
                  <c:v>4.2613999999999999E-2</c:v>
                </c:pt>
                <c:pt idx="6">
                  <c:v>5.0193000000000002E-2</c:v>
                </c:pt>
                <c:pt idx="7">
                  <c:v>9.0417750000000005E-2</c:v>
                </c:pt>
                <c:pt idx="8">
                  <c:v>7.9198170000000012E-2</c:v>
                </c:pt>
                <c:pt idx="9">
                  <c:v>0.16807266000000001</c:v>
                </c:pt>
              </c:numCache>
            </c:numRef>
          </c:val>
          <c:extLs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pt idx="6">
                  <c:v>3.500458E-2</c:v>
                </c:pt>
                <c:pt idx="7">
                  <c:v>3.7499999999999999E-2</c:v>
                </c:pt>
                <c:pt idx="8">
                  <c:v>8.8154800000000005E-2</c:v>
                </c:pt>
                <c:pt idx="9">
                  <c:v>4.2204639999999995E-2</c:v>
                </c:pt>
              </c:numCache>
            </c:numRef>
          </c:val>
          <c:extLs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1.7170810099999994</c:v>
                </c:pt>
                <c:pt idx="6">
                  <c:v>1.7869189299999995</c:v>
                </c:pt>
                <c:pt idx="7">
                  <c:v>1.6404419799999996</c:v>
                </c:pt>
                <c:pt idx="8">
                  <c:v>1.7569671599999996</c:v>
                </c:pt>
                <c:pt idx="9">
                  <c:v>1.7636969899999988</c:v>
                </c:pt>
              </c:numCache>
            </c:numRef>
          </c:val>
          <c:extLs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(Commerical)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0.71205014</c:v>
                </c:pt>
                <c:pt idx="4">
                  <c:v>0.94281759654799902</c:v>
                </c:pt>
                <c:pt idx="5">
                  <c:v>0.6741789279760203</c:v>
                </c:pt>
                <c:pt idx="6">
                  <c:v>0.84062797884453777</c:v>
                </c:pt>
                <c:pt idx="7">
                  <c:v>0.77548196085925836</c:v>
                </c:pt>
                <c:pt idx="8">
                  <c:v>0.70137063657541054</c:v>
                </c:pt>
                <c:pt idx="9">
                  <c:v>0.6244739754803077</c:v>
                </c:pt>
              </c:numCache>
            </c:numRef>
          </c:val>
          <c:extLs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0.11194775000000007</c:v>
                </c:pt>
                <c:pt idx="4">
                  <c:v>0.11719586999999999</c:v>
                </c:pt>
                <c:pt idx="5">
                  <c:v>0.11870782999999997</c:v>
                </c:pt>
                <c:pt idx="6">
                  <c:v>0.12294295999999991</c:v>
                </c:pt>
                <c:pt idx="7">
                  <c:v>0.10356844000000003</c:v>
                </c:pt>
                <c:pt idx="8">
                  <c:v>7.8293200000000021E-2</c:v>
                </c:pt>
                <c:pt idx="9">
                  <c:v>8.1392359999999983E-2</c:v>
                </c:pt>
              </c:numCache>
            </c:numRef>
          </c:val>
          <c:extLs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3.5370030000000003</c:v>
                </c:pt>
                <c:pt idx="1">
                  <c:v>3.6054420000000014</c:v>
                </c:pt>
                <c:pt idx="2">
                  <c:v>3.6171050000000005</c:v>
                </c:pt>
                <c:pt idx="3">
                  <c:v>1.2472499999999997</c:v>
                </c:pt>
                <c:pt idx="4">
                  <c:v>1.2375</c:v>
                </c:pt>
                <c:pt idx="5">
                  <c:v>1.2049999999999998</c:v>
                </c:pt>
                <c:pt idx="6">
                  <c:v>1.2509999999999999</c:v>
                </c:pt>
                <c:pt idx="7">
                  <c:v>1.5699999999999996</c:v>
                </c:pt>
                <c:pt idx="8">
                  <c:v>1.2384999999999999</c:v>
                </c:pt>
                <c:pt idx="9">
                  <c:v>1.2454548999999999</c:v>
                </c:pt>
              </c:numCache>
            </c:numRef>
          </c:val>
          <c:extLs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0.59558202999999987</c:v>
                </c:pt>
                <c:pt idx="5">
                  <c:v>0.62054515999999982</c:v>
                </c:pt>
                <c:pt idx="6">
                  <c:v>0.61929453000000012</c:v>
                </c:pt>
                <c:pt idx="7">
                  <c:v>0.78768409999999989</c:v>
                </c:pt>
                <c:pt idx="8">
                  <c:v>0.56855191000000005</c:v>
                </c:pt>
                <c:pt idx="9">
                  <c:v>0.58857050000000011</c:v>
                </c:pt>
              </c:numCache>
            </c:numRef>
          </c:val>
          <c:extLs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2.9629101000000002</c:v>
                </c:pt>
                <c:pt idx="1">
                  <c:v>3.0650364500000005</c:v>
                </c:pt>
                <c:pt idx="2">
                  <c:v>3.0652745999999995</c:v>
                </c:pt>
                <c:pt idx="3">
                  <c:v>2.9881434000000002</c:v>
                </c:pt>
                <c:pt idx="4">
                  <c:v>2.9540093999999999</c:v>
                </c:pt>
                <c:pt idx="5">
                  <c:v>2.9976866400000004</c:v>
                </c:pt>
                <c:pt idx="6">
                  <c:v>3.1155012400000004</c:v>
                </c:pt>
                <c:pt idx="7">
                  <c:v>2.5488904199999998</c:v>
                </c:pt>
                <c:pt idx="8">
                  <c:v>2.6311219999999995</c:v>
                </c:pt>
                <c:pt idx="9">
                  <c:v>2.48496176</c:v>
                </c:pt>
              </c:numCache>
            </c:numRef>
          </c:val>
          <c:extLs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41312256"/>
        <c:axId val="41313792"/>
      </c:barChart>
      <c:dateAx>
        <c:axId val="413122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3792"/>
        <c:crosses val="autoZero"/>
        <c:auto val="1"/>
        <c:lblOffset val="100"/>
        <c:baseTimeUnit val="months"/>
      </c:dateAx>
      <c:valAx>
        <c:axId val="41313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122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Response!$L$37:$AF$37</c:f>
              <c:numCache>
                <c:formatCode>_-* #,##0_-;\-* #,##0_-;_-* "-"??_-;_-@_-</c:formatCode>
                <c:ptCount val="21"/>
                <c:pt idx="0">
                  <c:v>128.37548100000001</c:v>
                </c:pt>
                <c:pt idx="1">
                  <c:v>80.725916999999995</c:v>
                </c:pt>
                <c:pt idx="2">
                  <c:v>274.727754</c:v>
                </c:pt>
                <c:pt idx="3">
                  <c:v>135.02789899999996</c:v>
                </c:pt>
                <c:pt idx="4">
                  <c:v>73.518505999999988</c:v>
                </c:pt>
                <c:pt idx="5">
                  <c:v>292.60773999999998</c:v>
                </c:pt>
                <c:pt idx="6">
                  <c:v>126.99764500000002</c:v>
                </c:pt>
                <c:pt idx="7">
                  <c:v>70.855067999999989</c:v>
                </c:pt>
                <c:pt idx="8">
                  <c:v>305.85833300000002</c:v>
                </c:pt>
                <c:pt idx="9">
                  <c:v>128.649485</c:v>
                </c:pt>
                <c:pt idx="10">
                  <c:v>71.609177000000003</c:v>
                </c:pt>
                <c:pt idx="11">
                  <c:v>307.770398</c:v>
                </c:pt>
                <c:pt idx="12">
                  <c:v>155.84119799999999</c:v>
                </c:pt>
                <c:pt idx="13">
                  <c:v>85.416683000000006</c:v>
                </c:pt>
                <c:pt idx="14">
                  <c:v>353.71760799999998</c:v>
                </c:pt>
                <c:pt idx="15">
                  <c:v>193.77231800000001</c:v>
                </c:pt>
                <c:pt idx="16">
                  <c:v>105.922038</c:v>
                </c:pt>
                <c:pt idx="17">
                  <c:v>364.92244499999998</c:v>
                </c:pt>
                <c:pt idx="18">
                  <c:v>142.64717000000002</c:v>
                </c:pt>
                <c:pt idx="19">
                  <c:v>83.924395000000004</c:v>
                </c:pt>
                <c:pt idx="20">
                  <c:v>324.98048100000005</c:v>
                </c:pt>
              </c:numCache>
            </c:numRef>
          </c:val>
          <c:extLs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Response!$L$38:$AF$38</c:f>
              <c:numCache>
                <c:formatCode>_-* #,##0_-;\-* #,##0_-;_-* "-"??_-;_-@_-</c:formatCode>
                <c:ptCount val="21"/>
                <c:pt idx="0">
                  <c:v>0</c:v>
                </c:pt>
                <c:pt idx="1">
                  <c:v>3.02129</c:v>
                </c:pt>
                <c:pt idx="2">
                  <c:v>0</c:v>
                </c:pt>
                <c:pt idx="3">
                  <c:v>0</c:v>
                </c:pt>
                <c:pt idx="4">
                  <c:v>1.6708599999999998</c:v>
                </c:pt>
                <c:pt idx="5">
                  <c:v>0</c:v>
                </c:pt>
                <c:pt idx="6">
                  <c:v>0</c:v>
                </c:pt>
                <c:pt idx="7">
                  <c:v>1.42984</c:v>
                </c:pt>
                <c:pt idx="8">
                  <c:v>0</c:v>
                </c:pt>
                <c:pt idx="9">
                  <c:v>0</c:v>
                </c:pt>
                <c:pt idx="10">
                  <c:v>1.71698</c:v>
                </c:pt>
                <c:pt idx="11">
                  <c:v>0</c:v>
                </c:pt>
                <c:pt idx="12">
                  <c:v>0</c:v>
                </c:pt>
                <c:pt idx="13">
                  <c:v>3.0764399999999998</c:v>
                </c:pt>
                <c:pt idx="14">
                  <c:v>0</c:v>
                </c:pt>
                <c:pt idx="15">
                  <c:v>0</c:v>
                </c:pt>
                <c:pt idx="16">
                  <c:v>3.0471999999999997</c:v>
                </c:pt>
                <c:pt idx="17">
                  <c:v>0</c:v>
                </c:pt>
                <c:pt idx="18">
                  <c:v>0</c:v>
                </c:pt>
                <c:pt idx="19">
                  <c:v>6.58371</c:v>
                </c:pt>
                <c:pt idx="20">
                  <c:v>0</c:v>
                </c:pt>
              </c:numCache>
            </c:numRef>
          </c:val>
          <c:extLs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Response!$L$39:$AF$39</c:f>
              <c:numCache>
                <c:formatCode>_-* #,##0_-;\-* #,##0_-;_-* "-"??_-;_-@_-</c:formatCode>
                <c:ptCount val="21"/>
                <c:pt idx="0">
                  <c:v>27.7683</c:v>
                </c:pt>
                <c:pt idx="1">
                  <c:v>34.379800000000003</c:v>
                </c:pt>
                <c:pt idx="2">
                  <c:v>0</c:v>
                </c:pt>
                <c:pt idx="3">
                  <c:v>35.523300000000006</c:v>
                </c:pt>
                <c:pt idx="4">
                  <c:v>44.088200000000001</c:v>
                </c:pt>
                <c:pt idx="5">
                  <c:v>0</c:v>
                </c:pt>
                <c:pt idx="6">
                  <c:v>15.567299999999999</c:v>
                </c:pt>
                <c:pt idx="7">
                  <c:v>19.273799999999998</c:v>
                </c:pt>
                <c:pt idx="8">
                  <c:v>0</c:v>
                </c:pt>
                <c:pt idx="9">
                  <c:v>4.3239000000000001</c:v>
                </c:pt>
                <c:pt idx="10">
                  <c:v>5.3533999999999997</c:v>
                </c:pt>
                <c:pt idx="11">
                  <c:v>0</c:v>
                </c:pt>
                <c:pt idx="12">
                  <c:v>4.3742999999999999</c:v>
                </c:pt>
                <c:pt idx="13">
                  <c:v>5.4157999999999999</c:v>
                </c:pt>
                <c:pt idx="14">
                  <c:v>0</c:v>
                </c:pt>
                <c:pt idx="15">
                  <c:v>10.409700000000001</c:v>
                </c:pt>
                <c:pt idx="16">
                  <c:v>12.882020000000001</c:v>
                </c:pt>
                <c:pt idx="17">
                  <c:v>0</c:v>
                </c:pt>
                <c:pt idx="18">
                  <c:v>5.1303000000000001</c:v>
                </c:pt>
                <c:pt idx="19">
                  <c:v>6.3517999999999999</c:v>
                </c:pt>
                <c:pt idx="20">
                  <c:v>0</c:v>
                </c:pt>
              </c:numCache>
            </c:numRef>
          </c:val>
          <c:extLs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Response!$L$40:$AF$40</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Response!$L$41:$AF$41</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Response!$L$42:$AF$42</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(Commerical)</c:v>
                </c:pt>
              </c:strCache>
            </c:strRef>
          </c:tx>
          <c:spPr>
            <a:solidFill>
              <a:schemeClr val="accent1">
                <a:lumMod val="60000"/>
              </a:schemeClr>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Response!$L$43:$AF$43</c:f>
              <c:numCache>
                <c:formatCode>_-* #,##0_-;\-* #,##0_-;_-* "-"??_-;_-@_-</c:formatCode>
                <c:ptCount val="21"/>
                <c:pt idx="0">
                  <c:v>114.38388892087407</c:v>
                </c:pt>
                <c:pt idx="1">
                  <c:v>0</c:v>
                </c:pt>
                <c:pt idx="2">
                  <c:v>0.08</c:v>
                </c:pt>
                <c:pt idx="3">
                  <c:v>148.80415251235166</c:v>
                </c:pt>
                <c:pt idx="4">
                  <c:v>0</c:v>
                </c:pt>
                <c:pt idx="5">
                  <c:v>0</c:v>
                </c:pt>
                <c:pt idx="6">
                  <c:v>110.14167397579261</c:v>
                </c:pt>
                <c:pt idx="7">
                  <c:v>0</c:v>
                </c:pt>
                <c:pt idx="8">
                  <c:v>0.46400000000000002</c:v>
                </c:pt>
                <c:pt idx="9">
                  <c:v>135.14326245186041</c:v>
                </c:pt>
                <c:pt idx="10">
                  <c:v>0</c:v>
                </c:pt>
                <c:pt idx="11">
                  <c:v>5.87</c:v>
                </c:pt>
                <c:pt idx="12">
                  <c:v>124.93944999999999</c:v>
                </c:pt>
                <c:pt idx="13">
                  <c:v>0</c:v>
                </c:pt>
                <c:pt idx="14">
                  <c:v>4.9260000000000002</c:v>
                </c:pt>
                <c:pt idx="15">
                  <c:v>113.9171</c:v>
                </c:pt>
                <c:pt idx="16">
                  <c:v>0</c:v>
                </c:pt>
                <c:pt idx="17">
                  <c:v>0</c:v>
                </c:pt>
                <c:pt idx="18">
                  <c:v>103.54332216758057</c:v>
                </c:pt>
                <c:pt idx="19">
                  <c:v>0</c:v>
                </c:pt>
                <c:pt idx="20">
                  <c:v>0</c:v>
                </c:pt>
              </c:numCache>
            </c:numRef>
          </c:val>
          <c:extLs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Response!$L$44:$AF$44</c:f>
              <c:numCache>
                <c:formatCode>_-* #,##0_-;\-* #,##0_-;_-* "-"??_-;_-@_-</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Response!$L$45:$AF$45</c:f>
              <c:numCache>
                <c:formatCode>_-* #,##0_-;\-* #,##0_-;_-* "-"??_-;_-@_-</c:formatCode>
                <c:ptCount val="21"/>
                <c:pt idx="0">
                  <c:v>82.286000000000001</c:v>
                </c:pt>
                <c:pt idx="1">
                  <c:v>53.050599999999996</c:v>
                </c:pt>
                <c:pt idx="2">
                  <c:v>0</c:v>
                </c:pt>
                <c:pt idx="3">
                  <c:v>84.286000000000001</c:v>
                </c:pt>
                <c:pt idx="4">
                  <c:v>53.050599999999996</c:v>
                </c:pt>
                <c:pt idx="5">
                  <c:v>0</c:v>
                </c:pt>
                <c:pt idx="6">
                  <c:v>81.430000000000007</c:v>
                </c:pt>
                <c:pt idx="7">
                  <c:v>51.253</c:v>
                </c:pt>
                <c:pt idx="8">
                  <c:v>0</c:v>
                </c:pt>
                <c:pt idx="9">
                  <c:v>84.540999999999997</c:v>
                </c:pt>
                <c:pt idx="10">
                  <c:v>53.211100000000002</c:v>
                </c:pt>
                <c:pt idx="11">
                  <c:v>0</c:v>
                </c:pt>
                <c:pt idx="12">
                  <c:v>101.15</c:v>
                </c:pt>
                <c:pt idx="13">
                  <c:v>63.664999999999999</c:v>
                </c:pt>
                <c:pt idx="14">
                  <c:v>0</c:v>
                </c:pt>
                <c:pt idx="15">
                  <c:v>110.15</c:v>
                </c:pt>
                <c:pt idx="16">
                  <c:v>75.647000000000006</c:v>
                </c:pt>
                <c:pt idx="17">
                  <c:v>0</c:v>
                </c:pt>
                <c:pt idx="18">
                  <c:v>84.040750000000003</c:v>
                </c:pt>
                <c:pt idx="19">
                  <c:v>52.899850000000001</c:v>
                </c:pt>
                <c:pt idx="20">
                  <c:v>9.7300000000000008E-3</c:v>
                </c:pt>
              </c:numCache>
            </c:numRef>
          </c:val>
          <c:extLs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Response!$L$21:$AF$22</c:f>
              <c:multiLvlStrCache>
                <c:ptCount val="21"/>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pt idx="18">
                    <c:v>P</c:v>
                  </c:pt>
                  <c:pt idx="19">
                    <c:v>S</c:v>
                  </c:pt>
                  <c:pt idx="20">
                    <c:v>H</c:v>
                  </c:pt>
                </c:lvl>
                <c:lvl>
                  <c:pt idx="0">
                    <c:v>Jul-18</c:v>
                  </c:pt>
                  <c:pt idx="3">
                    <c:v>Aug-18</c:v>
                  </c:pt>
                  <c:pt idx="6">
                    <c:v>Sep-18</c:v>
                  </c:pt>
                  <c:pt idx="9">
                    <c:v>Oct-18</c:v>
                  </c:pt>
                  <c:pt idx="12">
                    <c:v>Nov-18</c:v>
                  </c:pt>
                  <c:pt idx="15">
                    <c:v>Dec-18</c:v>
                  </c:pt>
                  <c:pt idx="18">
                    <c:v>Jan-19</c:v>
                  </c:pt>
                </c:lvl>
              </c:multiLvlStrCache>
            </c:multiLvlStrRef>
          </c:cat>
          <c:val>
            <c:numRef>
              <c:f>Response!$L$46:$AF$46</c:f>
              <c:numCache>
                <c:formatCode>_-* #,##0_-;\-* #,##0_-;_-* "-"??_-;_-@_-</c:formatCode>
                <c:ptCount val="21"/>
                <c:pt idx="0">
                  <c:v>121.842</c:v>
                </c:pt>
                <c:pt idx="1">
                  <c:v>353.32728000000003</c:v>
                </c:pt>
                <c:pt idx="2">
                  <c:v>111.977</c:v>
                </c:pt>
                <c:pt idx="3">
                  <c:v>149.09367499999999</c:v>
                </c:pt>
                <c:pt idx="4">
                  <c:v>341.976675</c:v>
                </c:pt>
                <c:pt idx="5">
                  <c:v>126.806675</c:v>
                </c:pt>
                <c:pt idx="6">
                  <c:v>143.00755999999998</c:v>
                </c:pt>
                <c:pt idx="7">
                  <c:v>308.51655999999997</c:v>
                </c:pt>
                <c:pt idx="8">
                  <c:v>112.84719</c:v>
                </c:pt>
                <c:pt idx="9">
                  <c:v>126.08313000000001</c:v>
                </c:pt>
                <c:pt idx="10">
                  <c:v>280.06813</c:v>
                </c:pt>
                <c:pt idx="11">
                  <c:v>96.79413000000001</c:v>
                </c:pt>
                <c:pt idx="12">
                  <c:v>139.64016000000001</c:v>
                </c:pt>
                <c:pt idx="13">
                  <c:v>257.44416000000001</c:v>
                </c:pt>
                <c:pt idx="14">
                  <c:v>119.22116</c:v>
                </c:pt>
                <c:pt idx="15">
                  <c:v>118.396</c:v>
                </c:pt>
                <c:pt idx="16">
                  <c:v>218.339</c:v>
                </c:pt>
                <c:pt idx="17">
                  <c:v>96.975999999999999</c:v>
                </c:pt>
                <c:pt idx="18">
                  <c:v>133.27635000000001</c:v>
                </c:pt>
                <c:pt idx="19">
                  <c:v>236.63735</c:v>
                </c:pt>
                <c:pt idx="20">
                  <c:v>114.98535000000001</c:v>
                </c:pt>
              </c:numCache>
            </c:numRef>
          </c:val>
          <c:extLs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41383808"/>
        <c:axId val="41385344"/>
      </c:barChart>
      <c:catAx>
        <c:axId val="41383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5344"/>
        <c:crosses val="autoZero"/>
        <c:auto val="1"/>
        <c:lblAlgn val="ctr"/>
        <c:lblOffset val="100"/>
        <c:noMultiLvlLbl val="0"/>
      </c:catAx>
      <c:valAx>
        <c:axId val="4138534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838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6.3198954599999997</c:v>
                </c:pt>
                <c:pt idx="1">
                  <c:v>6.9966894100000019</c:v>
                </c:pt>
                <c:pt idx="2">
                  <c:v>7.3099515999999989</c:v>
                </c:pt>
                <c:pt idx="3">
                  <c:v>6.4991781400000006</c:v>
                </c:pt>
                <c:pt idx="4">
                  <c:v>6.6596851399999997</c:v>
                </c:pt>
                <c:pt idx="5">
                  <c:v>6.1330971299999986</c:v>
                </c:pt>
                <c:pt idx="6">
                  <c:v>6.7166924900000007</c:v>
                </c:pt>
                <c:pt idx="7">
                  <c:v>6.6852921700000003</c:v>
                </c:pt>
                <c:pt idx="8">
                  <c:v>7.559467999999999</c:v>
                </c:pt>
                <c:pt idx="9">
                  <c:v>7.3784290499999994</c:v>
                </c:pt>
              </c:numCache>
            </c:numRef>
          </c:val>
          <c:extLs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pt idx="6">
                  <c:v>1.2554160000000003E-2</c:v>
                </c:pt>
                <c:pt idx="7">
                  <c:v>1.1743248387096774E-2</c:v>
                </c:pt>
                <c:pt idx="8">
                  <c:v>5.2587699999999985E-3</c:v>
                </c:pt>
                <c:pt idx="9">
                  <c:v>1.0479510000000008E-2</c:v>
                </c:pt>
              </c:numCache>
            </c:numRef>
          </c:val>
          <c:extLs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0.125</c:v>
                </c:pt>
                <c:pt idx="1">
                  <c:v>0</c:v>
                </c:pt>
                <c:pt idx="2">
                  <c:v>0</c:v>
                </c:pt>
                <c:pt idx="3">
                  <c:v>0</c:v>
                </c:pt>
                <c:pt idx="4">
                  <c:v>0</c:v>
                </c:pt>
                <c:pt idx="5">
                  <c:v>0</c:v>
                </c:pt>
                <c:pt idx="6">
                  <c:v>0.27174999999999999</c:v>
                </c:pt>
                <c:pt idx="7">
                  <c:v>0</c:v>
                </c:pt>
                <c:pt idx="8">
                  <c:v>0</c:v>
                </c:pt>
                <c:pt idx="9">
                  <c:v>0</c:v>
                </c:pt>
              </c:numCache>
            </c:numRef>
          </c:val>
          <c:extLs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Commerical)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0.11694529202500002</c:v>
                </c:pt>
                <c:pt idx="2">
                  <c:v>9.2252900000000027E-2</c:v>
                </c:pt>
                <c:pt idx="3">
                  <c:v>0.10103508999999995</c:v>
                </c:pt>
                <c:pt idx="4">
                  <c:v>8.8136207666672364E-2</c:v>
                </c:pt>
                <c:pt idx="5">
                  <c:v>4.8607619097306128E-3</c:v>
                </c:pt>
                <c:pt idx="6">
                  <c:v>1.2745279999999999E-2</c:v>
                </c:pt>
                <c:pt idx="7">
                  <c:v>0</c:v>
                </c:pt>
                <c:pt idx="8">
                  <c:v>7.2268284888885051E-2</c:v>
                </c:pt>
                <c:pt idx="9">
                  <c:v>9.157647999999996E-2</c:v>
                </c:pt>
              </c:numCache>
            </c:numRef>
          </c:val>
          <c:extLs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78260480"/>
        <c:axId val="78286848"/>
      </c:barChart>
      <c:dateAx>
        <c:axId val="78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86848"/>
        <c:crosses val="autoZero"/>
        <c:auto val="1"/>
        <c:lblOffset val="100"/>
        <c:baseTimeUnit val="months"/>
      </c:dateAx>
      <c:valAx>
        <c:axId val="78286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pt idx="6">
                  <c:v>1976159.58</c:v>
                </c:pt>
                <c:pt idx="7">
                  <c:v>1885021.68</c:v>
                </c:pt>
                <c:pt idx="8">
                  <c:v>2130645.7599999998</c:v>
                </c:pt>
                <c:pt idx="9">
                  <c:v>2078434.22</c:v>
                </c:pt>
              </c:numCache>
            </c:numRef>
          </c:val>
          <c:extLs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pt idx="6">
                  <c:v>3391.84</c:v>
                </c:pt>
                <c:pt idx="7">
                  <c:v>3135.34</c:v>
                </c:pt>
                <c:pt idx="8">
                  <c:v>1378.23</c:v>
                </c:pt>
                <c:pt idx="9">
                  <c:v>2745.22</c:v>
                </c:pt>
              </c:numCache>
            </c:numRef>
          </c:val>
          <c:extLs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78513280"/>
        <c:axId val="78514816"/>
      </c:barChart>
      <c:dateAx>
        <c:axId val="785132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4816"/>
        <c:crosses val="autoZero"/>
        <c:auto val="1"/>
        <c:lblOffset val="100"/>
        <c:baseTimeUnit val="months"/>
      </c:dateAx>
      <c:valAx>
        <c:axId val="78514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132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2.9717225100000264</c:v>
                </c:pt>
                <c:pt idx="6">
                  <c:v>3.2653322099999991</c:v>
                </c:pt>
                <c:pt idx="7">
                  <c:v>3.2036969100000006</c:v>
                </c:pt>
                <c:pt idx="8">
                  <c:v>3.3332748599999995</c:v>
                </c:pt>
                <c:pt idx="9">
                  <c:v>3.3779057360000051</c:v>
                </c:pt>
              </c:numCache>
            </c:numRef>
          </c:val>
          <c:extLs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pt idx="6">
                  <c:v>5.149968000000002E-2</c:v>
                </c:pt>
                <c:pt idx="7">
                  <c:v>4.6031300000000018E-2</c:v>
                </c:pt>
                <c:pt idx="8">
                  <c:v>5.149968000000002E-2</c:v>
                </c:pt>
                <c:pt idx="9">
                  <c:v>4.9699960000000015E-2</c:v>
                </c:pt>
              </c:numCache>
            </c:numRef>
          </c:val>
          <c:extLs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(Commerical)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0.33788578000000002</c:v>
                </c:pt>
                <c:pt idx="6">
                  <c:v>5.2200000000000003E-2</c:v>
                </c:pt>
                <c:pt idx="7">
                  <c:v>0</c:v>
                </c:pt>
                <c:pt idx="8">
                  <c:v>0</c:v>
                </c:pt>
                <c:pt idx="9">
                  <c:v>0</c:v>
                </c:pt>
              </c:numCache>
            </c:numRef>
          </c:val>
          <c:extLs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(Commerical)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0.16780716000000001</c:v>
                </c:pt>
                <c:pt idx="6">
                  <c:v>1.5689226299999999</c:v>
                </c:pt>
                <c:pt idx="7">
                  <c:v>0</c:v>
                </c:pt>
                <c:pt idx="8">
                  <c:v>0.15928101</c:v>
                </c:pt>
                <c:pt idx="9">
                  <c:v>0</c:v>
                </c:pt>
              </c:numCache>
            </c:numRef>
          </c:val>
          <c:extLs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4.5933998760107821E-2</c:v>
                </c:pt>
                <c:pt idx="5">
                  <c:v>0.186</c:v>
                </c:pt>
                <c:pt idx="6">
                  <c:v>0</c:v>
                </c:pt>
                <c:pt idx="7">
                  <c:v>0</c:v>
                </c:pt>
                <c:pt idx="8">
                  <c:v>0</c:v>
                </c:pt>
                <c:pt idx="9">
                  <c:v>0</c:v>
                </c:pt>
              </c:numCache>
            </c:numRef>
          </c:val>
          <c:extLs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0.1232</c:v>
                </c:pt>
                <c:pt idx="6">
                  <c:v>0.13439999999999999</c:v>
                </c:pt>
                <c:pt idx="7">
                  <c:v>0.23519999999999988</c:v>
                </c:pt>
                <c:pt idx="8">
                  <c:v>0.30239999999999984</c:v>
                </c:pt>
                <c:pt idx="9">
                  <c:v>0.23519999999999988</c:v>
                </c:pt>
              </c:numCache>
            </c:numRef>
          </c:val>
          <c:extLs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(Commerical)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78926208"/>
        <c:axId val="78927744"/>
      </c:barChart>
      <c:dateAx>
        <c:axId val="78926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7744"/>
        <c:crosses val="autoZero"/>
        <c:auto val="1"/>
        <c:lblOffset val="100"/>
        <c:baseTimeUnit val="months"/>
      </c:dateAx>
      <c:valAx>
        <c:axId val="78927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26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pt idx="6">
                  <c:v>0.42221401000000003</c:v>
                </c:pt>
                <c:pt idx="7">
                  <c:v>3.3898159999999997E-2</c:v>
                </c:pt>
                <c:pt idx="8">
                  <c:v>0.51649184000000004</c:v>
                </c:pt>
                <c:pt idx="9">
                  <c:v>0.26744015999999998</c:v>
                </c:pt>
              </c:numCache>
            </c:numRef>
          </c:val>
          <c:extLs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(Commerical)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2.8436919999999987E-2</c:v>
                </c:pt>
                <c:pt idx="6">
                  <c:v>2.590878000000001E-2</c:v>
                </c:pt>
                <c:pt idx="7">
                  <c:v>0</c:v>
                </c:pt>
                <c:pt idx="8">
                  <c:v>0</c:v>
                </c:pt>
                <c:pt idx="9">
                  <c:v>0</c:v>
                </c:pt>
              </c:numCache>
            </c:numRef>
          </c:val>
          <c:extLs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pt idx="6">
                  <c:v>0.37592209999999998</c:v>
                </c:pt>
                <c:pt idx="7">
                  <c:v>0.40278223999999996</c:v>
                </c:pt>
                <c:pt idx="8">
                  <c:v>0.41364728000000001</c:v>
                </c:pt>
                <c:pt idx="9">
                  <c:v>0.41292435999999999</c:v>
                </c:pt>
              </c:numCache>
            </c:numRef>
          </c:val>
          <c:extLs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pt idx="6">
                  <c:v>0.11883893000000001</c:v>
                </c:pt>
                <c:pt idx="7">
                  <c:v>0</c:v>
                </c:pt>
                <c:pt idx="8">
                  <c:v>0</c:v>
                </c:pt>
                <c:pt idx="9">
                  <c:v>0</c:v>
                </c:pt>
              </c:numCache>
            </c:numRef>
          </c:val>
          <c:extLs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0.54894499999999991</c:v>
                </c:pt>
                <c:pt idx="5">
                  <c:v>0.49811084999999999</c:v>
                </c:pt>
                <c:pt idx="6">
                  <c:v>0.40205999999999997</c:v>
                </c:pt>
                <c:pt idx="7">
                  <c:v>0.39904418000000003</c:v>
                </c:pt>
                <c:pt idx="8">
                  <c:v>0.58828583000000001</c:v>
                </c:pt>
                <c:pt idx="9">
                  <c:v>0.67924582999999994</c:v>
                </c:pt>
              </c:numCache>
            </c:numRef>
          </c:val>
          <c:extLs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78757248"/>
        <c:axId val="78767232"/>
      </c:barChart>
      <c:dateAx>
        <c:axId val="78757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67232"/>
        <c:crosses val="autoZero"/>
        <c:auto val="1"/>
        <c:lblOffset val="100"/>
        <c:baseTimeUnit val="months"/>
      </c:dateAx>
      <c:valAx>
        <c:axId val="78767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757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1.2202173698917604</c:v>
                </c:pt>
                <c:pt idx="1">
                  <c:v>1.1494566828511801</c:v>
                </c:pt>
                <c:pt idx="2">
                  <c:v>1.5945901102273203</c:v>
                </c:pt>
                <c:pt idx="3">
                  <c:v>1.5264936295931404</c:v>
                </c:pt>
                <c:pt idx="4">
                  <c:v>2.4507075680260546</c:v>
                </c:pt>
                <c:pt idx="5">
                  <c:v>2.7549183150080996</c:v>
                </c:pt>
                <c:pt idx="6">
                  <c:v>1.9451574260378903</c:v>
                </c:pt>
                <c:pt idx="7">
                  <c:v>1.4828243398127299</c:v>
                </c:pt>
                <c:pt idx="8">
                  <c:v>1.7000906175836601</c:v>
                </c:pt>
                <c:pt idx="9">
                  <c:v>1.2321047536491503</c:v>
                </c:pt>
              </c:numCache>
            </c:numRef>
          </c:val>
          <c:extLs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-1.6264490196078469E-4</c:v>
                </c:pt>
                <c:pt idx="1">
                  <c:v>-5.5047339869281119E-4</c:v>
                </c:pt>
                <c:pt idx="2">
                  <c:v>-9.1929490196078489E-4</c:v>
                </c:pt>
                <c:pt idx="3">
                  <c:v>-9.6226339869281117E-4</c:v>
                </c:pt>
                <c:pt idx="4">
                  <c:v>-1.0129333986928111E-3</c:v>
                </c:pt>
                <c:pt idx="5">
                  <c:v>-9.6705490196078499E-4</c:v>
                </c:pt>
                <c:pt idx="6">
                  <c:v>-1.0027533986928111E-3</c:v>
                </c:pt>
                <c:pt idx="7">
                  <c:v>-1.070954901960785E-3</c:v>
                </c:pt>
                <c:pt idx="8">
                  <c:v>-1.1066533986928112E-3</c:v>
                </c:pt>
                <c:pt idx="9">
                  <c:v>-1.1066533986928112E-3</c:v>
                </c:pt>
              </c:numCache>
            </c:numRef>
          </c:val>
          <c:extLs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-0.6121346879999372</c:v>
                </c:pt>
                <c:pt idx="1">
                  <c:v>-0.70203179700002794</c:v>
                </c:pt>
                <c:pt idx="2">
                  <c:v>-0.87965299099994509</c:v>
                </c:pt>
                <c:pt idx="3">
                  <c:v>-1.0071426089999633</c:v>
                </c:pt>
                <c:pt idx="4">
                  <c:v>-1.0073573940000684</c:v>
                </c:pt>
                <c:pt idx="5">
                  <c:v>-2.134643811175212</c:v>
                </c:pt>
                <c:pt idx="6">
                  <c:v>-2.3295082189999459</c:v>
                </c:pt>
                <c:pt idx="7">
                  <c:v>-1.0209965943860042</c:v>
                </c:pt>
                <c:pt idx="8">
                  <c:v>-0.84047906799984262</c:v>
                </c:pt>
                <c:pt idx="9">
                  <c:v>-0.84182616135003263</c:v>
                </c:pt>
              </c:numCache>
            </c:numRef>
          </c:val>
          <c:extLs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78842880"/>
        <c:axId val="78852864"/>
      </c:barChart>
      <c:dateAx>
        <c:axId val="788428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52864"/>
        <c:crosses val="autoZero"/>
        <c:auto val="1"/>
        <c:lblOffset val="100"/>
        <c:baseTimeUnit val="months"/>
      </c:dateAx>
      <c:valAx>
        <c:axId val="78852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8428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1636057</xdr:colOff>
      <xdr:row>23</xdr:row>
      <xdr:rowOff>168089</xdr:rowOff>
    </xdr:from>
    <xdr:to>
      <xdr:col>14</xdr:col>
      <xdr:colOff>246528</xdr:colOff>
      <xdr:row>41</xdr:row>
      <xdr:rowOff>78441</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63645</xdr:colOff>
      <xdr:row>89</xdr:row>
      <xdr:rowOff>114514</xdr:rowOff>
    </xdr:from>
    <xdr:to>
      <xdr:col>11</xdr:col>
      <xdr:colOff>333374</xdr:colOff>
      <xdr:row>122</xdr:row>
      <xdr:rowOff>100661</xdr:rowOff>
    </xdr:to>
    <xdr:graphicFrame macro="">
      <xdr:nvGraphicFramePr>
        <xdr:cNvPr id="6" name="Chart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row r="4850">
          <cell r="C4850"/>
        </row>
        <row r="4851">
          <cell r="C4851"/>
        </row>
        <row r="4852">
          <cell r="C4852"/>
        </row>
        <row r="4853">
          <cell r="C4853"/>
        </row>
        <row r="4854">
          <cell r="C4854"/>
        </row>
        <row r="4855">
          <cell r="C4855"/>
        </row>
        <row r="4856">
          <cell r="C4856"/>
        </row>
        <row r="4857">
          <cell r="C4857"/>
        </row>
        <row r="4858">
          <cell r="C4858"/>
        </row>
        <row r="4859">
          <cell r="C4859"/>
        </row>
        <row r="4860">
          <cell r="C4860"/>
        </row>
        <row r="4861">
          <cell r="C4861"/>
        </row>
        <row r="4862">
          <cell r="C4862"/>
        </row>
        <row r="4863">
          <cell r="C4863"/>
        </row>
        <row r="4864">
          <cell r="C4864"/>
        </row>
        <row r="4865">
          <cell r="C4865"/>
        </row>
        <row r="4866">
          <cell r="C4866"/>
        </row>
        <row r="4867">
          <cell r="C4867"/>
        </row>
        <row r="4868">
          <cell r="C4868"/>
        </row>
        <row r="4869">
          <cell r="C4869"/>
        </row>
        <row r="4870">
          <cell r="C4870"/>
        </row>
        <row r="4871">
          <cell r="C4871"/>
        </row>
        <row r="4872">
          <cell r="C4872"/>
        </row>
        <row r="4873">
          <cell r="C4873"/>
        </row>
        <row r="4874">
          <cell r="C4874"/>
        </row>
        <row r="4875">
          <cell r="C4875"/>
        </row>
        <row r="4876">
          <cell r="C4876"/>
        </row>
        <row r="4877">
          <cell r="C4877"/>
        </row>
        <row r="4878">
          <cell r="C4878"/>
        </row>
        <row r="4879">
          <cell r="C4879"/>
        </row>
        <row r="4880">
          <cell r="C4880"/>
        </row>
        <row r="4881">
          <cell r="C4881"/>
        </row>
        <row r="4882">
          <cell r="C4882"/>
        </row>
        <row r="4883">
          <cell r="C4883"/>
        </row>
        <row r="4884">
          <cell r="C4884"/>
        </row>
        <row r="4885">
          <cell r="C4885"/>
        </row>
        <row r="4886">
          <cell r="C4886"/>
        </row>
        <row r="4887">
          <cell r="C4887"/>
        </row>
        <row r="4888">
          <cell r="C4888"/>
        </row>
        <row r="4889">
          <cell r="C4889"/>
        </row>
        <row r="4890">
          <cell r="C4890"/>
        </row>
        <row r="4891">
          <cell r="C4891"/>
        </row>
        <row r="4892">
          <cell r="C4892"/>
        </row>
        <row r="4893">
          <cell r="C4893"/>
        </row>
        <row r="4894">
          <cell r="C4894"/>
        </row>
        <row r="4895">
          <cell r="C4895"/>
        </row>
        <row r="4896">
          <cell r="C4896"/>
        </row>
        <row r="4897">
          <cell r="C4897"/>
        </row>
        <row r="4898">
          <cell r="C4898"/>
        </row>
        <row r="4899">
          <cell r="C4899"/>
        </row>
        <row r="4900">
          <cell r="C4900"/>
        </row>
        <row r="4901">
          <cell r="C4901"/>
        </row>
        <row r="4902">
          <cell r="C4902"/>
        </row>
        <row r="4903">
          <cell r="C4903"/>
        </row>
        <row r="4904">
          <cell r="C4904"/>
        </row>
        <row r="4905">
          <cell r="C4905"/>
        </row>
        <row r="4906">
          <cell r="C4906"/>
        </row>
        <row r="4907">
          <cell r="C4907"/>
        </row>
        <row r="4908">
          <cell r="C4908"/>
        </row>
        <row r="4909">
          <cell r="C4909"/>
        </row>
        <row r="4910">
          <cell r="C4910"/>
        </row>
        <row r="4911">
          <cell r="C4911"/>
        </row>
        <row r="4912">
          <cell r="C4912"/>
        </row>
        <row r="4913">
          <cell r="C4913"/>
        </row>
        <row r="4914">
          <cell r="C4914"/>
        </row>
        <row r="4915">
          <cell r="C4915"/>
        </row>
        <row r="4916">
          <cell r="C4916"/>
        </row>
        <row r="4917">
          <cell r="C4917"/>
        </row>
        <row r="4918">
          <cell r="C4918"/>
        </row>
        <row r="4919">
          <cell r="C4919"/>
        </row>
        <row r="4920">
          <cell r="C4920"/>
        </row>
        <row r="4921">
          <cell r="C4921"/>
        </row>
        <row r="4922">
          <cell r="C4922"/>
        </row>
        <row r="4923">
          <cell r="C4923"/>
        </row>
        <row r="4924">
          <cell r="C4924"/>
        </row>
        <row r="4925">
          <cell r="C4925"/>
        </row>
        <row r="4926">
          <cell r="C4926"/>
        </row>
        <row r="4927">
          <cell r="C4927"/>
        </row>
        <row r="4928">
          <cell r="C4928"/>
        </row>
        <row r="4929">
          <cell r="C4929"/>
        </row>
        <row r="4930">
          <cell r="C4930"/>
        </row>
        <row r="4931">
          <cell r="C4931"/>
        </row>
        <row r="4932">
          <cell r="C4932"/>
        </row>
        <row r="4933">
          <cell r="C4933"/>
        </row>
        <row r="4934">
          <cell r="C4934"/>
        </row>
        <row r="4935">
          <cell r="C4935"/>
        </row>
        <row r="4936">
          <cell r="C4936"/>
        </row>
        <row r="4937">
          <cell r="C4937"/>
        </row>
        <row r="4938">
          <cell r="C4938"/>
        </row>
        <row r="4939">
          <cell r="C4939"/>
        </row>
        <row r="4940">
          <cell r="C4940"/>
        </row>
        <row r="4941">
          <cell r="C4941"/>
        </row>
        <row r="4942">
          <cell r="C4942"/>
        </row>
        <row r="4943">
          <cell r="C4943"/>
        </row>
        <row r="4944">
          <cell r="C4944"/>
        </row>
        <row r="4945">
          <cell r="C4945"/>
        </row>
        <row r="4946">
          <cell r="C4946"/>
        </row>
        <row r="4947">
          <cell r="C4947"/>
        </row>
        <row r="4948">
          <cell r="C4948"/>
        </row>
        <row r="4949">
          <cell r="C4949"/>
        </row>
        <row r="4950">
          <cell r="C4950"/>
        </row>
        <row r="4951">
          <cell r="C4951"/>
        </row>
        <row r="4952">
          <cell r="C4952"/>
        </row>
        <row r="4953">
          <cell r="C4953"/>
        </row>
        <row r="4954">
          <cell r="C4954"/>
        </row>
        <row r="4955">
          <cell r="C4955"/>
        </row>
        <row r="4956">
          <cell r="C4956"/>
        </row>
        <row r="4957">
          <cell r="C4957"/>
        </row>
        <row r="4958">
          <cell r="C4958"/>
        </row>
        <row r="4959">
          <cell r="C4959"/>
        </row>
        <row r="4960">
          <cell r="C4960"/>
        </row>
        <row r="4961">
          <cell r="C4961"/>
        </row>
        <row r="4962">
          <cell r="C4962"/>
        </row>
        <row r="4963">
          <cell r="C4963"/>
        </row>
        <row r="4964">
          <cell r="C4964"/>
        </row>
        <row r="4965">
          <cell r="C4965"/>
        </row>
        <row r="4966">
          <cell r="C4966"/>
        </row>
        <row r="4967">
          <cell r="C4967"/>
        </row>
        <row r="4968">
          <cell r="C4968"/>
        </row>
        <row r="4969">
          <cell r="C4969"/>
        </row>
        <row r="4970">
          <cell r="C4970"/>
        </row>
        <row r="4971">
          <cell r="C4971"/>
        </row>
        <row r="4972">
          <cell r="C4972"/>
        </row>
        <row r="4973">
          <cell r="C4973"/>
        </row>
        <row r="4974">
          <cell r="C4974"/>
        </row>
        <row r="4975">
          <cell r="C4975"/>
        </row>
        <row r="4976">
          <cell r="C4976"/>
        </row>
        <row r="4977">
          <cell r="C4977"/>
        </row>
        <row r="4978">
          <cell r="C4978"/>
        </row>
        <row r="4979">
          <cell r="C4979"/>
        </row>
        <row r="4980">
          <cell r="C4980"/>
        </row>
        <row r="4981">
          <cell r="C4981"/>
        </row>
        <row r="4982">
          <cell r="C4982"/>
        </row>
        <row r="4983">
          <cell r="C4983"/>
        </row>
        <row r="4984">
          <cell r="C4984"/>
        </row>
        <row r="4985">
          <cell r="C4985"/>
        </row>
        <row r="4986">
          <cell r="C4986"/>
        </row>
        <row r="4987">
          <cell r="C4987"/>
        </row>
        <row r="4988">
          <cell r="C4988"/>
        </row>
        <row r="4989">
          <cell r="C4989"/>
        </row>
        <row r="4990">
          <cell r="C4990"/>
        </row>
        <row r="4991">
          <cell r="C4991"/>
        </row>
        <row r="4992">
          <cell r="C4992"/>
        </row>
        <row r="4993">
          <cell r="C4993"/>
        </row>
        <row r="4994">
          <cell r="C4994"/>
        </row>
        <row r="4995">
          <cell r="C4995"/>
        </row>
        <row r="4996">
          <cell r="C4996"/>
        </row>
        <row r="4997">
          <cell r="C4997"/>
        </row>
        <row r="4998">
          <cell r="C4998"/>
        </row>
        <row r="4999">
          <cell r="C4999"/>
        </row>
        <row r="5000">
          <cell r="C5000"/>
        </row>
        <row r="5001">
          <cell r="C5001"/>
        </row>
        <row r="5002">
          <cell r="C5002"/>
        </row>
        <row r="5003">
          <cell r="C5003"/>
        </row>
        <row r="5004">
          <cell r="C5004"/>
        </row>
        <row r="5005">
          <cell r="C5005"/>
        </row>
        <row r="5006">
          <cell r="C5006"/>
        </row>
        <row r="5007">
          <cell r="C5007"/>
        </row>
        <row r="5008">
          <cell r="C5008"/>
        </row>
        <row r="5009">
          <cell r="C5009"/>
        </row>
        <row r="5010">
          <cell r="C5010"/>
        </row>
        <row r="5011">
          <cell r="C5011"/>
        </row>
        <row r="5012">
          <cell r="C5012"/>
        </row>
        <row r="5013">
          <cell r="C5013"/>
        </row>
        <row r="5014">
          <cell r="C5014"/>
        </row>
        <row r="5015">
          <cell r="C5015"/>
        </row>
        <row r="5016">
          <cell r="C5016"/>
        </row>
        <row r="5017">
          <cell r="C5017"/>
        </row>
        <row r="5018">
          <cell r="C5018"/>
        </row>
        <row r="5019">
          <cell r="C5019"/>
        </row>
        <row r="5020">
          <cell r="C5020"/>
        </row>
        <row r="5021">
          <cell r="C5021"/>
        </row>
        <row r="5022">
          <cell r="C5022"/>
        </row>
        <row r="5023">
          <cell r="C5023"/>
        </row>
        <row r="5024">
          <cell r="C5024"/>
        </row>
        <row r="5025">
          <cell r="C5025"/>
        </row>
        <row r="5026">
          <cell r="C5026"/>
        </row>
        <row r="5027">
          <cell r="C5027"/>
        </row>
        <row r="5028">
          <cell r="C5028"/>
        </row>
        <row r="5029">
          <cell r="C5029"/>
        </row>
        <row r="5030">
          <cell r="C5030"/>
        </row>
        <row r="5031">
          <cell r="C5031"/>
        </row>
        <row r="5032">
          <cell r="C5032"/>
        </row>
        <row r="5033">
          <cell r="C5033"/>
        </row>
        <row r="5034">
          <cell r="C5034"/>
        </row>
        <row r="5035">
          <cell r="C5035"/>
        </row>
        <row r="5036">
          <cell r="C5036"/>
        </row>
        <row r="5037">
          <cell r="C5037"/>
        </row>
        <row r="5038">
          <cell r="C5038"/>
        </row>
        <row r="5039">
          <cell r="C5039"/>
        </row>
        <row r="5040">
          <cell r="C5040"/>
        </row>
        <row r="5041">
          <cell r="C5041"/>
        </row>
        <row r="5042">
          <cell r="C5042"/>
        </row>
        <row r="5043">
          <cell r="C5043"/>
        </row>
        <row r="5044">
          <cell r="C5044"/>
        </row>
        <row r="5045">
          <cell r="C5045"/>
        </row>
        <row r="5046">
          <cell r="C5046"/>
        </row>
        <row r="5047">
          <cell r="C5047"/>
        </row>
        <row r="5048">
          <cell r="C5048"/>
        </row>
        <row r="5049">
          <cell r="C5049"/>
        </row>
        <row r="5050">
          <cell r="C5050"/>
        </row>
        <row r="5051">
          <cell r="C5051"/>
        </row>
        <row r="5052">
          <cell r="C5052"/>
        </row>
        <row r="5053">
          <cell r="C5053"/>
        </row>
        <row r="5054">
          <cell r="C5054"/>
        </row>
        <row r="5055">
          <cell r="C5055"/>
        </row>
        <row r="5056">
          <cell r="C5056"/>
        </row>
        <row r="5057">
          <cell r="C5057"/>
        </row>
        <row r="5058">
          <cell r="C5058"/>
        </row>
        <row r="5059">
          <cell r="C5059"/>
        </row>
        <row r="5060">
          <cell r="C5060"/>
        </row>
        <row r="5061">
          <cell r="C5061"/>
        </row>
        <row r="5062">
          <cell r="C5062"/>
        </row>
        <row r="5063">
          <cell r="C5063"/>
        </row>
        <row r="5064">
          <cell r="C5064"/>
        </row>
        <row r="5065">
          <cell r="C5065"/>
        </row>
        <row r="5066">
          <cell r="C5066"/>
        </row>
        <row r="5067">
          <cell r="C5067"/>
        </row>
        <row r="5068">
          <cell r="C5068"/>
        </row>
        <row r="5069">
          <cell r="C5069"/>
        </row>
        <row r="5070">
          <cell r="C5070"/>
        </row>
        <row r="5071">
          <cell r="C5071"/>
        </row>
        <row r="5072">
          <cell r="C5072"/>
        </row>
        <row r="5073">
          <cell r="C5073"/>
        </row>
        <row r="5074">
          <cell r="C5074"/>
        </row>
        <row r="5075">
          <cell r="C5075"/>
        </row>
        <row r="5076">
          <cell r="C5076"/>
        </row>
        <row r="5077">
          <cell r="C5077"/>
        </row>
        <row r="5078">
          <cell r="C5078"/>
        </row>
        <row r="5079">
          <cell r="C5079"/>
        </row>
        <row r="5080">
          <cell r="C5080"/>
        </row>
        <row r="5081">
          <cell r="C5081"/>
        </row>
        <row r="5082">
          <cell r="C5082"/>
        </row>
        <row r="5083">
          <cell r="C5083"/>
        </row>
        <row r="5084">
          <cell r="C5084"/>
        </row>
        <row r="5085">
          <cell r="C5085"/>
        </row>
        <row r="5086">
          <cell r="C5086"/>
        </row>
        <row r="5087">
          <cell r="C5087"/>
        </row>
        <row r="5088">
          <cell r="C5088"/>
        </row>
        <row r="5089">
          <cell r="C5089"/>
        </row>
        <row r="5090">
          <cell r="C5090"/>
        </row>
        <row r="5091">
          <cell r="C5091"/>
        </row>
        <row r="5092">
          <cell r="C5092"/>
        </row>
        <row r="5093">
          <cell r="C5093"/>
        </row>
        <row r="5094">
          <cell r="C5094"/>
        </row>
        <row r="5095">
          <cell r="C5095"/>
        </row>
        <row r="5096">
          <cell r="C5096"/>
        </row>
        <row r="5097">
          <cell r="C5097"/>
        </row>
        <row r="5098">
          <cell r="C5098"/>
        </row>
        <row r="5099">
          <cell r="C5099"/>
        </row>
        <row r="5100">
          <cell r="C5100"/>
        </row>
        <row r="5101">
          <cell r="C5101"/>
        </row>
        <row r="5102">
          <cell r="C5102"/>
        </row>
        <row r="5103">
          <cell r="C5103"/>
        </row>
        <row r="5104">
          <cell r="C5104"/>
        </row>
        <row r="5105">
          <cell r="C5105"/>
        </row>
        <row r="5106">
          <cell r="C5106"/>
        </row>
        <row r="5107">
          <cell r="C5107"/>
        </row>
        <row r="5108">
          <cell r="C5108"/>
        </row>
        <row r="5109">
          <cell r="C5109"/>
        </row>
        <row r="5110">
          <cell r="C5110"/>
        </row>
        <row r="5111">
          <cell r="C5111"/>
        </row>
        <row r="5112">
          <cell r="C5112"/>
        </row>
        <row r="5113">
          <cell r="C5113"/>
        </row>
        <row r="5114">
          <cell r="C5114"/>
        </row>
        <row r="5115">
          <cell r="C5115"/>
        </row>
        <row r="5116">
          <cell r="C5116"/>
        </row>
        <row r="5117">
          <cell r="C5117"/>
        </row>
        <row r="5118">
          <cell r="C5118"/>
        </row>
        <row r="5119">
          <cell r="C5119"/>
        </row>
        <row r="5120">
          <cell r="C5120"/>
        </row>
        <row r="5121">
          <cell r="C5121"/>
        </row>
        <row r="5122">
          <cell r="C5122"/>
        </row>
        <row r="5123">
          <cell r="C5123"/>
        </row>
        <row r="5124">
          <cell r="C5124"/>
        </row>
        <row r="5125">
          <cell r="C5125"/>
        </row>
        <row r="5126">
          <cell r="C5126"/>
        </row>
        <row r="5127">
          <cell r="C5127"/>
        </row>
        <row r="5128">
          <cell r="C5128"/>
        </row>
        <row r="5129">
          <cell r="C5129"/>
        </row>
        <row r="5130">
          <cell r="C5130"/>
        </row>
        <row r="5131">
          <cell r="C5131"/>
        </row>
        <row r="5132">
          <cell r="C5132"/>
        </row>
        <row r="5133">
          <cell r="C5133"/>
        </row>
        <row r="5134">
          <cell r="C5134"/>
        </row>
        <row r="5135">
          <cell r="C5135"/>
        </row>
        <row r="5136">
          <cell r="C5136"/>
        </row>
        <row r="5137">
          <cell r="C5137"/>
        </row>
        <row r="5138">
          <cell r="C5138"/>
        </row>
        <row r="5139">
          <cell r="C5139"/>
        </row>
        <row r="5140">
          <cell r="C5140"/>
        </row>
        <row r="5141">
          <cell r="C5141"/>
        </row>
        <row r="5142">
          <cell r="C5142"/>
        </row>
        <row r="5143">
          <cell r="C5143"/>
        </row>
        <row r="5144">
          <cell r="C5144"/>
        </row>
        <row r="5145">
          <cell r="C5145"/>
        </row>
        <row r="5146">
          <cell r="C5146"/>
        </row>
        <row r="5147">
          <cell r="C5147"/>
        </row>
        <row r="5148">
          <cell r="C5148"/>
        </row>
        <row r="5149">
          <cell r="C5149"/>
        </row>
        <row r="5150">
          <cell r="C5150"/>
        </row>
        <row r="5151">
          <cell r="C5151"/>
        </row>
        <row r="5152">
          <cell r="C5152"/>
        </row>
        <row r="5153">
          <cell r="C5153"/>
        </row>
        <row r="5154">
          <cell r="C5154"/>
        </row>
        <row r="5155">
          <cell r="C5155"/>
        </row>
        <row r="5156">
          <cell r="C5156"/>
        </row>
        <row r="5157">
          <cell r="C5157"/>
        </row>
        <row r="5158">
          <cell r="C5158"/>
        </row>
        <row r="5159">
          <cell r="C5159"/>
        </row>
        <row r="5160">
          <cell r="C5160"/>
        </row>
        <row r="5161">
          <cell r="C5161"/>
        </row>
        <row r="5162">
          <cell r="C5162"/>
        </row>
        <row r="5163">
          <cell r="C5163"/>
        </row>
        <row r="5164">
          <cell r="C5164"/>
        </row>
        <row r="5165">
          <cell r="C5165"/>
        </row>
        <row r="5166">
          <cell r="C5166"/>
        </row>
        <row r="5167">
          <cell r="C5167"/>
        </row>
        <row r="5168">
          <cell r="C5168"/>
        </row>
        <row r="5169">
          <cell r="C5169"/>
        </row>
        <row r="5170">
          <cell r="C5170"/>
        </row>
        <row r="5171">
          <cell r="C5171"/>
        </row>
        <row r="5172">
          <cell r="C5172"/>
        </row>
        <row r="5173">
          <cell r="C5173"/>
        </row>
        <row r="5174">
          <cell r="C5174"/>
        </row>
        <row r="5175">
          <cell r="C5175"/>
        </row>
        <row r="5176">
          <cell r="C5176"/>
        </row>
        <row r="5177">
          <cell r="C5177"/>
        </row>
        <row r="5178">
          <cell r="C5178"/>
        </row>
        <row r="5179">
          <cell r="C5179"/>
        </row>
        <row r="5180">
          <cell r="C5180"/>
        </row>
        <row r="5181">
          <cell r="C5181"/>
        </row>
        <row r="5182">
          <cell r="C5182"/>
        </row>
        <row r="5183">
          <cell r="C5183"/>
        </row>
        <row r="5184">
          <cell r="C5184"/>
        </row>
        <row r="5185">
          <cell r="C5185"/>
        </row>
        <row r="5186">
          <cell r="C5186"/>
        </row>
        <row r="5187">
          <cell r="C5187"/>
        </row>
        <row r="5188">
          <cell r="C5188"/>
        </row>
        <row r="5189">
          <cell r="C5189"/>
        </row>
        <row r="5190">
          <cell r="C5190"/>
        </row>
        <row r="5191">
          <cell r="C5191"/>
        </row>
        <row r="5192">
          <cell r="C5192"/>
        </row>
        <row r="5193">
          <cell r="C5193"/>
        </row>
        <row r="5194">
          <cell r="C5194"/>
        </row>
        <row r="5195">
          <cell r="C5195"/>
        </row>
        <row r="5196">
          <cell r="C5196"/>
        </row>
        <row r="5197">
          <cell r="C5197"/>
        </row>
        <row r="5198">
          <cell r="C5198"/>
        </row>
        <row r="5199">
          <cell r="C5199"/>
        </row>
        <row r="5200">
          <cell r="C5200"/>
        </row>
        <row r="5201">
          <cell r="C5201"/>
        </row>
        <row r="5202">
          <cell r="C5202"/>
        </row>
        <row r="5203">
          <cell r="C5203"/>
        </row>
        <row r="5204">
          <cell r="C5204"/>
        </row>
        <row r="5205">
          <cell r="C5205"/>
        </row>
        <row r="5206">
          <cell r="C5206"/>
        </row>
        <row r="5207">
          <cell r="C5207"/>
        </row>
        <row r="5208">
          <cell r="C5208"/>
        </row>
        <row r="5209">
          <cell r="C5209"/>
        </row>
        <row r="5210">
          <cell r="C5210"/>
        </row>
        <row r="5211">
          <cell r="C5211"/>
        </row>
        <row r="5212">
          <cell r="C5212"/>
        </row>
        <row r="5213">
          <cell r="C5213"/>
        </row>
        <row r="5214">
          <cell r="C5214"/>
        </row>
        <row r="5215">
          <cell r="C5215"/>
        </row>
        <row r="5216">
          <cell r="C5216"/>
        </row>
        <row r="5217">
          <cell r="C5217"/>
        </row>
        <row r="5218">
          <cell r="C5218"/>
        </row>
        <row r="5219">
          <cell r="C5219"/>
        </row>
        <row r="5220">
          <cell r="C5220"/>
        </row>
        <row r="5221">
          <cell r="C5221"/>
        </row>
        <row r="5222">
          <cell r="C5222"/>
        </row>
        <row r="5223">
          <cell r="C5223"/>
        </row>
        <row r="5224">
          <cell r="C5224"/>
        </row>
        <row r="5225">
          <cell r="C5225"/>
        </row>
        <row r="5226">
          <cell r="C5226"/>
        </row>
        <row r="5227">
          <cell r="C5227"/>
        </row>
        <row r="5228">
          <cell r="C5228"/>
        </row>
        <row r="5229">
          <cell r="C5229"/>
        </row>
        <row r="5230">
          <cell r="C5230"/>
        </row>
        <row r="5231">
          <cell r="C5231"/>
        </row>
        <row r="5232">
          <cell r="C5232"/>
        </row>
        <row r="5233">
          <cell r="C5233"/>
        </row>
        <row r="5234">
          <cell r="C5234"/>
        </row>
        <row r="5235">
          <cell r="C5235"/>
        </row>
        <row r="5236">
          <cell r="C5236"/>
        </row>
        <row r="5237">
          <cell r="C5237"/>
        </row>
        <row r="5238">
          <cell r="C5238"/>
        </row>
        <row r="5239">
          <cell r="C5239"/>
        </row>
        <row r="5240">
          <cell r="C5240"/>
        </row>
        <row r="5241">
          <cell r="C5241"/>
        </row>
        <row r="5242">
          <cell r="C5242"/>
        </row>
        <row r="5243">
          <cell r="C5243"/>
        </row>
        <row r="5244">
          <cell r="C5244"/>
        </row>
        <row r="5245">
          <cell r="C5245"/>
        </row>
        <row r="5246">
          <cell r="C5246"/>
        </row>
        <row r="5247">
          <cell r="C5247"/>
        </row>
        <row r="5248">
          <cell r="C5248"/>
        </row>
        <row r="5249">
          <cell r="C5249"/>
        </row>
        <row r="5250">
          <cell r="C5250"/>
        </row>
        <row r="5251">
          <cell r="C5251"/>
        </row>
        <row r="5252">
          <cell r="C5252"/>
        </row>
        <row r="5253">
          <cell r="C5253"/>
        </row>
        <row r="5254">
          <cell r="C5254"/>
        </row>
        <row r="5255">
          <cell r="C5255"/>
        </row>
        <row r="5256">
          <cell r="C5256"/>
        </row>
        <row r="5257">
          <cell r="C5257"/>
        </row>
        <row r="5258">
          <cell r="C5258"/>
        </row>
        <row r="5259">
          <cell r="C5259"/>
        </row>
        <row r="5260">
          <cell r="C5260"/>
        </row>
        <row r="5261">
          <cell r="C5261"/>
        </row>
        <row r="5262">
          <cell r="C5262"/>
        </row>
        <row r="5263">
          <cell r="C5263"/>
        </row>
        <row r="5264">
          <cell r="C5264"/>
        </row>
        <row r="5265">
          <cell r="C5265"/>
        </row>
        <row r="5266">
          <cell r="C5266"/>
        </row>
        <row r="5267">
          <cell r="C5267"/>
        </row>
        <row r="5268">
          <cell r="C5268"/>
        </row>
        <row r="5269">
          <cell r="C5269"/>
        </row>
        <row r="5270">
          <cell r="C5270"/>
        </row>
        <row r="5271">
          <cell r="C5271"/>
        </row>
        <row r="5272">
          <cell r="C5272"/>
        </row>
        <row r="5273">
          <cell r="C5273"/>
        </row>
        <row r="5274">
          <cell r="C5274"/>
        </row>
        <row r="5275">
          <cell r="C5275"/>
        </row>
        <row r="5276">
          <cell r="C5276"/>
        </row>
        <row r="5277">
          <cell r="C5277"/>
        </row>
        <row r="5278">
          <cell r="C5278"/>
        </row>
        <row r="5279">
          <cell r="C5279"/>
        </row>
        <row r="5280">
          <cell r="C5280"/>
        </row>
        <row r="5281">
          <cell r="C5281"/>
        </row>
        <row r="5282">
          <cell r="C5282"/>
        </row>
        <row r="5283">
          <cell r="C5283"/>
        </row>
        <row r="5284">
          <cell r="C5284"/>
        </row>
        <row r="5285">
          <cell r="C5285"/>
        </row>
        <row r="5286">
          <cell r="C5286"/>
        </row>
        <row r="5287">
          <cell r="C5287"/>
        </row>
        <row r="5288">
          <cell r="C5288"/>
        </row>
        <row r="5289">
          <cell r="C5289"/>
        </row>
        <row r="5290">
          <cell r="C5290"/>
        </row>
        <row r="5291">
          <cell r="C5291"/>
        </row>
        <row r="5292">
          <cell r="C5292"/>
        </row>
        <row r="5293">
          <cell r="C5293"/>
        </row>
        <row r="5294">
          <cell r="C5294"/>
        </row>
        <row r="5295">
          <cell r="C5295"/>
        </row>
        <row r="5296">
          <cell r="C5296"/>
        </row>
        <row r="5297">
          <cell r="C5297"/>
        </row>
        <row r="5298">
          <cell r="C5298"/>
        </row>
        <row r="5299">
          <cell r="C5299"/>
        </row>
        <row r="5300">
          <cell r="C5300"/>
        </row>
        <row r="5301">
          <cell r="C5301"/>
        </row>
        <row r="5302">
          <cell r="C5302"/>
        </row>
        <row r="5303">
          <cell r="C5303"/>
        </row>
        <row r="5304">
          <cell r="C5304"/>
        </row>
        <row r="5305">
          <cell r="C5305"/>
        </row>
        <row r="5306">
          <cell r="C5306"/>
        </row>
        <row r="5307">
          <cell r="C5307"/>
        </row>
        <row r="5308">
          <cell r="C5308"/>
        </row>
        <row r="5309">
          <cell r="C5309"/>
        </row>
        <row r="5310">
          <cell r="C5310"/>
        </row>
        <row r="5311">
          <cell r="C5311"/>
        </row>
        <row r="5312">
          <cell r="C5312"/>
        </row>
        <row r="5313">
          <cell r="C5313"/>
        </row>
        <row r="5314">
          <cell r="C5314"/>
        </row>
        <row r="5315">
          <cell r="C5315"/>
        </row>
        <row r="5316">
          <cell r="C5316"/>
        </row>
        <row r="5317">
          <cell r="C5317"/>
        </row>
        <row r="5318">
          <cell r="C5318"/>
        </row>
        <row r="5319">
          <cell r="C5319"/>
        </row>
        <row r="5320">
          <cell r="C5320"/>
        </row>
        <row r="5321">
          <cell r="C5321"/>
        </row>
        <row r="5322">
          <cell r="C5322"/>
        </row>
        <row r="5323">
          <cell r="C5323"/>
        </row>
        <row r="5324">
          <cell r="C5324"/>
        </row>
        <row r="5325">
          <cell r="C5325"/>
        </row>
        <row r="5326">
          <cell r="C5326"/>
        </row>
        <row r="5327">
          <cell r="C5327"/>
        </row>
        <row r="5328">
          <cell r="C5328"/>
        </row>
        <row r="5329">
          <cell r="C5329"/>
        </row>
        <row r="5330">
          <cell r="C5330"/>
        </row>
        <row r="5331">
          <cell r="C5331"/>
        </row>
        <row r="5332">
          <cell r="C5332"/>
        </row>
        <row r="5333">
          <cell r="C5333"/>
        </row>
        <row r="5334">
          <cell r="C5334"/>
        </row>
        <row r="5335">
          <cell r="C5335"/>
        </row>
        <row r="5336">
          <cell r="C5336"/>
        </row>
        <row r="5337">
          <cell r="C5337"/>
        </row>
        <row r="5338">
          <cell r="C5338"/>
        </row>
        <row r="5339">
          <cell r="C5339"/>
        </row>
        <row r="5340">
          <cell r="C5340"/>
        </row>
        <row r="5341">
          <cell r="C5341"/>
        </row>
        <row r="5342">
          <cell r="C5342"/>
        </row>
        <row r="5343">
          <cell r="C5343"/>
        </row>
        <row r="5344">
          <cell r="C5344"/>
        </row>
        <row r="5345">
          <cell r="C5345"/>
        </row>
        <row r="5346">
          <cell r="C5346"/>
        </row>
        <row r="5347">
          <cell r="C5347"/>
        </row>
        <row r="5348">
          <cell r="C5348"/>
        </row>
        <row r="5349">
          <cell r="C5349"/>
        </row>
        <row r="5350">
          <cell r="C5350"/>
        </row>
        <row r="5351">
          <cell r="C5351"/>
        </row>
        <row r="5352">
          <cell r="C5352"/>
        </row>
        <row r="5353">
          <cell r="C5353"/>
        </row>
        <row r="5354">
          <cell r="C5354"/>
        </row>
        <row r="5355">
          <cell r="C5355"/>
        </row>
        <row r="5356">
          <cell r="C5356"/>
        </row>
        <row r="5357">
          <cell r="C5357"/>
        </row>
        <row r="5358">
          <cell r="C5358"/>
        </row>
        <row r="5359">
          <cell r="C5359"/>
        </row>
        <row r="5360">
          <cell r="C5360"/>
        </row>
        <row r="5361">
          <cell r="C5361"/>
        </row>
        <row r="5362">
          <cell r="C5362"/>
        </row>
        <row r="5363">
          <cell r="C5363"/>
        </row>
        <row r="5364">
          <cell r="C5364"/>
        </row>
        <row r="5365">
          <cell r="C5365"/>
        </row>
        <row r="5366">
          <cell r="C5366"/>
        </row>
        <row r="5367">
          <cell r="C5367"/>
        </row>
        <row r="5368">
          <cell r="C5368"/>
        </row>
        <row r="5369">
          <cell r="C5369"/>
        </row>
        <row r="5370">
          <cell r="C5370"/>
        </row>
        <row r="5371">
          <cell r="C5371"/>
        </row>
        <row r="5372">
          <cell r="C5372"/>
        </row>
        <row r="5373">
          <cell r="C5373"/>
        </row>
        <row r="5374">
          <cell r="C5374"/>
        </row>
        <row r="5375">
          <cell r="C5375"/>
        </row>
        <row r="5376">
          <cell r="C5376"/>
        </row>
        <row r="5377">
          <cell r="C5377"/>
        </row>
        <row r="5378">
          <cell r="C5378"/>
        </row>
        <row r="5379">
          <cell r="C5379"/>
        </row>
        <row r="5380">
          <cell r="C5380"/>
        </row>
        <row r="5381">
          <cell r="C5381"/>
        </row>
        <row r="5382">
          <cell r="C5382"/>
        </row>
        <row r="5383">
          <cell r="C5383"/>
        </row>
        <row r="5384">
          <cell r="C5384"/>
        </row>
        <row r="5385">
          <cell r="C5385"/>
        </row>
        <row r="5386">
          <cell r="C5386"/>
        </row>
        <row r="5387">
          <cell r="C5387"/>
        </row>
        <row r="5388">
          <cell r="C5388"/>
        </row>
        <row r="5389">
          <cell r="C5389"/>
        </row>
        <row r="5390">
          <cell r="C5390"/>
        </row>
        <row r="5391">
          <cell r="C5391"/>
        </row>
        <row r="5392">
          <cell r="C5392"/>
        </row>
        <row r="5393">
          <cell r="C5393"/>
        </row>
        <row r="5394">
          <cell r="C5394"/>
        </row>
        <row r="5395">
          <cell r="C5395"/>
        </row>
        <row r="5396">
          <cell r="C5396"/>
        </row>
        <row r="5397">
          <cell r="C5397"/>
        </row>
        <row r="5398">
          <cell r="C5398"/>
        </row>
        <row r="5399">
          <cell r="C5399"/>
        </row>
        <row r="5400">
          <cell r="C5400"/>
        </row>
        <row r="5401">
          <cell r="C5401"/>
        </row>
        <row r="5402">
          <cell r="C5402"/>
        </row>
        <row r="5403">
          <cell r="C5403"/>
        </row>
        <row r="5404">
          <cell r="C5404"/>
        </row>
        <row r="5405">
          <cell r="C5405"/>
        </row>
        <row r="5406">
          <cell r="C5406"/>
        </row>
        <row r="5407">
          <cell r="C5407"/>
        </row>
        <row r="5408">
          <cell r="C5408"/>
        </row>
        <row r="5409">
          <cell r="C5409"/>
        </row>
        <row r="5410">
          <cell r="C5410"/>
        </row>
        <row r="5411">
          <cell r="C5411"/>
        </row>
        <row r="5412">
          <cell r="C5412"/>
        </row>
        <row r="5413">
          <cell r="C5413"/>
        </row>
        <row r="5414">
          <cell r="C5414"/>
        </row>
        <row r="5415">
          <cell r="C5415"/>
        </row>
        <row r="5416">
          <cell r="C5416"/>
        </row>
        <row r="5417">
          <cell r="C5417"/>
        </row>
        <row r="5418">
          <cell r="C5418"/>
        </row>
        <row r="5419">
          <cell r="C5419"/>
        </row>
        <row r="5420">
          <cell r="C5420"/>
        </row>
        <row r="5421">
          <cell r="C5421"/>
        </row>
        <row r="5422">
          <cell r="C5422"/>
        </row>
        <row r="5423">
          <cell r="C5423"/>
        </row>
        <row r="5424">
          <cell r="C5424"/>
        </row>
        <row r="5425">
          <cell r="C5425"/>
        </row>
        <row r="5426">
          <cell r="C5426"/>
        </row>
        <row r="5427">
          <cell r="C5427"/>
        </row>
        <row r="5428">
          <cell r="C5428"/>
        </row>
        <row r="5429">
          <cell r="C5429"/>
        </row>
        <row r="5430">
          <cell r="C5430"/>
        </row>
        <row r="5431">
          <cell r="C5431"/>
        </row>
        <row r="5432">
          <cell r="C5432"/>
        </row>
        <row r="5433">
          <cell r="C5433"/>
        </row>
        <row r="5434">
          <cell r="C5434"/>
        </row>
        <row r="5435">
          <cell r="C5435"/>
        </row>
        <row r="5436">
          <cell r="C5436"/>
        </row>
        <row r="5437">
          <cell r="C5437"/>
        </row>
        <row r="5438">
          <cell r="C5438"/>
        </row>
        <row r="5439">
          <cell r="C5439"/>
        </row>
        <row r="5440">
          <cell r="C5440"/>
        </row>
        <row r="5441">
          <cell r="C5441"/>
        </row>
        <row r="5442">
          <cell r="C5442"/>
        </row>
        <row r="5443">
          <cell r="C5443"/>
        </row>
        <row r="5444">
          <cell r="C5444"/>
        </row>
        <row r="5445">
          <cell r="C5445"/>
        </row>
        <row r="5446">
          <cell r="C5446"/>
        </row>
        <row r="5447">
          <cell r="C5447"/>
        </row>
        <row r="5448">
          <cell r="C5448"/>
        </row>
        <row r="5449">
          <cell r="C5449"/>
        </row>
        <row r="5450">
          <cell r="C5450"/>
        </row>
        <row r="5451">
          <cell r="C5451"/>
        </row>
        <row r="5452">
          <cell r="C5452"/>
        </row>
        <row r="5453">
          <cell r="C5453"/>
        </row>
        <row r="5454">
          <cell r="C5454"/>
        </row>
        <row r="5455">
          <cell r="C5455"/>
        </row>
        <row r="5456">
          <cell r="C5456"/>
        </row>
        <row r="5457">
          <cell r="C5457"/>
        </row>
        <row r="5458">
          <cell r="C5458"/>
        </row>
        <row r="5459">
          <cell r="C5459"/>
        </row>
        <row r="5460">
          <cell r="C5460"/>
        </row>
        <row r="5461">
          <cell r="C5461"/>
        </row>
        <row r="5462">
          <cell r="C5462"/>
        </row>
        <row r="5463">
          <cell r="C5463"/>
        </row>
        <row r="5464">
          <cell r="C5464"/>
        </row>
        <row r="5465">
          <cell r="C5465"/>
        </row>
        <row r="5466">
          <cell r="C5466"/>
        </row>
        <row r="5467">
          <cell r="C5467"/>
        </row>
        <row r="5468">
          <cell r="C5468"/>
        </row>
        <row r="5469">
          <cell r="C5469"/>
        </row>
        <row r="5470">
          <cell r="C5470"/>
        </row>
        <row r="5471">
          <cell r="C5471"/>
        </row>
        <row r="5472">
          <cell r="C5472"/>
        </row>
        <row r="5473">
          <cell r="C5473"/>
        </row>
        <row r="5474">
          <cell r="C5474"/>
        </row>
        <row r="5475">
          <cell r="C5475"/>
        </row>
        <row r="5476">
          <cell r="C5476"/>
        </row>
        <row r="5477">
          <cell r="C5477"/>
        </row>
        <row r="5478">
          <cell r="C5478"/>
        </row>
        <row r="5479">
          <cell r="C5479"/>
        </row>
        <row r="5480">
          <cell r="C5480"/>
        </row>
        <row r="5481">
          <cell r="C5481"/>
        </row>
        <row r="5482">
          <cell r="C5482"/>
        </row>
        <row r="5483">
          <cell r="C5483"/>
        </row>
        <row r="5484">
          <cell r="C5484"/>
        </row>
        <row r="5485">
          <cell r="C5485"/>
        </row>
        <row r="5486">
          <cell r="C5486"/>
        </row>
        <row r="5487">
          <cell r="C5487"/>
        </row>
        <row r="5488">
          <cell r="C5488"/>
        </row>
        <row r="5489">
          <cell r="C5489"/>
        </row>
        <row r="5490">
          <cell r="C5490"/>
        </row>
        <row r="5491">
          <cell r="C5491"/>
        </row>
        <row r="5492">
          <cell r="C5492"/>
        </row>
        <row r="5493">
          <cell r="C5493"/>
        </row>
        <row r="5494">
          <cell r="C5494"/>
        </row>
        <row r="5495">
          <cell r="C5495"/>
        </row>
        <row r="5496">
          <cell r="C5496"/>
        </row>
        <row r="5497">
          <cell r="C5497"/>
        </row>
        <row r="5498">
          <cell r="C5498"/>
        </row>
        <row r="5499">
          <cell r="C5499"/>
        </row>
        <row r="5500">
          <cell r="C5500"/>
        </row>
        <row r="5501">
          <cell r="C5501"/>
        </row>
        <row r="5502">
          <cell r="C5502"/>
        </row>
        <row r="5503">
          <cell r="C5503"/>
        </row>
        <row r="5504">
          <cell r="C5504"/>
        </row>
        <row r="5505">
          <cell r="C5505"/>
        </row>
        <row r="5506">
          <cell r="C5506"/>
        </row>
        <row r="5507">
          <cell r="C5507"/>
        </row>
        <row r="5508">
          <cell r="C5508"/>
        </row>
        <row r="5509">
          <cell r="C5509"/>
        </row>
        <row r="5510">
          <cell r="C5510"/>
        </row>
        <row r="5511">
          <cell r="C5511"/>
        </row>
        <row r="5512">
          <cell r="C5512"/>
        </row>
        <row r="5513">
          <cell r="C5513"/>
        </row>
        <row r="5514">
          <cell r="C5514"/>
        </row>
        <row r="5515">
          <cell r="C5515"/>
        </row>
        <row r="5516">
          <cell r="C5516"/>
        </row>
        <row r="5517">
          <cell r="C5517"/>
        </row>
        <row r="5518">
          <cell r="C5518"/>
        </row>
        <row r="5519">
          <cell r="C5519"/>
        </row>
        <row r="5520">
          <cell r="C5520"/>
        </row>
        <row r="5521">
          <cell r="C5521"/>
        </row>
        <row r="5522">
          <cell r="C5522"/>
        </row>
        <row r="5523">
          <cell r="C5523"/>
        </row>
        <row r="5524">
          <cell r="C5524"/>
        </row>
        <row r="5525">
          <cell r="C5525"/>
        </row>
        <row r="5526">
          <cell r="C5526"/>
        </row>
        <row r="5527">
          <cell r="C5527"/>
        </row>
        <row r="5528">
          <cell r="C5528"/>
        </row>
        <row r="5529">
          <cell r="C5529"/>
        </row>
        <row r="5530">
          <cell r="C5530"/>
        </row>
        <row r="5531">
          <cell r="C5531"/>
        </row>
        <row r="5532">
          <cell r="C5532"/>
        </row>
        <row r="5533">
          <cell r="C5533"/>
        </row>
        <row r="5534">
          <cell r="C5534"/>
        </row>
        <row r="5535">
          <cell r="C5535"/>
        </row>
        <row r="5536">
          <cell r="C5536"/>
        </row>
        <row r="5537">
          <cell r="C5537"/>
        </row>
        <row r="5538">
          <cell r="C5538"/>
        </row>
        <row r="5539">
          <cell r="C5539"/>
        </row>
        <row r="5540">
          <cell r="C5540"/>
        </row>
        <row r="5541">
          <cell r="C5541"/>
        </row>
        <row r="5542">
          <cell r="C5542"/>
        </row>
        <row r="5543">
          <cell r="C5543"/>
        </row>
        <row r="5544">
          <cell r="C5544"/>
        </row>
        <row r="5545">
          <cell r="C5545"/>
        </row>
        <row r="5546">
          <cell r="C5546"/>
        </row>
        <row r="5547">
          <cell r="C5547"/>
        </row>
        <row r="5548">
          <cell r="C5548"/>
        </row>
        <row r="5549">
          <cell r="C5549"/>
        </row>
        <row r="5550">
          <cell r="C5550"/>
        </row>
        <row r="5551">
          <cell r="C5551"/>
        </row>
        <row r="5552">
          <cell r="C5552"/>
        </row>
        <row r="5553">
          <cell r="C5553"/>
        </row>
        <row r="5554">
          <cell r="C5554"/>
        </row>
        <row r="5555">
          <cell r="C5555"/>
        </row>
        <row r="5556">
          <cell r="C5556"/>
        </row>
        <row r="5557">
          <cell r="C5557"/>
        </row>
        <row r="5558">
          <cell r="C5558"/>
        </row>
        <row r="5559">
          <cell r="C5559"/>
        </row>
        <row r="5560">
          <cell r="C5560"/>
        </row>
        <row r="5561">
          <cell r="C5561"/>
        </row>
        <row r="5562">
          <cell r="C5562"/>
        </row>
        <row r="5563">
          <cell r="C5563"/>
        </row>
        <row r="5564">
          <cell r="C5564"/>
        </row>
        <row r="5565">
          <cell r="C5565"/>
        </row>
        <row r="5566">
          <cell r="C5566"/>
        </row>
        <row r="5567">
          <cell r="C5567"/>
        </row>
        <row r="5568">
          <cell r="C5568"/>
        </row>
        <row r="5569">
          <cell r="C5569"/>
        </row>
        <row r="5570">
          <cell r="C5570"/>
        </row>
        <row r="5571">
          <cell r="C5571"/>
        </row>
        <row r="5572">
          <cell r="C5572"/>
        </row>
        <row r="5573">
          <cell r="C5573"/>
        </row>
        <row r="5574">
          <cell r="C5574"/>
        </row>
        <row r="5575">
          <cell r="C5575"/>
        </row>
        <row r="5576">
          <cell r="C5576"/>
        </row>
        <row r="5577">
          <cell r="C5577"/>
        </row>
        <row r="5578">
          <cell r="C5578"/>
        </row>
        <row r="5579">
          <cell r="C5579"/>
        </row>
        <row r="5580">
          <cell r="C5580"/>
        </row>
        <row r="5581">
          <cell r="C5581"/>
        </row>
        <row r="5582">
          <cell r="C5582"/>
        </row>
        <row r="5583">
          <cell r="C5583"/>
        </row>
        <row r="5584">
          <cell r="C5584"/>
        </row>
        <row r="5585">
          <cell r="C5585"/>
        </row>
        <row r="5586">
          <cell r="C5586"/>
        </row>
        <row r="5587">
          <cell r="C5587"/>
        </row>
        <row r="5588">
          <cell r="C5588"/>
        </row>
        <row r="5589">
          <cell r="C5589"/>
        </row>
        <row r="5590">
          <cell r="C5590"/>
        </row>
        <row r="5591">
          <cell r="C5591"/>
        </row>
        <row r="5592">
          <cell r="C5592"/>
        </row>
        <row r="5593">
          <cell r="C5593"/>
        </row>
        <row r="5594">
          <cell r="C5594"/>
        </row>
        <row r="5595">
          <cell r="C5595"/>
        </row>
        <row r="5596">
          <cell r="C5596"/>
        </row>
        <row r="5597">
          <cell r="C5597"/>
        </row>
        <row r="5598">
          <cell r="C5598"/>
        </row>
        <row r="5599">
          <cell r="C5599"/>
        </row>
        <row r="5600">
          <cell r="C5600"/>
        </row>
        <row r="5601">
          <cell r="C5601"/>
        </row>
        <row r="5602">
          <cell r="C5602"/>
        </row>
        <row r="5603">
          <cell r="C5603"/>
        </row>
        <row r="5604">
          <cell r="C5604"/>
        </row>
        <row r="5605">
          <cell r="C5605"/>
        </row>
        <row r="5606">
          <cell r="C5606"/>
        </row>
        <row r="5607">
          <cell r="C5607"/>
        </row>
        <row r="5608">
          <cell r="C5608"/>
        </row>
        <row r="5609">
          <cell r="C5609"/>
        </row>
        <row r="5610">
          <cell r="C5610"/>
        </row>
        <row r="5611">
          <cell r="C5611"/>
        </row>
        <row r="5612">
          <cell r="C5612"/>
        </row>
        <row r="5613">
          <cell r="C5613"/>
        </row>
        <row r="5614">
          <cell r="C5614"/>
        </row>
        <row r="5615">
          <cell r="C5615"/>
        </row>
        <row r="5616">
          <cell r="C5616"/>
        </row>
        <row r="5617">
          <cell r="C5617"/>
        </row>
        <row r="5618">
          <cell r="C5618"/>
        </row>
        <row r="5619">
          <cell r="C5619"/>
        </row>
        <row r="5620">
          <cell r="C5620"/>
        </row>
        <row r="5621">
          <cell r="C5621"/>
        </row>
        <row r="5622">
          <cell r="C5622"/>
        </row>
        <row r="5623">
          <cell r="C5623"/>
        </row>
        <row r="5624">
          <cell r="C5624"/>
        </row>
        <row r="5625">
          <cell r="C5625"/>
        </row>
        <row r="5626">
          <cell r="C5626"/>
        </row>
        <row r="5627">
          <cell r="C5627"/>
        </row>
        <row r="5628">
          <cell r="C5628"/>
        </row>
        <row r="5629">
          <cell r="C5629"/>
        </row>
        <row r="5630">
          <cell r="C5630"/>
        </row>
        <row r="5631">
          <cell r="C5631"/>
        </row>
        <row r="5632">
          <cell r="C5632"/>
        </row>
        <row r="5633">
          <cell r="C5633"/>
        </row>
        <row r="5634">
          <cell r="C5634"/>
        </row>
        <row r="5635">
          <cell r="C5635"/>
        </row>
        <row r="5636">
          <cell r="C5636"/>
        </row>
        <row r="5637">
          <cell r="C5637"/>
        </row>
        <row r="5638">
          <cell r="C5638"/>
        </row>
        <row r="5639">
          <cell r="C5639"/>
        </row>
        <row r="5640">
          <cell r="C5640"/>
        </row>
        <row r="5641">
          <cell r="C5641"/>
        </row>
        <row r="5642">
          <cell r="C5642"/>
        </row>
        <row r="5643">
          <cell r="C5643"/>
        </row>
        <row r="5644">
          <cell r="C5644"/>
        </row>
        <row r="5645">
          <cell r="C5645"/>
        </row>
        <row r="5646">
          <cell r="C5646"/>
        </row>
        <row r="5647">
          <cell r="C5647"/>
        </row>
        <row r="5648">
          <cell r="C5648"/>
        </row>
        <row r="5649">
          <cell r="C5649"/>
        </row>
        <row r="5650">
          <cell r="C5650"/>
        </row>
        <row r="5651">
          <cell r="C5651"/>
        </row>
        <row r="5652">
          <cell r="C5652"/>
        </row>
        <row r="5653">
          <cell r="C5653"/>
        </row>
        <row r="5654">
          <cell r="C5654"/>
        </row>
        <row r="5655">
          <cell r="C5655"/>
        </row>
        <row r="5656">
          <cell r="C5656"/>
        </row>
        <row r="5657">
          <cell r="C5657"/>
        </row>
        <row r="5658">
          <cell r="C5658"/>
        </row>
        <row r="5659">
          <cell r="C5659"/>
        </row>
        <row r="5660">
          <cell r="C5660"/>
        </row>
        <row r="5661">
          <cell r="C5661"/>
        </row>
        <row r="5662">
          <cell r="C5662"/>
        </row>
        <row r="5663">
          <cell r="C5663"/>
        </row>
        <row r="5664">
          <cell r="C5664"/>
        </row>
        <row r="5665">
          <cell r="C5665"/>
        </row>
        <row r="5666">
          <cell r="C5666"/>
        </row>
        <row r="5667">
          <cell r="C5667"/>
        </row>
        <row r="5668">
          <cell r="C5668"/>
        </row>
        <row r="5669">
          <cell r="C5669"/>
        </row>
        <row r="5670">
          <cell r="C5670"/>
        </row>
        <row r="5671">
          <cell r="C5671"/>
        </row>
        <row r="5672">
          <cell r="C5672"/>
        </row>
        <row r="5673">
          <cell r="C5673"/>
        </row>
        <row r="5674">
          <cell r="C5674"/>
        </row>
        <row r="5675">
          <cell r="C5675"/>
        </row>
        <row r="5676">
          <cell r="C5676"/>
        </row>
        <row r="5677">
          <cell r="C5677"/>
        </row>
        <row r="5678">
          <cell r="C5678"/>
        </row>
        <row r="5679">
          <cell r="C5679"/>
        </row>
        <row r="5680">
          <cell r="C5680"/>
        </row>
        <row r="5681">
          <cell r="C5681"/>
        </row>
        <row r="5682">
          <cell r="C5682"/>
        </row>
        <row r="5683">
          <cell r="C5683"/>
        </row>
        <row r="5684">
          <cell r="C5684"/>
        </row>
        <row r="5685">
          <cell r="C5685"/>
        </row>
        <row r="5686">
          <cell r="C5686"/>
        </row>
        <row r="5687">
          <cell r="C5687"/>
        </row>
        <row r="5688">
          <cell r="C5688"/>
        </row>
        <row r="5689">
          <cell r="C5689"/>
        </row>
        <row r="5690">
          <cell r="C5690"/>
        </row>
        <row r="5691">
          <cell r="C5691"/>
        </row>
        <row r="5692">
          <cell r="C5692"/>
        </row>
        <row r="5693">
          <cell r="C5693"/>
        </row>
        <row r="5694">
          <cell r="C5694"/>
        </row>
        <row r="5695">
          <cell r="C5695"/>
        </row>
        <row r="5696">
          <cell r="C5696"/>
        </row>
        <row r="5697">
          <cell r="C5697"/>
        </row>
        <row r="5698">
          <cell r="C5698"/>
        </row>
        <row r="5699">
          <cell r="C5699"/>
        </row>
        <row r="5700">
          <cell r="C5700"/>
        </row>
        <row r="5701">
          <cell r="C5701"/>
        </row>
        <row r="5702">
          <cell r="C5702"/>
        </row>
        <row r="5703">
          <cell r="C5703"/>
        </row>
        <row r="5704">
          <cell r="C5704"/>
        </row>
        <row r="5705">
          <cell r="C5705"/>
        </row>
        <row r="5706">
          <cell r="C5706"/>
        </row>
        <row r="5707">
          <cell r="C5707"/>
        </row>
        <row r="5708">
          <cell r="C5708"/>
        </row>
        <row r="5709">
          <cell r="C5709"/>
        </row>
        <row r="5710">
          <cell r="C5710"/>
        </row>
        <row r="5711">
          <cell r="C5711"/>
        </row>
        <row r="5712">
          <cell r="C5712"/>
        </row>
        <row r="5713">
          <cell r="C5713"/>
        </row>
        <row r="5714">
          <cell r="C5714"/>
        </row>
        <row r="5715">
          <cell r="C5715"/>
        </row>
        <row r="5716">
          <cell r="C5716"/>
        </row>
        <row r="5717">
          <cell r="C5717"/>
        </row>
        <row r="5718">
          <cell r="C5718"/>
        </row>
        <row r="5719">
          <cell r="C5719"/>
        </row>
        <row r="5720">
          <cell r="C5720"/>
        </row>
        <row r="5721">
          <cell r="C5721"/>
        </row>
        <row r="5722">
          <cell r="C5722"/>
        </row>
        <row r="5723">
          <cell r="C5723"/>
        </row>
        <row r="5724">
          <cell r="C5724"/>
        </row>
        <row r="5725">
          <cell r="C5725"/>
        </row>
        <row r="5726">
          <cell r="C5726"/>
        </row>
        <row r="5727">
          <cell r="C5727"/>
        </row>
        <row r="5728">
          <cell r="C5728"/>
        </row>
        <row r="5729">
          <cell r="C5729"/>
        </row>
        <row r="5730">
          <cell r="C5730"/>
        </row>
        <row r="5731">
          <cell r="C5731"/>
        </row>
        <row r="5732">
          <cell r="C5732"/>
        </row>
        <row r="5733">
          <cell r="C5733"/>
        </row>
        <row r="5734">
          <cell r="C5734"/>
        </row>
        <row r="5735">
          <cell r="C5735"/>
        </row>
        <row r="5736">
          <cell r="C5736"/>
        </row>
        <row r="5737">
          <cell r="C5737"/>
        </row>
        <row r="5738">
          <cell r="C5738"/>
        </row>
        <row r="5739">
          <cell r="C5739"/>
        </row>
        <row r="5740">
          <cell r="C5740"/>
        </row>
        <row r="5741">
          <cell r="C5741"/>
        </row>
        <row r="5742">
          <cell r="C5742"/>
        </row>
        <row r="5743">
          <cell r="C5743"/>
        </row>
        <row r="5744">
          <cell r="C5744"/>
        </row>
        <row r="5745">
          <cell r="C5745"/>
        </row>
        <row r="5746">
          <cell r="C5746"/>
        </row>
        <row r="5747">
          <cell r="C5747"/>
        </row>
        <row r="5748">
          <cell r="C5748"/>
        </row>
        <row r="5749">
          <cell r="C5749"/>
        </row>
        <row r="5750">
          <cell r="C5750"/>
        </row>
        <row r="5751">
          <cell r="C5751"/>
        </row>
        <row r="5752">
          <cell r="C5752"/>
        </row>
        <row r="5753">
          <cell r="C5753"/>
        </row>
        <row r="5754">
          <cell r="C5754"/>
        </row>
        <row r="5755">
          <cell r="C5755"/>
        </row>
        <row r="5756">
          <cell r="C5756"/>
        </row>
        <row r="5757">
          <cell r="C5757"/>
        </row>
        <row r="5758">
          <cell r="C5758"/>
        </row>
        <row r="5759">
          <cell r="C5759"/>
        </row>
        <row r="5760">
          <cell r="C5760"/>
        </row>
        <row r="5761">
          <cell r="C5761"/>
        </row>
        <row r="5762">
          <cell r="C5762"/>
        </row>
        <row r="5763">
          <cell r="C5763"/>
        </row>
        <row r="5764">
          <cell r="C5764"/>
        </row>
        <row r="5765">
          <cell r="C5765"/>
        </row>
        <row r="5766">
          <cell r="C5766"/>
        </row>
        <row r="5767">
          <cell r="C5767"/>
        </row>
        <row r="5768">
          <cell r="C5768"/>
        </row>
        <row r="5769">
          <cell r="C5769"/>
        </row>
        <row r="5770">
          <cell r="C5770"/>
        </row>
        <row r="5771">
          <cell r="C5771"/>
        </row>
        <row r="5772">
          <cell r="C5772"/>
        </row>
        <row r="5773">
          <cell r="C5773"/>
        </row>
        <row r="5774">
          <cell r="C5774"/>
        </row>
        <row r="5775">
          <cell r="C5775"/>
        </row>
        <row r="5776">
          <cell r="C5776"/>
        </row>
        <row r="5777">
          <cell r="C5777"/>
        </row>
        <row r="5778">
          <cell r="C5778"/>
        </row>
        <row r="5779">
          <cell r="C5779"/>
        </row>
        <row r="5780">
          <cell r="C5780"/>
        </row>
        <row r="5781">
          <cell r="C5781"/>
        </row>
        <row r="5782">
          <cell r="C5782"/>
        </row>
        <row r="5783">
          <cell r="C5783"/>
        </row>
        <row r="5784">
          <cell r="C5784"/>
        </row>
        <row r="5785">
          <cell r="C5785"/>
        </row>
        <row r="5786">
          <cell r="C5786"/>
        </row>
        <row r="5787">
          <cell r="C5787"/>
        </row>
        <row r="5788">
          <cell r="C5788"/>
        </row>
        <row r="5789">
          <cell r="C5789"/>
        </row>
        <row r="5790">
          <cell r="C5790"/>
        </row>
        <row r="5791">
          <cell r="C5791"/>
        </row>
        <row r="5792">
          <cell r="C5792"/>
        </row>
        <row r="5793">
          <cell r="C5793"/>
        </row>
        <row r="5794">
          <cell r="C5794"/>
        </row>
        <row r="5795">
          <cell r="C5795"/>
        </row>
        <row r="5796">
          <cell r="C5796"/>
        </row>
        <row r="5797">
          <cell r="C5797"/>
        </row>
        <row r="5798">
          <cell r="C5798"/>
        </row>
        <row r="5799">
          <cell r="C5799"/>
        </row>
        <row r="5800">
          <cell r="C5800"/>
        </row>
        <row r="5801">
          <cell r="C5801"/>
        </row>
        <row r="5802">
          <cell r="C5802"/>
        </row>
        <row r="5803">
          <cell r="C5803"/>
        </row>
        <row r="5804">
          <cell r="C5804"/>
        </row>
        <row r="5805">
          <cell r="C5805"/>
        </row>
        <row r="5806">
          <cell r="C5806"/>
        </row>
        <row r="5807">
          <cell r="C5807"/>
        </row>
        <row r="5808">
          <cell r="C5808"/>
        </row>
        <row r="5809">
          <cell r="C5809"/>
        </row>
        <row r="5810">
          <cell r="C5810"/>
        </row>
        <row r="5811">
          <cell r="C5811"/>
        </row>
        <row r="5812">
          <cell r="C5812"/>
        </row>
        <row r="5813">
          <cell r="C5813"/>
        </row>
        <row r="5814">
          <cell r="C5814"/>
        </row>
        <row r="5815">
          <cell r="C5815"/>
        </row>
        <row r="5816">
          <cell r="C5816"/>
        </row>
        <row r="5817">
          <cell r="C5817"/>
        </row>
        <row r="5818">
          <cell r="C5818"/>
        </row>
        <row r="5819">
          <cell r="C5819"/>
        </row>
        <row r="5820">
          <cell r="C5820"/>
        </row>
        <row r="5821">
          <cell r="C5821"/>
        </row>
        <row r="5822">
          <cell r="C5822"/>
        </row>
        <row r="5823">
          <cell r="C5823"/>
        </row>
        <row r="5824">
          <cell r="C5824"/>
        </row>
        <row r="5825">
          <cell r="C5825"/>
        </row>
        <row r="5826">
          <cell r="C5826"/>
        </row>
        <row r="5827">
          <cell r="C5827"/>
        </row>
        <row r="5828">
          <cell r="C5828"/>
        </row>
        <row r="5829">
          <cell r="C5829"/>
        </row>
        <row r="5830">
          <cell r="C5830"/>
        </row>
        <row r="5831">
          <cell r="C5831"/>
        </row>
        <row r="5832">
          <cell r="C5832"/>
        </row>
        <row r="5833">
          <cell r="C5833"/>
        </row>
        <row r="5834">
          <cell r="C5834"/>
        </row>
        <row r="5835">
          <cell r="C5835"/>
        </row>
        <row r="5836">
          <cell r="C5836"/>
        </row>
        <row r="5837">
          <cell r="C5837"/>
        </row>
        <row r="5838">
          <cell r="C5838"/>
        </row>
        <row r="5839">
          <cell r="C5839"/>
        </row>
        <row r="5840">
          <cell r="C5840"/>
        </row>
        <row r="5841">
          <cell r="C5841"/>
        </row>
        <row r="5842">
          <cell r="C5842"/>
        </row>
        <row r="5843">
          <cell r="C5843"/>
        </row>
        <row r="5844">
          <cell r="C5844"/>
        </row>
        <row r="5845">
          <cell r="C5845"/>
        </row>
        <row r="5846">
          <cell r="C5846"/>
        </row>
        <row r="5847">
          <cell r="C5847"/>
        </row>
        <row r="5848">
          <cell r="C5848"/>
        </row>
        <row r="5849">
          <cell r="C5849"/>
        </row>
        <row r="5850">
          <cell r="C5850"/>
        </row>
        <row r="5851">
          <cell r="C5851"/>
        </row>
        <row r="5852">
          <cell r="C5852"/>
        </row>
        <row r="5853">
          <cell r="C5853"/>
        </row>
        <row r="5854">
          <cell r="C5854"/>
        </row>
        <row r="5855">
          <cell r="C5855"/>
        </row>
        <row r="5856">
          <cell r="C5856"/>
        </row>
        <row r="5857">
          <cell r="C5857"/>
        </row>
        <row r="5858">
          <cell r="C5858"/>
        </row>
        <row r="5859">
          <cell r="C5859"/>
        </row>
        <row r="5860">
          <cell r="C5860"/>
        </row>
        <row r="5861">
          <cell r="C5861"/>
        </row>
        <row r="5862">
          <cell r="C5862"/>
        </row>
        <row r="5863">
          <cell r="C5863"/>
        </row>
        <row r="5864">
          <cell r="C5864"/>
        </row>
        <row r="5865">
          <cell r="C5865"/>
        </row>
        <row r="5866">
          <cell r="C5866"/>
        </row>
        <row r="5867">
          <cell r="C5867"/>
        </row>
        <row r="5868">
          <cell r="C5868"/>
        </row>
        <row r="5869">
          <cell r="C5869"/>
        </row>
        <row r="5870">
          <cell r="C5870"/>
        </row>
        <row r="5871">
          <cell r="C5871"/>
        </row>
        <row r="5872">
          <cell r="C5872"/>
        </row>
        <row r="5873">
          <cell r="C5873"/>
        </row>
        <row r="5874">
          <cell r="C5874"/>
        </row>
        <row r="5875">
          <cell r="C5875"/>
        </row>
        <row r="5876">
          <cell r="C5876"/>
        </row>
        <row r="5877">
          <cell r="C5877"/>
        </row>
        <row r="5878">
          <cell r="C5878"/>
        </row>
        <row r="5879">
          <cell r="C5879"/>
        </row>
        <row r="5880">
          <cell r="C5880"/>
        </row>
        <row r="5881">
          <cell r="C5881"/>
        </row>
        <row r="5882">
          <cell r="C5882"/>
        </row>
        <row r="5883">
          <cell r="C5883"/>
        </row>
        <row r="5884">
          <cell r="C5884"/>
        </row>
        <row r="5885">
          <cell r="C5885"/>
        </row>
        <row r="5886">
          <cell r="C5886"/>
        </row>
        <row r="5887">
          <cell r="C5887"/>
        </row>
        <row r="5888">
          <cell r="C5888"/>
        </row>
        <row r="5889">
          <cell r="C5889"/>
        </row>
        <row r="5890">
          <cell r="C5890"/>
        </row>
        <row r="5891">
          <cell r="C5891"/>
        </row>
        <row r="5892">
          <cell r="C5892"/>
        </row>
        <row r="5893">
          <cell r="C5893"/>
        </row>
        <row r="5894">
          <cell r="C5894"/>
        </row>
        <row r="5895">
          <cell r="C5895"/>
        </row>
        <row r="5896">
          <cell r="C5896"/>
        </row>
        <row r="5897">
          <cell r="C5897"/>
        </row>
        <row r="5898">
          <cell r="C5898"/>
        </row>
        <row r="5899">
          <cell r="C5899"/>
        </row>
        <row r="5900">
          <cell r="C5900"/>
        </row>
        <row r="5901">
          <cell r="C5901"/>
        </row>
        <row r="5902">
          <cell r="C5902"/>
        </row>
        <row r="5903">
          <cell r="C5903"/>
        </row>
        <row r="5904">
          <cell r="C5904"/>
        </row>
        <row r="5905">
          <cell r="C5905"/>
        </row>
        <row r="5906">
          <cell r="C5906"/>
        </row>
        <row r="5907">
          <cell r="C5907"/>
        </row>
        <row r="5908">
          <cell r="C5908"/>
        </row>
        <row r="5909">
          <cell r="C5909"/>
        </row>
        <row r="5910">
          <cell r="C5910"/>
        </row>
        <row r="5911">
          <cell r="C5911"/>
        </row>
        <row r="5912">
          <cell r="C5912"/>
        </row>
        <row r="5913">
          <cell r="C5913"/>
        </row>
        <row r="5914">
          <cell r="C5914"/>
        </row>
        <row r="5915">
          <cell r="C5915"/>
        </row>
        <row r="5916">
          <cell r="C5916"/>
        </row>
        <row r="5917">
          <cell r="C5917"/>
        </row>
        <row r="5918">
          <cell r="C5918"/>
        </row>
        <row r="5919">
          <cell r="C5919"/>
        </row>
        <row r="5920">
          <cell r="C5920"/>
        </row>
        <row r="5921">
          <cell r="C5921"/>
        </row>
        <row r="5922">
          <cell r="C5922"/>
        </row>
        <row r="5923">
          <cell r="C5923"/>
        </row>
        <row r="5924">
          <cell r="C5924"/>
        </row>
        <row r="5925">
          <cell r="C5925"/>
        </row>
        <row r="5926">
          <cell r="C5926"/>
        </row>
        <row r="5927">
          <cell r="C5927"/>
        </row>
        <row r="5928">
          <cell r="C5928"/>
        </row>
        <row r="5929">
          <cell r="C5929"/>
        </row>
        <row r="5930">
          <cell r="C5930"/>
        </row>
        <row r="5931">
          <cell r="C5931"/>
        </row>
        <row r="5932">
          <cell r="C5932"/>
        </row>
        <row r="5933">
          <cell r="C5933"/>
        </row>
        <row r="5934">
          <cell r="C5934"/>
        </row>
        <row r="5935">
          <cell r="C5935"/>
        </row>
        <row r="5936">
          <cell r="C5936"/>
        </row>
        <row r="5937">
          <cell r="C5937"/>
        </row>
        <row r="5938">
          <cell r="C5938"/>
        </row>
        <row r="5939">
          <cell r="C5939"/>
        </row>
        <row r="5940">
          <cell r="C5940"/>
        </row>
        <row r="5941">
          <cell r="C5941"/>
        </row>
        <row r="5942">
          <cell r="C5942"/>
        </row>
        <row r="5943">
          <cell r="C5943"/>
        </row>
        <row r="5944">
          <cell r="C5944"/>
        </row>
        <row r="5945">
          <cell r="C5945"/>
        </row>
        <row r="5946">
          <cell r="C5946"/>
        </row>
        <row r="5947">
          <cell r="C5947"/>
        </row>
        <row r="5948">
          <cell r="C5948"/>
        </row>
        <row r="5949">
          <cell r="C5949"/>
        </row>
        <row r="5950">
          <cell r="C5950"/>
        </row>
        <row r="5951">
          <cell r="C5951"/>
        </row>
        <row r="5952">
          <cell r="C5952"/>
        </row>
        <row r="5953">
          <cell r="C5953"/>
        </row>
        <row r="5954">
          <cell r="C5954"/>
        </row>
        <row r="5955">
          <cell r="C5955"/>
        </row>
        <row r="5956">
          <cell r="C5956"/>
        </row>
        <row r="5957">
          <cell r="C5957"/>
        </row>
        <row r="5958">
          <cell r="C5958"/>
        </row>
        <row r="5959">
          <cell r="C5959"/>
        </row>
        <row r="5960">
          <cell r="C5960"/>
        </row>
        <row r="5961">
          <cell r="C5961"/>
        </row>
        <row r="5962">
          <cell r="C5962"/>
        </row>
        <row r="5963">
          <cell r="C5963"/>
        </row>
        <row r="5964">
          <cell r="C5964"/>
        </row>
        <row r="5965">
          <cell r="C5965"/>
        </row>
        <row r="5966">
          <cell r="C5966"/>
        </row>
        <row r="5967">
          <cell r="C5967"/>
        </row>
        <row r="5968">
          <cell r="C5968"/>
        </row>
        <row r="5969">
          <cell r="C5969"/>
        </row>
        <row r="5970">
          <cell r="C5970"/>
        </row>
        <row r="5971">
          <cell r="C5971"/>
        </row>
        <row r="5972">
          <cell r="C5972"/>
        </row>
        <row r="5973">
          <cell r="C5973"/>
        </row>
        <row r="5974">
          <cell r="C5974"/>
        </row>
        <row r="5975">
          <cell r="C5975"/>
        </row>
        <row r="5976">
          <cell r="C5976"/>
        </row>
        <row r="5977">
          <cell r="C5977"/>
        </row>
        <row r="5978">
          <cell r="C5978"/>
        </row>
        <row r="5979">
          <cell r="C5979"/>
        </row>
        <row r="5980">
          <cell r="C5980"/>
        </row>
        <row r="5981">
          <cell r="C5981"/>
        </row>
        <row r="5982">
          <cell r="C5982"/>
        </row>
        <row r="5983">
          <cell r="C5983"/>
        </row>
        <row r="5984">
          <cell r="C5984"/>
        </row>
        <row r="5985">
          <cell r="C5985"/>
        </row>
        <row r="5986">
          <cell r="C5986"/>
        </row>
        <row r="5987">
          <cell r="C5987"/>
        </row>
        <row r="5988">
          <cell r="C5988"/>
        </row>
        <row r="5989">
          <cell r="C5989"/>
        </row>
        <row r="5990">
          <cell r="C5990"/>
        </row>
        <row r="5991">
          <cell r="C5991"/>
        </row>
        <row r="5992">
          <cell r="C5992"/>
        </row>
        <row r="5993">
          <cell r="C5993"/>
        </row>
        <row r="5994">
          <cell r="C5994"/>
        </row>
        <row r="5995">
          <cell r="C5995"/>
        </row>
        <row r="5996">
          <cell r="C5996"/>
        </row>
        <row r="5997">
          <cell r="C5997"/>
        </row>
        <row r="5998">
          <cell r="C5998"/>
        </row>
        <row r="5999">
          <cell r="C5999"/>
        </row>
        <row r="6000">
          <cell r="C6000"/>
        </row>
        <row r="6001">
          <cell r="C6001"/>
        </row>
        <row r="6002">
          <cell r="C6002"/>
        </row>
        <row r="6003">
          <cell r="C6003"/>
        </row>
        <row r="6004">
          <cell r="C6004"/>
        </row>
        <row r="6005">
          <cell r="C6005"/>
        </row>
        <row r="6006">
          <cell r="C6006"/>
        </row>
        <row r="6007">
          <cell r="C6007"/>
        </row>
        <row r="6008">
          <cell r="C6008"/>
        </row>
        <row r="6009">
          <cell r="C6009"/>
        </row>
        <row r="6010">
          <cell r="C6010"/>
        </row>
        <row r="6011">
          <cell r="C6011"/>
        </row>
        <row r="6012">
          <cell r="C6012"/>
        </row>
        <row r="6013">
          <cell r="C6013"/>
        </row>
        <row r="6014">
          <cell r="C6014"/>
        </row>
        <row r="6015">
          <cell r="C6015"/>
        </row>
        <row r="6016">
          <cell r="C6016"/>
        </row>
        <row r="6017">
          <cell r="C6017"/>
        </row>
        <row r="6018">
          <cell r="C6018"/>
        </row>
        <row r="6019">
          <cell r="C6019"/>
        </row>
        <row r="6020">
          <cell r="C6020"/>
        </row>
        <row r="6021">
          <cell r="C6021"/>
        </row>
        <row r="6022">
          <cell r="C6022"/>
        </row>
        <row r="6023">
          <cell r="C6023"/>
        </row>
        <row r="6024">
          <cell r="C6024"/>
        </row>
        <row r="6025">
          <cell r="C6025"/>
        </row>
        <row r="6026">
          <cell r="C6026"/>
        </row>
        <row r="6027">
          <cell r="C6027"/>
        </row>
        <row r="6028">
          <cell r="C6028"/>
        </row>
        <row r="6029">
          <cell r="C6029"/>
        </row>
        <row r="6030">
          <cell r="C6030"/>
        </row>
        <row r="6031">
          <cell r="C6031"/>
        </row>
        <row r="6032">
          <cell r="C6032"/>
        </row>
        <row r="6033">
          <cell r="C6033"/>
        </row>
        <row r="6034">
          <cell r="C6034"/>
        </row>
        <row r="6035">
          <cell r="C6035"/>
        </row>
        <row r="6036">
          <cell r="C6036"/>
        </row>
        <row r="6037">
          <cell r="C6037"/>
        </row>
        <row r="6038">
          <cell r="C6038"/>
        </row>
        <row r="6039">
          <cell r="C6039"/>
        </row>
        <row r="6040">
          <cell r="C6040"/>
        </row>
        <row r="6041">
          <cell r="C6041"/>
        </row>
        <row r="6042">
          <cell r="C6042"/>
        </row>
        <row r="6043">
          <cell r="C6043"/>
        </row>
        <row r="6044">
          <cell r="C6044"/>
        </row>
        <row r="6045">
          <cell r="C6045"/>
        </row>
        <row r="6046">
          <cell r="C6046"/>
        </row>
        <row r="6047">
          <cell r="C6047"/>
        </row>
        <row r="6048">
          <cell r="C6048"/>
        </row>
        <row r="6049">
          <cell r="C6049"/>
        </row>
        <row r="6050">
          <cell r="C6050"/>
        </row>
        <row r="6051">
          <cell r="C6051"/>
        </row>
        <row r="6052">
          <cell r="C6052"/>
        </row>
        <row r="6053">
          <cell r="C6053"/>
        </row>
        <row r="6054">
          <cell r="C6054"/>
        </row>
        <row r="6055">
          <cell r="C6055"/>
        </row>
        <row r="6056">
          <cell r="C6056"/>
        </row>
        <row r="6057">
          <cell r="C6057"/>
        </row>
        <row r="6058">
          <cell r="C6058"/>
        </row>
        <row r="6059">
          <cell r="C6059"/>
        </row>
        <row r="6060">
          <cell r="C6060"/>
        </row>
        <row r="6061">
          <cell r="C6061"/>
        </row>
        <row r="6062">
          <cell r="C6062"/>
        </row>
        <row r="6063">
          <cell r="C6063"/>
        </row>
        <row r="6064">
          <cell r="C6064"/>
        </row>
        <row r="6065">
          <cell r="C6065"/>
        </row>
        <row r="6066">
          <cell r="C6066"/>
        </row>
        <row r="6067">
          <cell r="C6067"/>
        </row>
        <row r="6068">
          <cell r="C6068"/>
        </row>
        <row r="6069">
          <cell r="C6069"/>
        </row>
        <row r="6070">
          <cell r="C6070"/>
        </row>
        <row r="6071">
          <cell r="C6071"/>
        </row>
        <row r="6072">
          <cell r="C6072"/>
        </row>
        <row r="6073">
          <cell r="C6073"/>
        </row>
        <row r="6074">
          <cell r="C6074"/>
        </row>
        <row r="6075">
          <cell r="C6075"/>
        </row>
        <row r="6076">
          <cell r="C6076"/>
        </row>
        <row r="6077">
          <cell r="C6077"/>
        </row>
        <row r="6078">
          <cell r="C6078"/>
        </row>
        <row r="6079">
          <cell r="C6079"/>
        </row>
        <row r="6080">
          <cell r="C6080"/>
        </row>
        <row r="6081">
          <cell r="C6081"/>
        </row>
        <row r="6082">
          <cell r="C6082"/>
        </row>
        <row r="6083">
          <cell r="C6083"/>
        </row>
        <row r="6084">
          <cell r="C6084"/>
        </row>
        <row r="6085">
          <cell r="C6085"/>
        </row>
        <row r="6086">
          <cell r="C6086"/>
        </row>
        <row r="6087">
          <cell r="C6087"/>
        </row>
        <row r="6088">
          <cell r="C6088"/>
        </row>
        <row r="6089">
          <cell r="C6089"/>
        </row>
        <row r="6090">
          <cell r="C6090"/>
        </row>
        <row r="6091">
          <cell r="C6091"/>
        </row>
        <row r="6092">
          <cell r="C6092"/>
        </row>
        <row r="6093">
          <cell r="C6093"/>
        </row>
        <row r="6094">
          <cell r="C6094"/>
        </row>
        <row r="6095">
          <cell r="C6095"/>
        </row>
        <row r="6096">
          <cell r="C6096"/>
        </row>
        <row r="6097">
          <cell r="C6097"/>
        </row>
        <row r="6098">
          <cell r="C6098"/>
        </row>
        <row r="6099">
          <cell r="C6099"/>
        </row>
        <row r="6100">
          <cell r="C6100"/>
        </row>
        <row r="6101">
          <cell r="C6101"/>
        </row>
        <row r="6102">
          <cell r="C6102"/>
        </row>
        <row r="6103">
          <cell r="C6103"/>
        </row>
        <row r="6104">
          <cell r="C6104"/>
        </row>
        <row r="6105">
          <cell r="C6105"/>
        </row>
        <row r="6106">
          <cell r="C6106"/>
        </row>
        <row r="6107">
          <cell r="C6107"/>
        </row>
        <row r="6108">
          <cell r="C6108"/>
        </row>
        <row r="6109">
          <cell r="C6109"/>
        </row>
        <row r="6110">
          <cell r="C6110"/>
        </row>
        <row r="6111">
          <cell r="C6111"/>
        </row>
        <row r="6112">
          <cell r="C6112"/>
        </row>
        <row r="6113">
          <cell r="C6113"/>
        </row>
        <row r="6114">
          <cell r="C6114"/>
        </row>
        <row r="6115">
          <cell r="C6115"/>
        </row>
        <row r="6116">
          <cell r="C6116"/>
        </row>
        <row r="6117">
          <cell r="C6117"/>
        </row>
        <row r="6118">
          <cell r="C6118"/>
        </row>
        <row r="6119">
          <cell r="C6119"/>
        </row>
        <row r="6120">
          <cell r="C6120"/>
        </row>
        <row r="6121">
          <cell r="C6121"/>
        </row>
        <row r="6122">
          <cell r="C6122"/>
        </row>
        <row r="6123">
          <cell r="C6123"/>
        </row>
        <row r="6124">
          <cell r="C6124"/>
        </row>
        <row r="6125">
          <cell r="C6125"/>
        </row>
        <row r="6126">
          <cell r="C6126"/>
        </row>
        <row r="6127">
          <cell r="C6127"/>
        </row>
        <row r="6128">
          <cell r="C6128"/>
        </row>
        <row r="6129">
          <cell r="C6129"/>
        </row>
        <row r="6130">
          <cell r="C6130"/>
        </row>
        <row r="6131">
          <cell r="C6131"/>
        </row>
        <row r="6132">
          <cell r="C6132"/>
        </row>
        <row r="6133">
          <cell r="C6133"/>
        </row>
        <row r="6134">
          <cell r="C6134"/>
        </row>
        <row r="6135">
          <cell r="C6135"/>
        </row>
        <row r="6136">
          <cell r="C6136"/>
        </row>
        <row r="6137">
          <cell r="C6137"/>
        </row>
        <row r="6138">
          <cell r="C6138"/>
        </row>
        <row r="6139">
          <cell r="C6139"/>
        </row>
        <row r="6140">
          <cell r="C6140"/>
        </row>
        <row r="6141">
          <cell r="C6141"/>
        </row>
        <row r="6142">
          <cell r="C6142"/>
        </row>
        <row r="6143">
          <cell r="C6143"/>
        </row>
        <row r="6144">
          <cell r="C6144"/>
        </row>
        <row r="6145">
          <cell r="C6145"/>
        </row>
        <row r="6146">
          <cell r="C6146"/>
        </row>
        <row r="6147">
          <cell r="C6147"/>
        </row>
        <row r="6148">
          <cell r="C6148"/>
        </row>
        <row r="6149">
          <cell r="C6149"/>
        </row>
        <row r="6150">
          <cell r="C6150"/>
        </row>
        <row r="6151">
          <cell r="C6151"/>
        </row>
        <row r="6152">
          <cell r="C6152"/>
        </row>
        <row r="6153">
          <cell r="C6153"/>
        </row>
        <row r="6154">
          <cell r="C6154"/>
        </row>
        <row r="6155">
          <cell r="C6155"/>
        </row>
        <row r="6156">
          <cell r="C6156"/>
        </row>
        <row r="6157">
          <cell r="C6157"/>
        </row>
        <row r="6158">
          <cell r="C6158"/>
        </row>
        <row r="6159">
          <cell r="C6159"/>
        </row>
        <row r="6160">
          <cell r="C6160"/>
        </row>
        <row r="6161">
          <cell r="C6161"/>
        </row>
        <row r="6162">
          <cell r="C6162"/>
        </row>
        <row r="6163">
          <cell r="C6163"/>
        </row>
        <row r="6164">
          <cell r="C6164"/>
        </row>
        <row r="6165">
          <cell r="C6165"/>
        </row>
        <row r="6166">
          <cell r="C6166"/>
        </row>
        <row r="6167">
          <cell r="C6167"/>
        </row>
        <row r="6168">
          <cell r="C6168"/>
        </row>
        <row r="6169">
          <cell r="C6169"/>
        </row>
        <row r="6170">
          <cell r="C6170"/>
        </row>
        <row r="6171">
          <cell r="C6171"/>
        </row>
        <row r="6172">
          <cell r="C6172"/>
        </row>
        <row r="6173">
          <cell r="C6173"/>
        </row>
        <row r="6174">
          <cell r="C6174"/>
        </row>
        <row r="6175">
          <cell r="C6175"/>
        </row>
        <row r="6176">
          <cell r="C6176"/>
        </row>
        <row r="6177">
          <cell r="C6177"/>
        </row>
        <row r="6178">
          <cell r="C6178"/>
        </row>
        <row r="6179">
          <cell r="C6179"/>
        </row>
        <row r="6180">
          <cell r="C6180"/>
        </row>
        <row r="6181">
          <cell r="C6181"/>
        </row>
        <row r="6182">
          <cell r="C6182"/>
        </row>
        <row r="6183">
          <cell r="C6183"/>
        </row>
        <row r="6184">
          <cell r="C6184"/>
        </row>
        <row r="6185">
          <cell r="C6185"/>
        </row>
        <row r="6186">
          <cell r="C6186"/>
        </row>
        <row r="6187">
          <cell r="C6187"/>
        </row>
        <row r="6188">
          <cell r="C6188"/>
        </row>
        <row r="6189">
          <cell r="C6189"/>
        </row>
        <row r="6190">
          <cell r="C6190"/>
        </row>
        <row r="6191">
          <cell r="C6191"/>
        </row>
        <row r="6192">
          <cell r="C6192"/>
        </row>
        <row r="6193">
          <cell r="C6193"/>
        </row>
        <row r="6194">
          <cell r="C6194"/>
        </row>
        <row r="6195">
          <cell r="C6195"/>
        </row>
        <row r="6196">
          <cell r="C6196"/>
        </row>
        <row r="6197">
          <cell r="C6197"/>
        </row>
        <row r="6198">
          <cell r="C6198"/>
        </row>
        <row r="6199">
          <cell r="C6199"/>
        </row>
        <row r="6200">
          <cell r="C6200"/>
        </row>
        <row r="6201">
          <cell r="C6201"/>
        </row>
        <row r="6202">
          <cell r="C6202"/>
        </row>
        <row r="6203">
          <cell r="C6203"/>
        </row>
        <row r="6204">
          <cell r="C6204"/>
        </row>
        <row r="6205">
          <cell r="C6205"/>
        </row>
        <row r="6206">
          <cell r="C6206"/>
        </row>
        <row r="6207">
          <cell r="C6207"/>
        </row>
        <row r="6208">
          <cell r="C6208"/>
        </row>
        <row r="6209">
          <cell r="C6209"/>
        </row>
        <row r="6210">
          <cell r="C6210"/>
        </row>
        <row r="6211">
          <cell r="C6211"/>
        </row>
        <row r="6212">
          <cell r="C6212"/>
        </row>
        <row r="6213">
          <cell r="C6213"/>
        </row>
        <row r="6214">
          <cell r="C6214"/>
        </row>
        <row r="6215">
          <cell r="C6215"/>
        </row>
        <row r="6216">
          <cell r="C6216"/>
        </row>
        <row r="6217">
          <cell r="C6217"/>
        </row>
        <row r="6218">
          <cell r="C6218"/>
        </row>
        <row r="6219">
          <cell r="C6219"/>
        </row>
        <row r="6220">
          <cell r="C6220"/>
        </row>
        <row r="6221">
          <cell r="C6221"/>
        </row>
        <row r="6222">
          <cell r="C6222"/>
        </row>
        <row r="6223">
          <cell r="C6223"/>
        </row>
        <row r="6224">
          <cell r="C6224"/>
        </row>
        <row r="6225">
          <cell r="C6225"/>
        </row>
        <row r="6226">
          <cell r="C6226"/>
        </row>
        <row r="6227">
          <cell r="C6227"/>
        </row>
        <row r="6228">
          <cell r="C6228"/>
        </row>
        <row r="6229">
          <cell r="C6229"/>
        </row>
        <row r="6230">
          <cell r="C6230"/>
        </row>
        <row r="6231">
          <cell r="C6231"/>
        </row>
        <row r="6232">
          <cell r="C6232"/>
        </row>
        <row r="6233">
          <cell r="C6233"/>
        </row>
        <row r="6234">
          <cell r="C6234"/>
        </row>
        <row r="6235">
          <cell r="C6235"/>
        </row>
        <row r="6236">
          <cell r="C6236"/>
        </row>
        <row r="6237">
          <cell r="C6237"/>
        </row>
        <row r="6238">
          <cell r="C6238"/>
        </row>
        <row r="6239">
          <cell r="C6239"/>
        </row>
        <row r="6240">
          <cell r="C6240"/>
        </row>
        <row r="6241">
          <cell r="C6241"/>
        </row>
        <row r="6242">
          <cell r="C6242"/>
        </row>
        <row r="6243">
          <cell r="C6243"/>
        </row>
        <row r="6244">
          <cell r="C6244"/>
        </row>
        <row r="6245">
          <cell r="C6245"/>
        </row>
        <row r="6246">
          <cell r="C6246"/>
        </row>
        <row r="6247">
          <cell r="C6247"/>
        </row>
        <row r="6248">
          <cell r="C6248"/>
        </row>
        <row r="6249">
          <cell r="C6249"/>
        </row>
        <row r="6250">
          <cell r="C6250"/>
        </row>
        <row r="6251">
          <cell r="C6251"/>
        </row>
        <row r="6252">
          <cell r="C6252"/>
        </row>
        <row r="6253">
          <cell r="C6253"/>
        </row>
        <row r="6254">
          <cell r="C6254"/>
        </row>
        <row r="6255">
          <cell r="C6255"/>
        </row>
        <row r="6256">
          <cell r="C6256"/>
        </row>
        <row r="6257">
          <cell r="C6257"/>
        </row>
        <row r="6258">
          <cell r="C6258"/>
        </row>
        <row r="6259">
          <cell r="C6259"/>
        </row>
        <row r="6260">
          <cell r="C6260"/>
        </row>
        <row r="6261">
          <cell r="C6261"/>
        </row>
        <row r="6262">
          <cell r="C6262"/>
        </row>
        <row r="6263">
          <cell r="C6263"/>
        </row>
        <row r="6264">
          <cell r="C6264"/>
        </row>
        <row r="6265">
          <cell r="C6265"/>
        </row>
        <row r="6266">
          <cell r="C6266"/>
        </row>
        <row r="6267">
          <cell r="C6267"/>
        </row>
        <row r="6268">
          <cell r="C6268"/>
        </row>
        <row r="6269">
          <cell r="C6269"/>
        </row>
        <row r="6270">
          <cell r="C6270"/>
        </row>
        <row r="6271">
          <cell r="C6271"/>
        </row>
        <row r="6272">
          <cell r="C6272"/>
        </row>
        <row r="6273">
          <cell r="C6273"/>
        </row>
        <row r="6274">
          <cell r="C6274"/>
        </row>
        <row r="6275">
          <cell r="C6275"/>
        </row>
        <row r="6276">
          <cell r="C6276"/>
        </row>
        <row r="6277">
          <cell r="C6277"/>
        </row>
        <row r="6278">
          <cell r="C6278"/>
        </row>
        <row r="6279">
          <cell r="C6279"/>
        </row>
        <row r="6280">
          <cell r="C6280"/>
        </row>
        <row r="6281">
          <cell r="C6281"/>
        </row>
        <row r="6282">
          <cell r="C6282"/>
        </row>
        <row r="6283">
          <cell r="C6283"/>
        </row>
        <row r="6284">
          <cell r="C6284"/>
        </row>
        <row r="6285">
          <cell r="C6285"/>
        </row>
        <row r="6286">
          <cell r="C6286"/>
        </row>
        <row r="6287">
          <cell r="C6287"/>
        </row>
        <row r="6288">
          <cell r="C6288"/>
        </row>
        <row r="6289">
          <cell r="C6289"/>
        </row>
        <row r="6290">
          <cell r="C6290"/>
        </row>
        <row r="6291">
          <cell r="C6291"/>
        </row>
        <row r="6292">
          <cell r="C6292"/>
        </row>
        <row r="6293">
          <cell r="C6293"/>
        </row>
        <row r="6294">
          <cell r="C6294"/>
        </row>
        <row r="6295">
          <cell r="C6295"/>
        </row>
        <row r="6296">
          <cell r="C6296"/>
        </row>
        <row r="6297">
          <cell r="C6297"/>
        </row>
        <row r="6298">
          <cell r="C6298"/>
        </row>
        <row r="6299">
          <cell r="C6299"/>
        </row>
        <row r="6300">
          <cell r="C6300"/>
        </row>
        <row r="6301">
          <cell r="C6301"/>
        </row>
        <row r="6302">
          <cell r="C6302"/>
        </row>
        <row r="6303">
          <cell r="C6303"/>
        </row>
        <row r="6304">
          <cell r="C6304"/>
        </row>
        <row r="6305">
          <cell r="C6305"/>
        </row>
        <row r="6306">
          <cell r="C6306"/>
        </row>
        <row r="6307">
          <cell r="C6307"/>
        </row>
        <row r="6308">
          <cell r="C6308"/>
        </row>
        <row r="6309">
          <cell r="C6309"/>
        </row>
        <row r="6310">
          <cell r="C6310"/>
        </row>
        <row r="6311">
          <cell r="C6311"/>
        </row>
        <row r="6312">
          <cell r="C6312"/>
        </row>
        <row r="6313">
          <cell r="C6313"/>
        </row>
        <row r="6314">
          <cell r="C6314"/>
        </row>
        <row r="6315">
          <cell r="C6315"/>
        </row>
        <row r="6316">
          <cell r="C6316"/>
        </row>
        <row r="6317">
          <cell r="C6317"/>
        </row>
        <row r="6318">
          <cell r="C6318"/>
        </row>
        <row r="6319">
          <cell r="C6319"/>
        </row>
        <row r="6320">
          <cell r="C6320"/>
        </row>
        <row r="6321">
          <cell r="C6321"/>
        </row>
        <row r="6322">
          <cell r="C6322"/>
        </row>
        <row r="6323">
          <cell r="C6323"/>
        </row>
        <row r="6324">
          <cell r="C6324"/>
        </row>
        <row r="6325">
          <cell r="C6325"/>
        </row>
        <row r="6326">
          <cell r="C6326"/>
        </row>
        <row r="6327">
          <cell r="C6327"/>
        </row>
        <row r="6328">
          <cell r="C6328"/>
        </row>
        <row r="6329">
          <cell r="C6329"/>
        </row>
        <row r="6330">
          <cell r="C6330"/>
        </row>
        <row r="6331">
          <cell r="C6331"/>
        </row>
        <row r="6332">
          <cell r="C6332"/>
        </row>
        <row r="6333">
          <cell r="C6333"/>
        </row>
        <row r="6334">
          <cell r="C6334"/>
        </row>
        <row r="6335">
          <cell r="C6335"/>
        </row>
        <row r="6336">
          <cell r="C6336"/>
        </row>
        <row r="6337">
          <cell r="C6337"/>
        </row>
        <row r="6338">
          <cell r="C6338"/>
        </row>
        <row r="6339">
          <cell r="C6339"/>
        </row>
        <row r="6340">
          <cell r="C6340"/>
        </row>
        <row r="6341">
          <cell r="C6341"/>
        </row>
        <row r="6342">
          <cell r="C6342"/>
        </row>
        <row r="6343">
          <cell r="C6343"/>
        </row>
        <row r="6344">
          <cell r="C6344"/>
        </row>
        <row r="6345">
          <cell r="C6345"/>
        </row>
        <row r="6346">
          <cell r="C6346"/>
        </row>
        <row r="6347">
          <cell r="C6347"/>
        </row>
        <row r="6348">
          <cell r="C6348"/>
        </row>
        <row r="6349">
          <cell r="C6349"/>
        </row>
        <row r="6350">
          <cell r="C6350"/>
        </row>
        <row r="6351">
          <cell r="C6351"/>
        </row>
        <row r="6352">
          <cell r="C6352"/>
        </row>
        <row r="6353">
          <cell r="C6353"/>
        </row>
        <row r="6354">
          <cell r="C6354"/>
        </row>
        <row r="6355">
          <cell r="C6355"/>
        </row>
        <row r="6356">
          <cell r="C6356"/>
        </row>
        <row r="6357">
          <cell r="C6357"/>
        </row>
        <row r="6358">
          <cell r="C6358"/>
        </row>
        <row r="6359">
          <cell r="C6359"/>
        </row>
        <row r="6360">
          <cell r="C6360"/>
        </row>
        <row r="6361">
          <cell r="C6361"/>
        </row>
        <row r="6362">
          <cell r="C6362"/>
        </row>
        <row r="6363">
          <cell r="C6363"/>
        </row>
        <row r="6364">
          <cell r="C6364"/>
        </row>
        <row r="6365">
          <cell r="C6365"/>
        </row>
        <row r="6366">
          <cell r="C6366"/>
        </row>
        <row r="6367">
          <cell r="C6367"/>
        </row>
        <row r="6368">
          <cell r="C6368"/>
        </row>
        <row r="6369">
          <cell r="C6369"/>
        </row>
        <row r="6370">
          <cell r="C6370"/>
        </row>
        <row r="6371">
          <cell r="C6371"/>
        </row>
        <row r="6372">
          <cell r="C6372"/>
        </row>
        <row r="6373">
          <cell r="C6373"/>
        </row>
        <row r="6374">
          <cell r="C6374"/>
        </row>
        <row r="6375">
          <cell r="C6375"/>
        </row>
        <row r="6376">
          <cell r="C6376"/>
        </row>
        <row r="6377">
          <cell r="C6377"/>
        </row>
        <row r="6378">
          <cell r="C6378"/>
        </row>
        <row r="6379">
          <cell r="C6379"/>
        </row>
        <row r="6380">
          <cell r="C6380"/>
        </row>
        <row r="6381">
          <cell r="C6381"/>
        </row>
        <row r="6382">
          <cell r="C6382"/>
        </row>
        <row r="6383">
          <cell r="C6383"/>
        </row>
        <row r="6384">
          <cell r="C6384"/>
        </row>
        <row r="6385">
          <cell r="C6385"/>
        </row>
        <row r="6386">
          <cell r="C6386"/>
        </row>
        <row r="6387">
          <cell r="C6387"/>
        </row>
        <row r="6388">
          <cell r="C6388"/>
        </row>
        <row r="6389">
          <cell r="C6389"/>
        </row>
        <row r="6390">
          <cell r="C6390"/>
        </row>
        <row r="6391">
          <cell r="C6391"/>
        </row>
        <row r="6392">
          <cell r="C6392"/>
        </row>
        <row r="6393">
          <cell r="C6393"/>
        </row>
        <row r="6394">
          <cell r="C6394"/>
        </row>
        <row r="6395">
          <cell r="C6395"/>
        </row>
        <row r="6396">
          <cell r="C6396"/>
        </row>
        <row r="6397">
          <cell r="C6397"/>
        </row>
        <row r="6398">
          <cell r="C6398"/>
        </row>
        <row r="6399">
          <cell r="C6399"/>
        </row>
        <row r="6400">
          <cell r="C6400"/>
        </row>
        <row r="6401">
          <cell r="C6401"/>
        </row>
        <row r="6402">
          <cell r="C6402"/>
        </row>
        <row r="6403">
          <cell r="C6403"/>
        </row>
        <row r="6404">
          <cell r="C6404"/>
        </row>
        <row r="6405">
          <cell r="C6405"/>
        </row>
        <row r="6406">
          <cell r="C6406"/>
        </row>
        <row r="6407">
          <cell r="C6407"/>
        </row>
        <row r="6408">
          <cell r="C6408"/>
        </row>
        <row r="6409">
          <cell r="C6409"/>
        </row>
        <row r="6410">
          <cell r="C6410"/>
        </row>
        <row r="6411">
          <cell r="C6411"/>
        </row>
        <row r="6412">
          <cell r="C6412"/>
        </row>
        <row r="6413">
          <cell r="C6413"/>
        </row>
        <row r="6414">
          <cell r="C6414"/>
        </row>
        <row r="6415">
          <cell r="C6415"/>
        </row>
        <row r="6416">
          <cell r="C6416"/>
        </row>
        <row r="6417">
          <cell r="C6417"/>
        </row>
        <row r="6418">
          <cell r="C6418"/>
        </row>
        <row r="6419">
          <cell r="C6419"/>
        </row>
        <row r="6420">
          <cell r="C6420"/>
        </row>
        <row r="6421">
          <cell r="C6421"/>
        </row>
        <row r="6422">
          <cell r="C6422"/>
        </row>
        <row r="6423">
          <cell r="C6423"/>
        </row>
        <row r="6424">
          <cell r="C6424"/>
        </row>
        <row r="6425">
          <cell r="C6425"/>
        </row>
        <row r="6426">
          <cell r="C6426"/>
        </row>
        <row r="6427">
          <cell r="C6427"/>
        </row>
        <row r="6428">
          <cell r="C6428"/>
        </row>
        <row r="6429">
          <cell r="C6429"/>
        </row>
        <row r="6430">
          <cell r="C6430"/>
        </row>
        <row r="6431">
          <cell r="C6431"/>
        </row>
        <row r="6432">
          <cell r="C6432"/>
        </row>
        <row r="6433">
          <cell r="C6433"/>
        </row>
        <row r="6434">
          <cell r="C6434"/>
        </row>
        <row r="6435">
          <cell r="C6435"/>
        </row>
        <row r="6436">
          <cell r="C6436"/>
        </row>
        <row r="6437">
          <cell r="C6437"/>
        </row>
        <row r="6438">
          <cell r="C6438"/>
        </row>
        <row r="6439">
          <cell r="C6439"/>
        </row>
        <row r="6440">
          <cell r="C6440"/>
        </row>
        <row r="6441">
          <cell r="C6441"/>
        </row>
        <row r="6442">
          <cell r="C6442"/>
        </row>
        <row r="6443">
          <cell r="C6443"/>
        </row>
        <row r="6444">
          <cell r="C6444"/>
        </row>
        <row r="6445">
          <cell r="C6445"/>
        </row>
        <row r="6446">
          <cell r="C6446"/>
        </row>
        <row r="6447">
          <cell r="C6447"/>
        </row>
        <row r="6448">
          <cell r="C6448"/>
        </row>
        <row r="6449">
          <cell r="C6449"/>
        </row>
        <row r="6450">
          <cell r="C6450"/>
        </row>
        <row r="6451">
          <cell r="C6451"/>
        </row>
        <row r="6452">
          <cell r="C6452"/>
        </row>
        <row r="6453">
          <cell r="C6453"/>
        </row>
        <row r="6454">
          <cell r="C6454"/>
        </row>
        <row r="6455">
          <cell r="C6455"/>
        </row>
        <row r="6456">
          <cell r="C6456"/>
        </row>
        <row r="6457">
          <cell r="C6457"/>
        </row>
        <row r="6458">
          <cell r="C6458"/>
        </row>
        <row r="6459">
          <cell r="C6459"/>
        </row>
        <row r="6460">
          <cell r="C6460"/>
        </row>
        <row r="6461">
          <cell r="C6461"/>
        </row>
        <row r="6462">
          <cell r="C6462"/>
        </row>
        <row r="6463">
          <cell r="C6463"/>
        </row>
        <row r="6464">
          <cell r="C6464"/>
        </row>
        <row r="6465">
          <cell r="C6465"/>
        </row>
        <row r="6466">
          <cell r="C6466"/>
        </row>
        <row r="6467">
          <cell r="C6467"/>
        </row>
        <row r="6468">
          <cell r="C6468"/>
        </row>
        <row r="6469">
          <cell r="C6469"/>
        </row>
        <row r="6470">
          <cell r="C6470"/>
        </row>
        <row r="6471">
          <cell r="C6471"/>
        </row>
        <row r="6472">
          <cell r="C6472"/>
        </row>
        <row r="6473">
          <cell r="C6473"/>
        </row>
        <row r="6474">
          <cell r="C6474"/>
        </row>
        <row r="6475">
          <cell r="C6475"/>
        </row>
        <row r="6476">
          <cell r="C6476"/>
        </row>
        <row r="6477">
          <cell r="C6477"/>
        </row>
        <row r="6478">
          <cell r="C6478"/>
        </row>
        <row r="6479">
          <cell r="C6479"/>
        </row>
        <row r="6480">
          <cell r="C6480"/>
        </row>
        <row r="6481">
          <cell r="C6481"/>
        </row>
        <row r="6482">
          <cell r="C6482"/>
        </row>
        <row r="6483">
          <cell r="C6483"/>
        </row>
        <row r="6484">
          <cell r="C6484"/>
        </row>
        <row r="6485">
          <cell r="C6485"/>
        </row>
        <row r="6486">
          <cell r="C6486"/>
        </row>
        <row r="6487">
          <cell r="C6487"/>
        </row>
        <row r="6488">
          <cell r="C6488"/>
        </row>
        <row r="6489">
          <cell r="C6489"/>
        </row>
        <row r="6490">
          <cell r="C6490"/>
        </row>
        <row r="6491">
          <cell r="C6491"/>
        </row>
        <row r="6492">
          <cell r="C6492"/>
        </row>
        <row r="6493">
          <cell r="C6493"/>
        </row>
        <row r="6494">
          <cell r="C6494"/>
        </row>
        <row r="6495">
          <cell r="C6495"/>
        </row>
        <row r="6496">
          <cell r="C6496"/>
        </row>
        <row r="6497">
          <cell r="C6497"/>
        </row>
        <row r="6498">
          <cell r="C6498"/>
        </row>
        <row r="6499">
          <cell r="C6499"/>
        </row>
        <row r="6500">
          <cell r="C6500"/>
        </row>
        <row r="6501">
          <cell r="C6501"/>
        </row>
        <row r="6502">
          <cell r="C6502"/>
        </row>
        <row r="6503">
          <cell r="C6503"/>
        </row>
        <row r="6504">
          <cell r="C6504"/>
        </row>
        <row r="6505">
          <cell r="C6505"/>
        </row>
        <row r="6506">
          <cell r="C6506"/>
        </row>
        <row r="6507">
          <cell r="C6507"/>
        </row>
        <row r="6508">
          <cell r="C6508"/>
        </row>
        <row r="6509">
          <cell r="C6509"/>
        </row>
        <row r="6510">
          <cell r="C6510"/>
        </row>
        <row r="6511">
          <cell r="C6511"/>
        </row>
        <row r="6512">
          <cell r="C6512"/>
        </row>
        <row r="6513">
          <cell r="C6513"/>
        </row>
        <row r="6514">
          <cell r="C6514"/>
        </row>
        <row r="6515">
          <cell r="C6515"/>
        </row>
        <row r="6516">
          <cell r="C6516"/>
        </row>
        <row r="6517">
          <cell r="C6517"/>
        </row>
        <row r="6518">
          <cell r="C6518"/>
        </row>
        <row r="6519">
          <cell r="C6519"/>
        </row>
        <row r="6520">
          <cell r="C6520"/>
        </row>
        <row r="6521">
          <cell r="C6521"/>
        </row>
        <row r="6522">
          <cell r="C6522"/>
        </row>
        <row r="6523">
          <cell r="C6523"/>
        </row>
        <row r="6524">
          <cell r="C6524"/>
        </row>
        <row r="6525">
          <cell r="C6525"/>
        </row>
        <row r="6526">
          <cell r="C6526"/>
        </row>
        <row r="6527">
          <cell r="C6527"/>
        </row>
        <row r="6528">
          <cell r="C6528"/>
        </row>
        <row r="6529">
          <cell r="C6529"/>
        </row>
        <row r="6530">
          <cell r="C6530"/>
        </row>
        <row r="6531">
          <cell r="C6531"/>
        </row>
        <row r="6532">
          <cell r="C6532"/>
        </row>
        <row r="6533">
          <cell r="C6533"/>
        </row>
        <row r="6534">
          <cell r="C6534"/>
        </row>
        <row r="6535">
          <cell r="C6535"/>
        </row>
        <row r="6536">
          <cell r="C6536"/>
        </row>
        <row r="6537">
          <cell r="C6537"/>
        </row>
        <row r="6538">
          <cell r="C6538"/>
        </row>
        <row r="6539">
          <cell r="C6539"/>
        </row>
        <row r="6540">
          <cell r="C6540"/>
        </row>
        <row r="6541">
          <cell r="C6541"/>
        </row>
        <row r="6542">
          <cell r="C6542"/>
        </row>
        <row r="6543">
          <cell r="C6543"/>
        </row>
        <row r="6544">
          <cell r="C6544"/>
        </row>
        <row r="6545">
          <cell r="C6545"/>
        </row>
        <row r="6546">
          <cell r="C6546"/>
        </row>
        <row r="6547">
          <cell r="C6547"/>
        </row>
        <row r="6548">
          <cell r="C6548"/>
        </row>
        <row r="6549">
          <cell r="C6549"/>
        </row>
        <row r="6550">
          <cell r="C6550"/>
        </row>
        <row r="6551">
          <cell r="C6551"/>
        </row>
        <row r="6552">
          <cell r="C6552"/>
        </row>
        <row r="6553">
          <cell r="C6553"/>
        </row>
        <row r="6554">
          <cell r="C6554"/>
        </row>
        <row r="6555">
          <cell r="C6555"/>
        </row>
        <row r="6556">
          <cell r="C6556"/>
        </row>
        <row r="6557">
          <cell r="C6557"/>
        </row>
        <row r="6558">
          <cell r="C6558"/>
        </row>
        <row r="6559">
          <cell r="C6559"/>
        </row>
        <row r="6560">
          <cell r="C6560"/>
        </row>
        <row r="6561">
          <cell r="C6561"/>
        </row>
        <row r="6562">
          <cell r="C6562"/>
        </row>
        <row r="6563">
          <cell r="C6563"/>
        </row>
        <row r="6564">
          <cell r="C6564"/>
        </row>
        <row r="6565">
          <cell r="C6565"/>
        </row>
        <row r="6566">
          <cell r="C6566"/>
        </row>
        <row r="6567">
          <cell r="C6567"/>
        </row>
        <row r="6568">
          <cell r="C6568"/>
        </row>
        <row r="6569">
          <cell r="C6569"/>
        </row>
        <row r="6570">
          <cell r="C6570"/>
        </row>
        <row r="6571">
          <cell r="C6571"/>
        </row>
        <row r="6572">
          <cell r="C6572"/>
        </row>
        <row r="6573">
          <cell r="C6573"/>
        </row>
        <row r="6574">
          <cell r="C6574"/>
        </row>
        <row r="6575">
          <cell r="C6575"/>
        </row>
        <row r="6576">
          <cell r="C6576"/>
        </row>
        <row r="6577">
          <cell r="C6577"/>
        </row>
        <row r="6578">
          <cell r="C6578"/>
        </row>
        <row r="6579">
          <cell r="C6579"/>
        </row>
        <row r="6580">
          <cell r="C6580"/>
        </row>
        <row r="6581">
          <cell r="C6581"/>
        </row>
        <row r="6582">
          <cell r="C6582"/>
        </row>
        <row r="6583">
          <cell r="C6583"/>
        </row>
        <row r="6584">
          <cell r="C6584"/>
        </row>
        <row r="6585">
          <cell r="C6585"/>
        </row>
        <row r="6586">
          <cell r="C6586"/>
        </row>
        <row r="6587">
          <cell r="C6587"/>
        </row>
        <row r="6588">
          <cell r="C6588"/>
        </row>
        <row r="6589">
          <cell r="C6589"/>
        </row>
        <row r="6590">
          <cell r="C6590"/>
        </row>
        <row r="6591">
          <cell r="C6591"/>
        </row>
        <row r="6592">
          <cell r="C6592"/>
        </row>
        <row r="6593">
          <cell r="C6593"/>
        </row>
        <row r="6594">
          <cell r="C6594"/>
        </row>
        <row r="6595">
          <cell r="C6595"/>
        </row>
        <row r="6596">
          <cell r="C6596"/>
        </row>
        <row r="6597">
          <cell r="C6597"/>
        </row>
        <row r="6598">
          <cell r="C6598"/>
        </row>
        <row r="6599">
          <cell r="C6599"/>
        </row>
        <row r="6600">
          <cell r="C6600"/>
        </row>
        <row r="6601">
          <cell r="C6601"/>
        </row>
        <row r="6602">
          <cell r="C6602"/>
        </row>
        <row r="6603">
          <cell r="C6603"/>
        </row>
        <row r="6604">
          <cell r="C6604"/>
        </row>
        <row r="6605">
          <cell r="C6605"/>
        </row>
        <row r="6606">
          <cell r="C6606"/>
        </row>
        <row r="6607">
          <cell r="C6607"/>
        </row>
        <row r="6608">
          <cell r="C6608"/>
        </row>
        <row r="6609">
          <cell r="C6609"/>
        </row>
        <row r="6610">
          <cell r="C6610"/>
        </row>
        <row r="6611">
          <cell r="C6611"/>
        </row>
        <row r="6612">
          <cell r="C6612"/>
        </row>
        <row r="6613">
          <cell r="C6613"/>
        </row>
        <row r="6614">
          <cell r="C6614"/>
        </row>
        <row r="6615">
          <cell r="C6615"/>
        </row>
        <row r="6616">
          <cell r="C6616"/>
        </row>
        <row r="6617">
          <cell r="C6617"/>
        </row>
        <row r="6618">
          <cell r="C6618"/>
        </row>
        <row r="6619">
          <cell r="C6619"/>
        </row>
        <row r="6620">
          <cell r="C6620"/>
        </row>
        <row r="6621">
          <cell r="C6621"/>
        </row>
        <row r="6622">
          <cell r="C6622"/>
        </row>
        <row r="6623">
          <cell r="C6623"/>
        </row>
        <row r="6624">
          <cell r="C6624"/>
        </row>
        <row r="6625">
          <cell r="C6625"/>
        </row>
        <row r="6626">
          <cell r="C6626"/>
        </row>
        <row r="6627">
          <cell r="C6627"/>
        </row>
        <row r="6628">
          <cell r="C6628"/>
        </row>
        <row r="6629">
          <cell r="C6629"/>
        </row>
        <row r="6630">
          <cell r="C6630"/>
        </row>
        <row r="6631">
          <cell r="C6631"/>
        </row>
        <row r="6632">
          <cell r="C6632"/>
        </row>
        <row r="6633">
          <cell r="C6633"/>
        </row>
        <row r="6634">
          <cell r="C6634"/>
        </row>
        <row r="6635">
          <cell r="C6635"/>
        </row>
        <row r="6636">
          <cell r="C6636"/>
        </row>
        <row r="6637">
          <cell r="C6637"/>
        </row>
        <row r="6638">
          <cell r="C6638"/>
        </row>
        <row r="6639">
          <cell r="C6639"/>
        </row>
        <row r="6640">
          <cell r="C6640"/>
        </row>
        <row r="6641">
          <cell r="C6641"/>
        </row>
        <row r="6642">
          <cell r="C6642"/>
        </row>
        <row r="6643">
          <cell r="C6643"/>
        </row>
        <row r="6644">
          <cell r="C6644"/>
        </row>
        <row r="6645">
          <cell r="C6645"/>
        </row>
        <row r="6646">
          <cell r="C6646"/>
        </row>
        <row r="6647">
          <cell r="C6647"/>
        </row>
        <row r="6648">
          <cell r="C6648"/>
        </row>
        <row r="6649">
          <cell r="C6649"/>
        </row>
        <row r="6650">
          <cell r="C6650"/>
        </row>
        <row r="6651">
          <cell r="C6651"/>
        </row>
        <row r="6652">
          <cell r="C6652"/>
        </row>
        <row r="6653">
          <cell r="C6653"/>
        </row>
        <row r="6654">
          <cell r="C6654"/>
        </row>
        <row r="6655">
          <cell r="C6655"/>
        </row>
        <row r="6656">
          <cell r="C6656"/>
        </row>
        <row r="6657">
          <cell r="C6657"/>
        </row>
        <row r="6658">
          <cell r="C6658"/>
        </row>
        <row r="6659">
          <cell r="C6659"/>
        </row>
        <row r="6660">
          <cell r="C6660"/>
        </row>
        <row r="6661">
          <cell r="C6661"/>
        </row>
        <row r="6662">
          <cell r="C6662"/>
        </row>
        <row r="6663">
          <cell r="C6663"/>
        </row>
        <row r="6664">
          <cell r="C6664"/>
        </row>
        <row r="6665">
          <cell r="C6665"/>
        </row>
        <row r="6666">
          <cell r="C6666"/>
        </row>
        <row r="6667">
          <cell r="C6667"/>
        </row>
        <row r="6668">
          <cell r="C6668"/>
        </row>
        <row r="6669">
          <cell r="C6669"/>
        </row>
        <row r="6670">
          <cell r="C6670"/>
        </row>
        <row r="6671">
          <cell r="C6671"/>
        </row>
        <row r="6672">
          <cell r="C6672"/>
        </row>
        <row r="6673">
          <cell r="C6673"/>
        </row>
        <row r="6674">
          <cell r="C6674"/>
        </row>
        <row r="6675">
          <cell r="C6675"/>
        </row>
        <row r="6676">
          <cell r="C6676"/>
        </row>
        <row r="6677">
          <cell r="C6677"/>
        </row>
        <row r="6678">
          <cell r="C6678"/>
        </row>
        <row r="6679">
          <cell r="C6679"/>
        </row>
        <row r="6680">
          <cell r="C6680"/>
        </row>
        <row r="6681">
          <cell r="C6681"/>
        </row>
        <row r="6682">
          <cell r="C6682"/>
        </row>
        <row r="6683">
          <cell r="C6683"/>
        </row>
        <row r="6684">
          <cell r="C6684"/>
        </row>
        <row r="6685">
          <cell r="C6685"/>
        </row>
        <row r="6686">
          <cell r="C6686"/>
        </row>
        <row r="6687">
          <cell r="C6687"/>
        </row>
        <row r="6688">
          <cell r="C6688"/>
        </row>
        <row r="6689">
          <cell r="C6689"/>
        </row>
        <row r="6690">
          <cell r="C6690"/>
        </row>
        <row r="6691">
          <cell r="C6691"/>
        </row>
        <row r="6692">
          <cell r="C6692"/>
        </row>
        <row r="6693">
          <cell r="C6693"/>
        </row>
        <row r="6694">
          <cell r="C6694"/>
        </row>
        <row r="6695">
          <cell r="C6695"/>
        </row>
        <row r="6696">
          <cell r="C6696"/>
        </row>
        <row r="6697">
          <cell r="C6697"/>
        </row>
        <row r="6698">
          <cell r="C6698"/>
        </row>
        <row r="6699">
          <cell r="C6699"/>
        </row>
        <row r="6700">
          <cell r="C6700"/>
        </row>
        <row r="6701">
          <cell r="C6701"/>
        </row>
        <row r="6702">
          <cell r="C6702"/>
        </row>
        <row r="6703">
          <cell r="C6703"/>
        </row>
        <row r="6704">
          <cell r="C6704"/>
        </row>
        <row r="6705">
          <cell r="C6705"/>
        </row>
        <row r="6706">
          <cell r="C6706"/>
        </row>
        <row r="6707">
          <cell r="C6707"/>
        </row>
        <row r="6708">
          <cell r="C6708"/>
        </row>
        <row r="6709">
          <cell r="C6709"/>
        </row>
        <row r="6710">
          <cell r="C6710"/>
        </row>
        <row r="6711">
          <cell r="C6711"/>
        </row>
        <row r="6712">
          <cell r="C6712"/>
        </row>
        <row r="6713">
          <cell r="C6713"/>
        </row>
        <row r="6714">
          <cell r="C6714"/>
        </row>
        <row r="6715">
          <cell r="C6715"/>
        </row>
        <row r="6716">
          <cell r="C6716"/>
        </row>
        <row r="6717">
          <cell r="C6717"/>
        </row>
        <row r="6718">
          <cell r="C6718"/>
        </row>
        <row r="6719">
          <cell r="C6719"/>
        </row>
        <row r="6720">
          <cell r="C6720"/>
        </row>
        <row r="6721">
          <cell r="C6721"/>
        </row>
        <row r="6722">
          <cell r="C6722"/>
        </row>
        <row r="6723">
          <cell r="C6723"/>
        </row>
        <row r="6724">
          <cell r="C6724"/>
        </row>
        <row r="6725">
          <cell r="C6725"/>
        </row>
        <row r="6726">
          <cell r="C6726"/>
        </row>
        <row r="6727">
          <cell r="C6727"/>
        </row>
        <row r="6728">
          <cell r="C6728"/>
        </row>
        <row r="6729">
          <cell r="C6729"/>
        </row>
        <row r="6730">
          <cell r="C6730"/>
        </row>
        <row r="6731">
          <cell r="C6731"/>
        </row>
        <row r="6732">
          <cell r="C6732"/>
        </row>
        <row r="6733">
          <cell r="C6733"/>
        </row>
        <row r="6734">
          <cell r="C6734"/>
        </row>
        <row r="6735">
          <cell r="C6735"/>
        </row>
        <row r="6736">
          <cell r="C6736"/>
        </row>
        <row r="6737">
          <cell r="C6737"/>
        </row>
        <row r="6738">
          <cell r="C6738"/>
        </row>
        <row r="6739">
          <cell r="C6739"/>
        </row>
        <row r="6740">
          <cell r="C6740"/>
        </row>
        <row r="6741">
          <cell r="C6741"/>
        </row>
        <row r="6742">
          <cell r="C6742"/>
        </row>
        <row r="6743">
          <cell r="C6743"/>
        </row>
        <row r="6744">
          <cell r="C6744"/>
        </row>
        <row r="6745">
          <cell r="C6745"/>
        </row>
        <row r="6746">
          <cell r="C6746"/>
        </row>
        <row r="6747">
          <cell r="C6747"/>
        </row>
        <row r="6748">
          <cell r="C6748"/>
        </row>
        <row r="6749">
          <cell r="C6749"/>
        </row>
        <row r="6750">
          <cell r="C6750"/>
        </row>
        <row r="6751">
          <cell r="C6751"/>
        </row>
        <row r="6752">
          <cell r="C6752"/>
        </row>
        <row r="6753">
          <cell r="C6753"/>
        </row>
        <row r="6754">
          <cell r="C6754"/>
        </row>
        <row r="6755">
          <cell r="C6755"/>
        </row>
        <row r="6756">
          <cell r="C6756"/>
        </row>
        <row r="6757">
          <cell r="C6757"/>
        </row>
        <row r="6758">
          <cell r="C6758"/>
        </row>
        <row r="6759">
          <cell r="C6759"/>
        </row>
        <row r="6760">
          <cell r="C6760"/>
        </row>
        <row r="6761">
          <cell r="C6761"/>
        </row>
        <row r="6762">
          <cell r="C6762"/>
        </row>
        <row r="6763">
          <cell r="C6763"/>
        </row>
        <row r="6764">
          <cell r="C6764"/>
        </row>
        <row r="6765">
          <cell r="C6765"/>
        </row>
        <row r="6766">
          <cell r="C6766"/>
        </row>
        <row r="6767">
          <cell r="C6767"/>
        </row>
        <row r="6768">
          <cell r="C6768"/>
        </row>
        <row r="6769">
          <cell r="C6769"/>
        </row>
        <row r="6770">
          <cell r="C6770"/>
        </row>
        <row r="6771">
          <cell r="C6771"/>
        </row>
        <row r="6772">
          <cell r="C6772"/>
        </row>
        <row r="6773">
          <cell r="C6773"/>
        </row>
        <row r="6774">
          <cell r="C6774"/>
        </row>
        <row r="6775">
          <cell r="C6775"/>
        </row>
        <row r="6776">
          <cell r="C6776"/>
        </row>
        <row r="6777">
          <cell r="C6777"/>
        </row>
        <row r="6778">
          <cell r="C6778"/>
        </row>
        <row r="6779">
          <cell r="C6779"/>
        </row>
        <row r="6780">
          <cell r="C6780"/>
        </row>
        <row r="6781">
          <cell r="C6781"/>
        </row>
        <row r="6782">
          <cell r="C6782"/>
        </row>
        <row r="6783">
          <cell r="C6783"/>
        </row>
        <row r="6784">
          <cell r="C6784"/>
        </row>
        <row r="6785">
          <cell r="C6785"/>
        </row>
        <row r="6786">
          <cell r="C6786"/>
        </row>
        <row r="6787">
          <cell r="C6787"/>
        </row>
        <row r="6788">
          <cell r="C6788"/>
        </row>
        <row r="6789">
          <cell r="C6789"/>
        </row>
        <row r="6790">
          <cell r="C6790"/>
        </row>
        <row r="6791">
          <cell r="C6791"/>
        </row>
        <row r="6792">
          <cell r="C6792"/>
        </row>
        <row r="6793">
          <cell r="C6793"/>
        </row>
        <row r="6794">
          <cell r="C6794"/>
        </row>
        <row r="6795">
          <cell r="C6795"/>
        </row>
        <row r="6796">
          <cell r="C6796"/>
        </row>
        <row r="6797">
          <cell r="C6797"/>
        </row>
        <row r="6798">
          <cell r="C6798"/>
        </row>
        <row r="6799">
          <cell r="C6799"/>
        </row>
        <row r="6800">
          <cell r="C6800"/>
        </row>
        <row r="6801">
          <cell r="C6801"/>
        </row>
        <row r="6802">
          <cell r="C6802"/>
        </row>
        <row r="6803">
          <cell r="C6803"/>
        </row>
        <row r="6804">
          <cell r="C6804"/>
        </row>
        <row r="6805">
          <cell r="C6805"/>
        </row>
        <row r="6806">
          <cell r="C6806"/>
        </row>
        <row r="6807">
          <cell r="C6807"/>
        </row>
        <row r="6808">
          <cell r="C6808"/>
        </row>
        <row r="6809">
          <cell r="C6809"/>
        </row>
        <row r="6810">
          <cell r="C6810"/>
        </row>
        <row r="6811">
          <cell r="C6811"/>
        </row>
        <row r="6812">
          <cell r="C6812"/>
        </row>
        <row r="6813">
          <cell r="C6813"/>
        </row>
        <row r="6814">
          <cell r="C6814"/>
        </row>
        <row r="6815">
          <cell r="C6815"/>
        </row>
        <row r="6816">
          <cell r="C6816"/>
        </row>
        <row r="6817">
          <cell r="C6817"/>
        </row>
        <row r="6818">
          <cell r="C6818"/>
        </row>
        <row r="6819">
          <cell r="C6819"/>
        </row>
        <row r="6820">
          <cell r="C6820"/>
        </row>
        <row r="6821">
          <cell r="C6821"/>
        </row>
        <row r="6822">
          <cell r="C6822"/>
        </row>
        <row r="6823">
          <cell r="C6823"/>
        </row>
        <row r="6824">
          <cell r="C6824"/>
        </row>
        <row r="6825">
          <cell r="C6825"/>
        </row>
        <row r="6826">
          <cell r="C6826"/>
        </row>
        <row r="6827">
          <cell r="C6827"/>
        </row>
        <row r="6828">
          <cell r="C6828"/>
        </row>
        <row r="6829">
          <cell r="C6829"/>
        </row>
        <row r="6830">
          <cell r="C6830"/>
        </row>
        <row r="6831">
          <cell r="C6831"/>
        </row>
        <row r="6832">
          <cell r="C6832"/>
        </row>
        <row r="6833">
          <cell r="C6833"/>
        </row>
        <row r="6834">
          <cell r="C6834"/>
        </row>
        <row r="6835">
          <cell r="C6835"/>
        </row>
        <row r="6836">
          <cell r="C6836"/>
        </row>
        <row r="6837">
          <cell r="C6837"/>
        </row>
        <row r="6838">
          <cell r="C6838"/>
        </row>
        <row r="6839">
          <cell r="C6839"/>
        </row>
        <row r="6840">
          <cell r="C6840"/>
        </row>
        <row r="6841">
          <cell r="C6841"/>
        </row>
        <row r="6842">
          <cell r="C6842"/>
        </row>
        <row r="6843">
          <cell r="C6843"/>
        </row>
        <row r="6844">
          <cell r="C6844"/>
        </row>
        <row r="6845">
          <cell r="C6845"/>
        </row>
        <row r="6846">
          <cell r="C6846"/>
        </row>
        <row r="6847">
          <cell r="C6847"/>
        </row>
        <row r="6848">
          <cell r="C6848"/>
        </row>
        <row r="6849">
          <cell r="C6849"/>
        </row>
        <row r="6850">
          <cell r="C6850"/>
        </row>
        <row r="6851">
          <cell r="C6851"/>
        </row>
        <row r="6852">
          <cell r="C6852"/>
        </row>
        <row r="6853">
          <cell r="C6853"/>
        </row>
        <row r="6854">
          <cell r="C6854"/>
        </row>
        <row r="6855">
          <cell r="C6855"/>
        </row>
        <row r="6856">
          <cell r="C6856"/>
        </row>
        <row r="6857">
          <cell r="C6857"/>
        </row>
        <row r="6858">
          <cell r="C6858"/>
        </row>
        <row r="6859">
          <cell r="C6859"/>
        </row>
        <row r="6860">
          <cell r="C6860"/>
        </row>
        <row r="6861">
          <cell r="C6861"/>
        </row>
        <row r="6862">
          <cell r="C6862"/>
        </row>
        <row r="6863">
          <cell r="C6863"/>
        </row>
        <row r="6864">
          <cell r="C6864"/>
        </row>
        <row r="6865">
          <cell r="C6865"/>
        </row>
        <row r="6866">
          <cell r="C6866"/>
        </row>
        <row r="6867">
          <cell r="C6867"/>
        </row>
        <row r="6868">
          <cell r="C6868"/>
        </row>
        <row r="6869">
          <cell r="C6869"/>
        </row>
        <row r="6870">
          <cell r="C6870"/>
        </row>
        <row r="6871">
          <cell r="C6871"/>
        </row>
        <row r="6872">
          <cell r="C6872"/>
        </row>
        <row r="6873">
          <cell r="C6873"/>
        </row>
        <row r="6874">
          <cell r="C6874"/>
        </row>
        <row r="6875">
          <cell r="C6875"/>
        </row>
        <row r="6876">
          <cell r="C6876"/>
        </row>
        <row r="6877">
          <cell r="C6877"/>
        </row>
        <row r="6878">
          <cell r="C6878"/>
        </row>
        <row r="6879">
          <cell r="C6879"/>
        </row>
        <row r="6880">
          <cell r="C6880"/>
        </row>
        <row r="6881">
          <cell r="C6881"/>
        </row>
        <row r="6882">
          <cell r="C6882"/>
        </row>
        <row r="6883">
          <cell r="C6883"/>
        </row>
        <row r="6884">
          <cell r="C6884"/>
        </row>
        <row r="6885">
          <cell r="C6885"/>
        </row>
        <row r="6886">
          <cell r="C6886"/>
        </row>
        <row r="6887">
          <cell r="C6887"/>
        </row>
        <row r="6888">
          <cell r="C6888"/>
        </row>
        <row r="6889">
          <cell r="C6889"/>
        </row>
        <row r="6890">
          <cell r="C6890"/>
        </row>
        <row r="6891">
          <cell r="C6891"/>
        </row>
        <row r="6892">
          <cell r="C6892"/>
        </row>
        <row r="6893">
          <cell r="C6893"/>
        </row>
        <row r="6894">
          <cell r="C6894"/>
        </row>
        <row r="6895">
          <cell r="C6895"/>
        </row>
        <row r="6896">
          <cell r="C6896"/>
        </row>
        <row r="6897">
          <cell r="C6897"/>
        </row>
        <row r="6898">
          <cell r="C6898"/>
        </row>
        <row r="6899">
          <cell r="C6899"/>
        </row>
        <row r="6900">
          <cell r="C6900"/>
        </row>
        <row r="6901">
          <cell r="C6901"/>
        </row>
        <row r="6902">
          <cell r="C6902"/>
        </row>
        <row r="6903">
          <cell r="C6903"/>
        </row>
        <row r="6904">
          <cell r="C6904"/>
        </row>
        <row r="6905">
          <cell r="C6905"/>
        </row>
        <row r="6906">
          <cell r="C6906"/>
        </row>
        <row r="6907">
          <cell r="C6907"/>
        </row>
        <row r="6908">
          <cell r="C6908"/>
        </row>
        <row r="6909">
          <cell r="C6909"/>
        </row>
        <row r="6910">
          <cell r="C6910"/>
        </row>
        <row r="6911">
          <cell r="C6911"/>
        </row>
        <row r="6912">
          <cell r="C6912"/>
        </row>
        <row r="6913">
          <cell r="C6913"/>
        </row>
        <row r="6914">
          <cell r="C6914"/>
        </row>
        <row r="6915">
          <cell r="C6915"/>
        </row>
        <row r="6916">
          <cell r="C6916"/>
        </row>
        <row r="6917">
          <cell r="C6917"/>
        </row>
        <row r="6918">
          <cell r="C6918"/>
        </row>
        <row r="6919">
          <cell r="C6919"/>
        </row>
        <row r="6920">
          <cell r="C6920"/>
        </row>
        <row r="6921">
          <cell r="C6921"/>
        </row>
        <row r="6922">
          <cell r="C6922"/>
        </row>
        <row r="6923">
          <cell r="C6923"/>
        </row>
        <row r="6924">
          <cell r="C6924"/>
        </row>
        <row r="6925">
          <cell r="C6925"/>
        </row>
        <row r="6926">
          <cell r="C6926"/>
        </row>
        <row r="6927">
          <cell r="C6927"/>
        </row>
        <row r="6928">
          <cell r="C6928"/>
        </row>
        <row r="6929">
          <cell r="C6929"/>
        </row>
        <row r="6930">
          <cell r="C6930"/>
        </row>
        <row r="6931">
          <cell r="C6931"/>
        </row>
        <row r="6932">
          <cell r="C6932"/>
        </row>
        <row r="6933">
          <cell r="C6933"/>
        </row>
        <row r="6934">
          <cell r="C6934"/>
        </row>
        <row r="6935">
          <cell r="C6935"/>
        </row>
        <row r="6936">
          <cell r="C6936"/>
        </row>
        <row r="6937">
          <cell r="C6937"/>
        </row>
        <row r="6938">
          <cell r="C6938"/>
        </row>
        <row r="6939">
          <cell r="C6939"/>
        </row>
        <row r="6940">
          <cell r="C6940"/>
        </row>
        <row r="6941">
          <cell r="C6941"/>
        </row>
        <row r="6942">
          <cell r="C6942"/>
        </row>
        <row r="6943">
          <cell r="C6943"/>
        </row>
        <row r="6944">
          <cell r="C6944"/>
        </row>
        <row r="6945">
          <cell r="C6945"/>
        </row>
        <row r="6946">
          <cell r="C6946"/>
        </row>
        <row r="6947">
          <cell r="C6947"/>
        </row>
        <row r="6948">
          <cell r="C6948"/>
        </row>
        <row r="6949">
          <cell r="C6949"/>
        </row>
        <row r="6950">
          <cell r="C6950"/>
        </row>
        <row r="6951">
          <cell r="C6951"/>
        </row>
        <row r="6952">
          <cell r="C6952"/>
        </row>
        <row r="6953">
          <cell r="C6953"/>
        </row>
        <row r="6954">
          <cell r="C6954"/>
        </row>
        <row r="6955">
          <cell r="C6955"/>
        </row>
        <row r="6956">
          <cell r="C6956"/>
        </row>
        <row r="6957">
          <cell r="C6957"/>
        </row>
        <row r="6958">
          <cell r="C6958"/>
        </row>
        <row r="6959">
          <cell r="C6959"/>
        </row>
        <row r="6960">
          <cell r="C6960"/>
        </row>
        <row r="6961">
          <cell r="C6961"/>
        </row>
        <row r="6962">
          <cell r="C6962"/>
        </row>
        <row r="6963">
          <cell r="C6963"/>
        </row>
        <row r="6964">
          <cell r="C6964"/>
        </row>
        <row r="6965">
          <cell r="C6965"/>
        </row>
        <row r="6966">
          <cell r="C6966"/>
        </row>
        <row r="6967">
          <cell r="C6967"/>
        </row>
        <row r="6968">
          <cell r="C6968"/>
        </row>
        <row r="6969">
          <cell r="C6969"/>
        </row>
        <row r="6970">
          <cell r="C6970"/>
        </row>
        <row r="6971">
          <cell r="C6971"/>
        </row>
        <row r="6972">
          <cell r="C6972"/>
        </row>
        <row r="6973">
          <cell r="C6973"/>
        </row>
        <row r="6974">
          <cell r="C6974"/>
        </row>
        <row r="6975">
          <cell r="C6975"/>
        </row>
        <row r="6976">
          <cell r="C6976"/>
        </row>
        <row r="6977">
          <cell r="C6977"/>
        </row>
        <row r="6978">
          <cell r="C6978"/>
        </row>
        <row r="6979">
          <cell r="C6979"/>
        </row>
        <row r="6980">
          <cell r="C6980"/>
        </row>
        <row r="6981">
          <cell r="C6981"/>
        </row>
        <row r="6982">
          <cell r="C6982"/>
        </row>
        <row r="6983">
          <cell r="C6983"/>
        </row>
        <row r="6984">
          <cell r="C6984"/>
        </row>
        <row r="6985">
          <cell r="C6985"/>
        </row>
        <row r="6986">
          <cell r="C6986"/>
        </row>
        <row r="6987">
          <cell r="C6987"/>
        </row>
        <row r="6988">
          <cell r="C6988"/>
        </row>
        <row r="6989">
          <cell r="C6989"/>
        </row>
        <row r="6990">
          <cell r="C6990"/>
        </row>
        <row r="6991">
          <cell r="C6991"/>
        </row>
        <row r="6992">
          <cell r="C6992"/>
        </row>
        <row r="6993">
          <cell r="C6993"/>
        </row>
        <row r="6994">
          <cell r="C6994"/>
        </row>
        <row r="6995">
          <cell r="C6995"/>
        </row>
        <row r="6996">
          <cell r="C6996"/>
        </row>
        <row r="6997">
          <cell r="C6997"/>
        </row>
        <row r="6998">
          <cell r="C6998"/>
        </row>
        <row r="6999">
          <cell r="C6999"/>
        </row>
        <row r="7000">
          <cell r="C7000"/>
        </row>
        <row r="7001">
          <cell r="C7001"/>
        </row>
        <row r="7002">
          <cell r="C7002"/>
        </row>
        <row r="7003">
          <cell r="C7003"/>
        </row>
        <row r="7004">
          <cell r="C7004"/>
        </row>
        <row r="7005">
          <cell r="C7005"/>
        </row>
        <row r="7006">
          <cell r="C7006"/>
        </row>
        <row r="7007">
          <cell r="C7007"/>
        </row>
        <row r="7008">
          <cell r="C7008"/>
        </row>
        <row r="7009">
          <cell r="C7009"/>
        </row>
        <row r="7010">
          <cell r="C7010"/>
        </row>
        <row r="7011">
          <cell r="C7011"/>
        </row>
        <row r="7012">
          <cell r="C7012"/>
        </row>
        <row r="7013">
          <cell r="C7013"/>
        </row>
        <row r="7014">
          <cell r="C7014"/>
        </row>
        <row r="7015">
          <cell r="C7015"/>
        </row>
        <row r="7016">
          <cell r="C7016"/>
        </row>
        <row r="7017">
          <cell r="C7017"/>
        </row>
        <row r="7018">
          <cell r="C7018"/>
        </row>
        <row r="7019">
          <cell r="C7019"/>
        </row>
        <row r="7020">
          <cell r="C7020"/>
        </row>
        <row r="7021">
          <cell r="C7021"/>
        </row>
        <row r="7022">
          <cell r="C7022"/>
        </row>
        <row r="7023">
          <cell r="C7023"/>
        </row>
        <row r="7024">
          <cell r="C7024"/>
        </row>
        <row r="7025">
          <cell r="C7025"/>
        </row>
        <row r="7026">
          <cell r="C7026"/>
        </row>
        <row r="7027">
          <cell r="C7027"/>
        </row>
        <row r="7028">
          <cell r="C7028"/>
        </row>
        <row r="7029">
          <cell r="C7029"/>
        </row>
        <row r="7030">
          <cell r="C7030"/>
        </row>
        <row r="7031">
          <cell r="C7031"/>
        </row>
        <row r="7032">
          <cell r="C7032"/>
        </row>
        <row r="7033">
          <cell r="C7033"/>
        </row>
        <row r="7034">
          <cell r="C7034"/>
        </row>
        <row r="7035">
          <cell r="C7035"/>
        </row>
        <row r="7036">
          <cell r="C7036"/>
        </row>
        <row r="7037">
          <cell r="C7037"/>
        </row>
        <row r="7038">
          <cell r="C7038"/>
        </row>
        <row r="7039">
          <cell r="C7039"/>
        </row>
        <row r="7040">
          <cell r="C7040"/>
        </row>
        <row r="7041">
          <cell r="C7041"/>
        </row>
        <row r="7042">
          <cell r="C7042"/>
        </row>
        <row r="7043">
          <cell r="C7043"/>
        </row>
        <row r="7044">
          <cell r="C7044"/>
        </row>
        <row r="7045">
          <cell r="C7045"/>
        </row>
        <row r="7046">
          <cell r="C7046"/>
        </row>
        <row r="7047">
          <cell r="C7047"/>
        </row>
        <row r="7048">
          <cell r="C7048"/>
        </row>
        <row r="7049">
          <cell r="C7049"/>
        </row>
        <row r="7050">
          <cell r="C7050"/>
        </row>
        <row r="7051">
          <cell r="C7051"/>
        </row>
        <row r="7052">
          <cell r="C7052"/>
        </row>
        <row r="7053">
          <cell r="C7053"/>
        </row>
        <row r="7054">
          <cell r="C7054"/>
        </row>
        <row r="7055">
          <cell r="C7055"/>
        </row>
        <row r="7056">
          <cell r="C7056"/>
        </row>
        <row r="7057">
          <cell r="C7057"/>
        </row>
        <row r="7058">
          <cell r="C7058"/>
        </row>
        <row r="7059">
          <cell r="C7059"/>
        </row>
        <row r="7060">
          <cell r="C7060"/>
        </row>
        <row r="7061">
          <cell r="C7061"/>
        </row>
        <row r="7062">
          <cell r="C7062"/>
        </row>
        <row r="7063">
          <cell r="C7063"/>
        </row>
        <row r="7064">
          <cell r="C7064"/>
        </row>
        <row r="7065">
          <cell r="C7065"/>
        </row>
        <row r="7066">
          <cell r="C7066"/>
        </row>
        <row r="7067">
          <cell r="C7067"/>
        </row>
        <row r="7068">
          <cell r="C7068"/>
        </row>
        <row r="7069">
          <cell r="C7069"/>
        </row>
        <row r="7070">
          <cell r="C7070"/>
        </row>
        <row r="7071">
          <cell r="C7071"/>
        </row>
        <row r="7072">
          <cell r="C7072"/>
        </row>
        <row r="7073">
          <cell r="C7073"/>
        </row>
        <row r="7074">
          <cell r="C7074"/>
        </row>
        <row r="7075">
          <cell r="C7075"/>
        </row>
        <row r="7076">
          <cell r="C7076"/>
        </row>
        <row r="7077">
          <cell r="C7077"/>
        </row>
        <row r="7078">
          <cell r="C7078"/>
        </row>
        <row r="7079">
          <cell r="C7079"/>
        </row>
        <row r="7080">
          <cell r="C7080"/>
        </row>
        <row r="7081">
          <cell r="C7081"/>
        </row>
        <row r="7082">
          <cell r="C7082"/>
        </row>
        <row r="7083">
          <cell r="C7083"/>
        </row>
        <row r="7084">
          <cell r="C7084"/>
        </row>
        <row r="7085">
          <cell r="C7085"/>
        </row>
        <row r="7086">
          <cell r="C7086"/>
        </row>
        <row r="7087">
          <cell r="C7087"/>
        </row>
        <row r="7088">
          <cell r="C7088"/>
        </row>
        <row r="7089">
          <cell r="C7089"/>
        </row>
        <row r="7090">
          <cell r="C7090"/>
        </row>
        <row r="7091">
          <cell r="C7091"/>
        </row>
        <row r="7092">
          <cell r="C7092"/>
        </row>
        <row r="7093">
          <cell r="C7093"/>
        </row>
        <row r="7094">
          <cell r="C7094"/>
        </row>
        <row r="7095">
          <cell r="C7095"/>
        </row>
        <row r="7096">
          <cell r="C7096"/>
        </row>
        <row r="7097">
          <cell r="C7097"/>
        </row>
        <row r="7098">
          <cell r="C7098"/>
        </row>
        <row r="7099">
          <cell r="C7099"/>
        </row>
        <row r="7100">
          <cell r="C7100"/>
        </row>
        <row r="7101">
          <cell r="C7101"/>
        </row>
        <row r="7102">
          <cell r="C7102"/>
        </row>
        <row r="7103">
          <cell r="C7103"/>
        </row>
        <row r="7104">
          <cell r="C7104"/>
        </row>
        <row r="7105">
          <cell r="C7105"/>
        </row>
        <row r="7106">
          <cell r="C7106"/>
        </row>
        <row r="7107">
          <cell r="C7107"/>
        </row>
        <row r="7108">
          <cell r="C7108"/>
        </row>
        <row r="7109">
          <cell r="C7109"/>
        </row>
        <row r="7110">
          <cell r="C7110"/>
        </row>
        <row r="7111">
          <cell r="C7111"/>
        </row>
        <row r="7112">
          <cell r="C7112"/>
        </row>
        <row r="7113">
          <cell r="C7113"/>
        </row>
        <row r="7114">
          <cell r="C7114"/>
        </row>
        <row r="7115">
          <cell r="C7115"/>
        </row>
        <row r="7116">
          <cell r="C7116"/>
        </row>
        <row r="7117">
          <cell r="C7117"/>
        </row>
        <row r="7118">
          <cell r="C7118"/>
        </row>
        <row r="7119">
          <cell r="C7119"/>
        </row>
        <row r="7120">
          <cell r="C7120"/>
        </row>
        <row r="7121">
          <cell r="C7121"/>
        </row>
        <row r="7122">
          <cell r="C7122"/>
        </row>
        <row r="7123">
          <cell r="C7123"/>
        </row>
        <row r="7124">
          <cell r="C7124"/>
        </row>
        <row r="7125">
          <cell r="C7125"/>
        </row>
        <row r="7126">
          <cell r="C7126"/>
        </row>
        <row r="7127">
          <cell r="C7127"/>
        </row>
        <row r="7128">
          <cell r="C7128"/>
        </row>
        <row r="7129">
          <cell r="C7129"/>
        </row>
        <row r="7130">
          <cell r="C7130"/>
        </row>
        <row r="7131">
          <cell r="C7131"/>
        </row>
        <row r="7132">
          <cell r="C7132"/>
        </row>
        <row r="7133">
          <cell r="C7133"/>
        </row>
        <row r="7134">
          <cell r="C7134"/>
        </row>
        <row r="7135">
          <cell r="C7135"/>
        </row>
        <row r="7136">
          <cell r="C7136"/>
        </row>
        <row r="7137">
          <cell r="C7137"/>
        </row>
        <row r="7138">
          <cell r="C7138"/>
        </row>
        <row r="7139">
          <cell r="C7139"/>
        </row>
        <row r="7140">
          <cell r="C7140"/>
        </row>
        <row r="7141">
          <cell r="C7141"/>
        </row>
        <row r="7142">
          <cell r="C7142"/>
        </row>
        <row r="7143">
          <cell r="C7143"/>
        </row>
        <row r="7144">
          <cell r="C7144"/>
        </row>
        <row r="7145">
          <cell r="C7145"/>
        </row>
        <row r="7146">
          <cell r="C7146"/>
        </row>
        <row r="7147">
          <cell r="C7147"/>
        </row>
        <row r="7148">
          <cell r="C7148"/>
        </row>
        <row r="7149">
          <cell r="C7149"/>
        </row>
        <row r="7150">
          <cell r="C7150"/>
        </row>
        <row r="7151">
          <cell r="C7151"/>
        </row>
        <row r="7152">
          <cell r="C7152"/>
        </row>
        <row r="7153">
          <cell r="C7153"/>
        </row>
        <row r="7154">
          <cell r="C7154"/>
        </row>
        <row r="7155">
          <cell r="C7155"/>
        </row>
        <row r="7156">
          <cell r="C7156"/>
        </row>
        <row r="7157">
          <cell r="C7157"/>
        </row>
        <row r="7158">
          <cell r="C7158"/>
        </row>
        <row r="7159">
          <cell r="C7159"/>
        </row>
        <row r="7160">
          <cell r="C7160"/>
        </row>
        <row r="7161">
          <cell r="C7161"/>
        </row>
        <row r="7162">
          <cell r="C7162"/>
        </row>
        <row r="7163">
          <cell r="C7163"/>
        </row>
        <row r="7164">
          <cell r="C7164"/>
        </row>
        <row r="7165">
          <cell r="C7165"/>
        </row>
        <row r="7166">
          <cell r="C7166"/>
        </row>
        <row r="7167">
          <cell r="C7167"/>
        </row>
        <row r="7168">
          <cell r="C7168"/>
        </row>
        <row r="7169">
          <cell r="C7169"/>
        </row>
        <row r="7170">
          <cell r="C7170"/>
        </row>
        <row r="7171">
          <cell r="C7171"/>
        </row>
        <row r="7172">
          <cell r="C7172"/>
        </row>
        <row r="7173">
          <cell r="C7173"/>
        </row>
        <row r="7174">
          <cell r="C7174"/>
        </row>
        <row r="7175">
          <cell r="C7175"/>
        </row>
      </sheetData>
      <sheetData sheetId="1"/>
      <sheetData sheetId="2">
        <row r="3">
          <cell r="J3">
            <v>43191</v>
          </cell>
        </row>
        <row r="4">
          <cell r="J4">
            <v>43297</v>
          </cell>
        </row>
      </sheetData>
      <sheetData sheetId="3"/>
      <sheetData sheetId="4"/>
      <sheetData sheetId="5"/>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sheetData sheetId="9"/>
      <sheetData sheetId="10"/>
      <sheetData sheetId="11"/>
      <sheetData sheetId="12">
        <row r="1">
          <cell r="J1">
            <v>91</v>
          </cell>
        </row>
      </sheetData>
      <sheetData sheetId="13"/>
      <sheetData sheetId="14"/>
      <sheetData sheetId="15"/>
      <sheetData sheetId="16"/>
      <sheetData sheetId="17"/>
      <sheetData sheetId="18"/>
      <sheetData sheetId="19"/>
      <sheetData sheetId="20"/>
      <sheetData sheetId="21"/>
      <sheetData sheetId="22"/>
      <sheetData sheetId="23">
        <row r="10">
          <cell r="O10">
            <v>43297</v>
          </cell>
        </row>
      </sheetData>
      <sheetData sheetId="24"/>
      <sheetData sheetId="25"/>
      <sheetData sheetId="26"/>
      <sheetData sheetId="27"/>
      <sheetData sheetId="28"/>
      <sheetData sheetId="29"/>
      <sheetData sheetId="30"/>
      <sheetData sheetId="31"/>
      <sheetData sheetId="32"/>
      <sheetData sheetId="33">
        <row r="3">
          <cell r="J3" t="str">
            <v>19/04/2017;01/05/2017;02/05/2017;01/06/2017;15/06/2017;19/06/2017;24/06/2017</v>
          </cell>
        </row>
        <row r="6">
          <cell r="J6"/>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9">
          <cell r="J9"/>
        </row>
        <row r="10">
          <cell r="J10"/>
        </row>
        <row r="11">
          <cell r="J11" t="str">
            <v>• Non-incentivised costs (e.g. Black Start) are not included in the above figures (except for Black Start warming which requires accounting for)</v>
          </cell>
        </row>
        <row r="12">
          <cell r="J12"/>
        </row>
        <row r="13">
          <cell r="J13" t="str">
            <v>• APX Check is complete – no missing days</v>
          </cell>
        </row>
      </sheetData>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-3.1604011249680006</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-37.225664537968001</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5.2735140199954404</v>
          </cell>
          <cell r="E26">
            <v>4.6900458517278496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83.225986789578073</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0</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0.93057486000000011</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5.8468675978067903</v>
          </cell>
          <cell r="D28">
            <v>6.7796034674240016</v>
          </cell>
          <cell r="E28">
            <v>5.9118205232830503</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78.393899482388434</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5.6593684864151577</v>
          </cell>
          <cell r="E29">
            <v>16.031230305259264</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103.26843341106425</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1.3183468021681715</v>
          </cell>
          <cell r="E30">
            <v>9.2392724218004005</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119.08279500193494</v>
          </cell>
          <cell r="P30"/>
          <cell r="Q30"/>
          <cell r="R30"/>
          <cell r="S30"/>
          <cell r="T30"/>
          <cell r="U30"/>
          <cell r="V30"/>
          <cell r="W30"/>
          <cell r="X30"/>
          <cell r="Y30"/>
          <cell r="Z30"/>
          <cell r="AA30"/>
          <cell r="AB30">
            <v>0</v>
          </cell>
        </row>
        <row r="31">
          <cell r="B31" t="str">
            <v>Constraints - Scotland</v>
          </cell>
          <cell r="C31">
            <v>0.32348607111922995</v>
          </cell>
          <cell r="D31">
            <v>1.7549912745504406</v>
          </cell>
          <cell r="E31">
            <v>5.1670449308320512</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31.402642276501727</v>
          </cell>
          <cell r="P31"/>
          <cell r="Q31"/>
          <cell r="R31"/>
          <cell r="S31"/>
          <cell r="T31"/>
          <cell r="U31"/>
          <cell r="V31"/>
          <cell r="W31"/>
          <cell r="X31"/>
          <cell r="Y31"/>
          <cell r="Z31"/>
          <cell r="AA31"/>
          <cell r="AB31">
            <v>0</v>
          </cell>
        </row>
        <row r="32">
          <cell r="B32" t="str">
            <v>Constraints - Cheviot + Scotland</v>
          </cell>
          <cell r="C32">
            <v>10.388294928032927</v>
          </cell>
          <cell r="D32">
            <v>3.073338076718612</v>
          </cell>
          <cell r="E32">
            <v>14.406317352632453</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150.48543727843668</v>
          </cell>
          <cell r="P32"/>
          <cell r="Q32"/>
          <cell r="R32"/>
          <cell r="S32"/>
          <cell r="T32"/>
          <cell r="U32"/>
          <cell r="V32"/>
          <cell r="W32"/>
          <cell r="X32"/>
          <cell r="Y32"/>
          <cell r="Z32"/>
          <cell r="AA32"/>
          <cell r="AB32">
            <v>0</v>
          </cell>
        </row>
        <row r="33">
          <cell r="B33" t="str">
            <v>Constraints Sterilised HR</v>
          </cell>
          <cell r="C33">
            <v>5.5830670710000003</v>
          </cell>
          <cell r="D33">
            <v>5.738459697999998</v>
          </cell>
          <cell r="E33">
            <v>11.694997805</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22.086613289999992</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14.471166261133764</v>
          </cell>
          <cell r="E34">
            <v>42.132545462891713</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275.84349150929211</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0.41038150930312145</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12.166797647805041</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6.6353105076216998</v>
          </cell>
          <cell r="D36">
            <v>6.6253717653723205</v>
          </cell>
          <cell r="E36">
            <v>6.1963964311007</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84.460122425381314</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10.92312652846417</v>
          </cell>
          <cell r="D37">
            <v>11.79131576987546</v>
          </cell>
          <cell r="E37">
            <v>10.898544442940535</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134.31161687826648</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6.7461641920250024</v>
          </cell>
          <cell r="E38">
            <v>7.0181264456360024</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94.555962784372511</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3.3376014500000002</v>
          </cell>
          <cell r="D39">
            <v>3.6399241039652606</v>
          </cell>
          <cell r="E39">
            <v>2.4980642300000002</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43.256411701773487</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1.5281618680824893</v>
          </cell>
          <cell r="D40">
            <v>1.0664170588067081</v>
          </cell>
          <cell r="E40">
            <v>1.1490392176102087</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5.3285007046441581</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59.403473365942247</v>
          </cell>
          <cell r="D42">
            <v>61.561041705822142</v>
          </cell>
          <cell r="E42">
            <v>84.946245163183363</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839.32700193163225</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59.403473365942247</v>
          </cell>
          <cell r="D45">
            <v>61.561041705822142</v>
          </cell>
          <cell r="E45">
            <v>84.946245163183363</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873.10782384944036</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63"/>
  <sheetViews>
    <sheetView tabSelected="1" workbookViewId="0">
      <selection activeCell="G1" sqref="G1"/>
    </sheetView>
  </sheetViews>
  <sheetFormatPr defaultColWidth="7.7109375" defaultRowHeight="15"/>
  <cols>
    <col min="1" max="1" width="9" customWidth="1"/>
    <col min="5" max="5" width="11.5703125" bestFit="1" customWidth="1"/>
    <col min="7" max="7" width="14.7109375" bestFit="1" customWidth="1"/>
    <col min="8" max="8" width="8.85546875" bestFit="1" customWidth="1"/>
  </cols>
  <sheetData>
    <row r="1" spans="1:7">
      <c r="E1" s="37">
        <v>43466</v>
      </c>
      <c r="G1" s="70">
        <f>E1</f>
        <v>43466</v>
      </c>
    </row>
    <row r="2" spans="1:7">
      <c r="E2" s="37">
        <f>EOMONTH(E1,0)</f>
        <v>43496</v>
      </c>
    </row>
    <row r="3" spans="1:7">
      <c r="B3" s="37"/>
      <c r="C3" s="37"/>
    </row>
    <row r="8" spans="1:7">
      <c r="A8" s="39"/>
    </row>
    <row r="16" spans="1:7">
      <c r="A16" s="39"/>
    </row>
    <row r="18" spans="1:1">
      <c r="A18" s="39"/>
    </row>
    <row r="22" spans="1:1">
      <c r="A22" s="39"/>
    </row>
    <row r="23" spans="1:1">
      <c r="A23" s="39"/>
    </row>
    <row r="24" spans="1:1">
      <c r="A24" s="39"/>
    </row>
    <row r="26" spans="1:1">
      <c r="A26" s="39"/>
    </row>
    <row r="28" spans="1:1">
      <c r="A28" s="39"/>
    </row>
    <row r="29" spans="1:1">
      <c r="A29" s="39"/>
    </row>
    <row r="32" spans="1:1">
      <c r="A32" s="39"/>
    </row>
    <row r="34" spans="1:1">
      <c r="A34" s="39"/>
    </row>
    <row r="35" spans="1:1">
      <c r="A35" s="39"/>
    </row>
    <row r="36" spans="1:1">
      <c r="A36" s="39"/>
    </row>
    <row r="37" spans="1:1">
      <c r="A37" s="39"/>
    </row>
    <row r="38" spans="1:1">
      <c r="A38" s="39"/>
    </row>
    <row r="40" spans="1:1">
      <c r="A40" s="39"/>
    </row>
    <row r="41" spans="1:1">
      <c r="A41" s="39"/>
    </row>
    <row r="43" spans="1:1">
      <c r="A43" s="39"/>
    </row>
    <row r="45" spans="1:1">
      <c r="A45" s="39"/>
    </row>
    <row r="46" spans="1:1">
      <c r="A46" s="39"/>
    </row>
    <row r="48" spans="1:1">
      <c r="A48" s="39"/>
    </row>
    <row r="50" spans="1:1">
      <c r="A50" s="39"/>
    </row>
    <row r="54" spans="1:1">
      <c r="A54" s="39"/>
    </row>
    <row r="55" spans="1:1">
      <c r="A55" s="39"/>
    </row>
    <row r="56" spans="1:1">
      <c r="A56" s="39"/>
    </row>
    <row r="57" spans="1:1">
      <c r="A57" s="39"/>
    </row>
    <row r="60" spans="1:1">
      <c r="A60" s="39"/>
    </row>
    <row r="62" spans="1:1">
      <c r="A62" s="39"/>
    </row>
    <row r="63" spans="1:1">
      <c r="A63" s="39"/>
    </row>
  </sheetData>
  <phoneticPr fontId="6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B1:N5"/>
  <sheetViews>
    <sheetView topLeftCell="B1" zoomScale="110" zoomScaleNormal="110" workbookViewId="0">
      <selection activeCell="J8" sqref="J8"/>
    </sheetView>
  </sheetViews>
  <sheetFormatPr defaultRowHeight="15"/>
  <cols>
    <col min="1" max="1" width="9" customWidth="1"/>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c r="B1" t="s">
        <v>148</v>
      </c>
      <c r="C1" s="42">
        <v>43466</v>
      </c>
      <c r="D1" s="37">
        <v>43496</v>
      </c>
      <c r="E1" s="35">
        <v>43466</v>
      </c>
      <c r="F1" t="s">
        <v>151</v>
      </c>
      <c r="G1" t="s">
        <v>193</v>
      </c>
    </row>
    <row r="3" spans="2:14">
      <c r="B3" t="s">
        <v>1</v>
      </c>
      <c r="C3" s="38" t="s">
        <v>0</v>
      </c>
      <c r="D3" s="38" t="s">
        <v>2</v>
      </c>
      <c r="E3" s="38" t="s">
        <v>3</v>
      </c>
      <c r="F3" s="38" t="s">
        <v>4</v>
      </c>
      <c r="G3" s="38" t="s">
        <v>41</v>
      </c>
      <c r="H3" s="38"/>
      <c r="I3" s="38"/>
      <c r="J3" s="38"/>
      <c r="K3" s="38"/>
      <c r="L3" s="38"/>
      <c r="M3" s="38"/>
      <c r="N3" s="38"/>
    </row>
    <row r="4" spans="2:14">
      <c r="B4" s="49">
        <v>30.216875911287442</v>
      </c>
      <c r="C4" s="49">
        <v>8.3643453268436829</v>
      </c>
      <c r="D4" s="49">
        <v>43.012919401083273</v>
      </c>
      <c r="E4" s="49">
        <v>0.19423734586892005</v>
      </c>
      <c r="F4" s="50">
        <v>-0.84182616135003263</v>
      </c>
      <c r="G4" s="48">
        <v>80.946551823733287</v>
      </c>
      <c r="H4" s="13"/>
    </row>
    <row r="5" spans="2:14">
      <c r="B5" s="13"/>
      <c r="C5" s="13"/>
      <c r="F5" s="13"/>
      <c r="G5" s="13"/>
      <c r="H5" s="13"/>
    </row>
  </sheetData>
  <phoneticPr fontId="6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2:N41"/>
  <sheetViews>
    <sheetView topLeftCell="A10" zoomScale="70" zoomScaleNormal="70" workbookViewId="0">
      <selection activeCell="E33" sqref="E33"/>
    </sheetView>
  </sheetViews>
  <sheetFormatPr defaultRowHeight="1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-5.4982400190000007</v>
      </c>
      <c r="M3" s="41"/>
      <c r="N3" s="41"/>
    </row>
    <row r="4" spans="2:14">
      <c r="B4" s="1" t="s">
        <v>150</v>
      </c>
      <c r="C4" s="41">
        <v>4.0568053568987184</v>
      </c>
      <c r="D4" s="41">
        <v>4.3843095227485316</v>
      </c>
      <c r="E4" s="41">
        <v>3.2613387351135636</v>
      </c>
      <c r="F4" s="41">
        <v>4.6473166482081094</v>
      </c>
      <c r="G4" s="41">
        <v>4.4808706754416416</v>
      </c>
      <c r="H4" s="41">
        <v>5.3981287221922036</v>
      </c>
      <c r="I4" s="41">
        <v>8.0218330313054267</v>
      </c>
      <c r="J4" s="41">
        <v>8.5404799972147831</v>
      </c>
      <c r="K4" s="41">
        <v>8.1588322971847589</v>
      </c>
      <c r="L4" s="41">
        <v>6.7369049370102392</v>
      </c>
      <c r="M4" s="41"/>
      <c r="N4" s="41"/>
    </row>
    <row r="5" spans="2:14">
      <c r="B5" s="1" t="s">
        <v>65</v>
      </c>
      <c r="C5" s="41">
        <v>6.0960367917484302</v>
      </c>
      <c r="D5" s="41">
        <v>7.0388447085698704</v>
      </c>
      <c r="E5" s="41">
        <v>6.6491846933095307</v>
      </c>
      <c r="F5" s="41">
        <v>7.367863841326411</v>
      </c>
      <c r="G5" s="41">
        <v>6.8112932936347512</v>
      </c>
      <c r="H5" s="41">
        <v>5.770652496480281</v>
      </c>
      <c r="I5" s="41">
        <v>5.3681677395560392</v>
      </c>
      <c r="J5" s="41">
        <v>5.8390075601571292</v>
      </c>
      <c r="K5" s="41">
        <v>6.0006382395026083</v>
      </c>
      <c r="L5" s="41">
        <v>6.0381009096536902</v>
      </c>
      <c r="M5" s="41"/>
      <c r="N5" s="41"/>
    </row>
    <row r="6" spans="2:14">
      <c r="B6" s="1" t="s">
        <v>66</v>
      </c>
      <c r="C6" s="41">
        <v>25.147117179434968</v>
      </c>
      <c r="D6" s="41">
        <v>24.81700538011329</v>
      </c>
      <c r="E6" s="41">
        <v>50.121358049295651</v>
      </c>
      <c r="F6" s="41">
        <v>39.662724137068579</v>
      </c>
      <c r="G6" s="41">
        <v>35.337436677764018</v>
      </c>
      <c r="H6" s="41">
        <v>101.50288070091257</v>
      </c>
      <c r="I6" s="41">
        <v>103.99179821795312</v>
      </c>
      <c r="J6" s="41">
        <v>62.678512165090574</v>
      </c>
      <c r="K6" s="41">
        <v>53.253341318557133</v>
      </c>
      <c r="L6" s="41">
        <v>40.612487606427671</v>
      </c>
      <c r="M6" s="41"/>
      <c r="N6" s="41"/>
    </row>
    <row r="7" spans="2:14">
      <c r="B7" s="1" t="s">
        <v>156</v>
      </c>
      <c r="C7" s="41">
        <v>0.42003371109222998</v>
      </c>
      <c r="D7" s="41">
        <v>2.05747189453484</v>
      </c>
      <c r="E7" s="41">
        <v>0.40776612894857994</v>
      </c>
      <c r="F7" s="41">
        <v>0.57252884519922997</v>
      </c>
      <c r="G7" s="41">
        <v>0.39588379449809996</v>
      </c>
      <c r="H7" s="41">
        <v>0.56368347816138997</v>
      </c>
      <c r="I7" s="41">
        <v>0.21194266466229006</v>
      </c>
      <c r="J7" s="41">
        <v>0.36941372710846004</v>
      </c>
      <c r="K7" s="41">
        <v>0.38934183810876999</v>
      </c>
      <c r="L7" s="41">
        <v>0.23515634662652002</v>
      </c>
      <c r="M7" s="41"/>
      <c r="N7" s="41"/>
    </row>
    <row r="8" spans="2:14">
      <c r="B8" s="1" t="s">
        <v>149</v>
      </c>
      <c r="C8" s="41">
        <v>6.4616424454293018</v>
      </c>
      <c r="D8" s="41">
        <v>6.469285508946129</v>
      </c>
      <c r="E8" s="41">
        <v>6.0078941458212505</v>
      </c>
      <c r="F8" s="41">
        <v>7.5555761754611996</v>
      </c>
      <c r="G8" s="41">
        <v>8.2258662224260313</v>
      </c>
      <c r="H8" s="41">
        <v>7.63070925443302</v>
      </c>
      <c r="I8" s="41">
        <v>8.4572272865676688</v>
      </c>
      <c r="J8" s="41">
        <v>7.0317832880604012</v>
      </c>
      <c r="K8" s="41">
        <v>7.4545247392818199</v>
      </c>
      <c r="L8" s="41">
        <v>9.3368500187669898</v>
      </c>
      <c r="M8" s="41"/>
      <c r="N8" s="41"/>
    </row>
    <row r="9" spans="2:14">
      <c r="B9" s="1" t="s">
        <v>67</v>
      </c>
      <c r="C9" s="41">
        <v>11.020856772242428</v>
      </c>
      <c r="D9" s="41">
        <v>12.212296822909959</v>
      </c>
      <c r="E9" s="41">
        <v>11.460436606144015</v>
      </c>
      <c r="F9" s="41">
        <v>10.538977471562839</v>
      </c>
      <c r="G9" s="41">
        <v>10.760174650843041</v>
      </c>
      <c r="H9" s="41">
        <v>11.387977960617519</v>
      </c>
      <c r="I9" s="41">
        <v>10.511618202536427</v>
      </c>
      <c r="J9" s="41">
        <v>12.014047710070654</v>
      </c>
      <c r="K9" s="41">
        <v>11.763247379011313</v>
      </c>
      <c r="L9" s="41">
        <v>9.6735522908205596</v>
      </c>
      <c r="M9" s="41"/>
      <c r="N9" s="41"/>
    </row>
    <row r="10" spans="2:14">
      <c r="B10" s="32" t="s">
        <v>154</v>
      </c>
      <c r="C10" s="41">
        <v>0.78711943000000018</v>
      </c>
      <c r="D10" s="41">
        <v>0.91970580000000024</v>
      </c>
      <c r="E10" s="41">
        <v>0.82597976999999989</v>
      </c>
      <c r="F10" s="41">
        <v>1.1589629499999998</v>
      </c>
      <c r="G10" s="41">
        <v>1.1452381</v>
      </c>
      <c r="H10" s="41">
        <v>1.0551749699999997</v>
      </c>
      <c r="I10" s="41">
        <v>1.3449438199999999</v>
      </c>
      <c r="J10" s="41">
        <v>0.83572457999999994</v>
      </c>
      <c r="K10" s="41">
        <v>1.5184249500000007</v>
      </c>
      <c r="L10" s="41">
        <v>1.3596103500000001</v>
      </c>
      <c r="M10" s="41"/>
      <c r="N10" s="41"/>
    </row>
    <row r="11" spans="2:14">
      <c r="B11" s="47" t="s">
        <v>68</v>
      </c>
      <c r="C11" s="41">
        <v>6.5154442003902018</v>
      </c>
      <c r="D11" s="41">
        <v>7.1206280020250006</v>
      </c>
      <c r="E11" s="41">
        <v>7.406972999999998</v>
      </c>
      <c r="F11" s="41">
        <v>6.6060742799999996</v>
      </c>
      <c r="G11" s="41">
        <v>6.7555958276666717</v>
      </c>
      <c r="H11" s="41">
        <v>6.1491075819097309</v>
      </c>
      <c r="I11" s="41">
        <v>7.0137419300000019</v>
      </c>
      <c r="J11" s="41">
        <v>6.697035418387097</v>
      </c>
      <c r="K11" s="41">
        <v>7.6369950548888861</v>
      </c>
      <c r="L11" s="41">
        <v>7.4804850399999987</v>
      </c>
      <c r="M11" s="41"/>
      <c r="N11" s="41"/>
    </row>
    <row r="12" spans="2:14">
      <c r="B12" s="1" t="s">
        <v>70</v>
      </c>
      <c r="C12" s="41">
        <v>3.656939288901651</v>
      </c>
      <c r="D12" s="41">
        <v>3.6955869048641357</v>
      </c>
      <c r="E12" s="41">
        <v>4.5297972349643105</v>
      </c>
      <c r="F12" s="41">
        <v>3.3394987971568697</v>
      </c>
      <c r="G12" s="41">
        <v>4.0105507897826582</v>
      </c>
      <c r="H12" s="41">
        <v>4.6531123694123435</v>
      </c>
      <c r="I12" s="41">
        <v>5.1518568956750075</v>
      </c>
      <c r="J12" s="41">
        <v>3.4849282100000014</v>
      </c>
      <c r="K12" s="41">
        <v>3.8464555499999991</v>
      </c>
      <c r="L12" s="41">
        <v>3.6628056960000053</v>
      </c>
      <c r="M12" s="41"/>
      <c r="N12" s="41"/>
    </row>
    <row r="13" spans="2:14">
      <c r="B13" s="1" t="s">
        <v>69</v>
      </c>
      <c r="C13" s="41">
        <v>1.4050177439023035</v>
      </c>
      <c r="D13" s="41">
        <v>1.0588569907116385</v>
      </c>
      <c r="E13" s="41">
        <v>1.1867085187510387</v>
      </c>
      <c r="F13" s="41">
        <v>1.2147020359247236</v>
      </c>
      <c r="G13" s="41">
        <v>2.0322717942617459</v>
      </c>
      <c r="H13" s="41">
        <v>1.3829154442359064</v>
      </c>
      <c r="I13" s="41">
        <v>0.49904235220996251</v>
      </c>
      <c r="J13" s="41">
        <v>1.1222206066800877</v>
      </c>
      <c r="K13" s="41">
        <v>1.6874574516913876</v>
      </c>
      <c r="L13" s="41">
        <v>1.1875466006961188</v>
      </c>
      <c r="M13" s="41"/>
      <c r="N13" s="41"/>
    </row>
    <row r="14" spans="2:14">
      <c r="B14" s="47" t="s">
        <v>41</v>
      </c>
      <c r="C14" s="41">
        <v>59.888417147040229</v>
      </c>
      <c r="D14" s="41">
        <v>63.013311987423407</v>
      </c>
      <c r="E14" s="41">
        <v>89.04721561434792</v>
      </c>
      <c r="F14" s="41">
        <v>81.553473880907973</v>
      </c>
      <c r="G14" s="41">
        <v>76.052827551318643</v>
      </c>
      <c r="H14" s="41">
        <v>144.82558372335498</v>
      </c>
      <c r="I14" s="41">
        <v>150.52757580646593</v>
      </c>
      <c r="J14" s="41">
        <v>111.0933510297692</v>
      </c>
      <c r="K14" s="41">
        <v>99.382363443226694</v>
      </c>
      <c r="L14" s="41">
        <v>80.825259777001804</v>
      </c>
      <c r="M14" s="41">
        <v>0</v>
      </c>
      <c r="N14" s="41">
        <v>0</v>
      </c>
    </row>
    <row r="15" spans="2:14">
      <c r="B15" s="14"/>
    </row>
    <row r="17" spans="2:14">
      <c r="B17" s="2" t="s">
        <v>135</v>
      </c>
      <c r="C17" s="3">
        <v>43220</v>
      </c>
      <c r="D17" s="3">
        <v>43251</v>
      </c>
      <c r="E17" s="3">
        <v>43281</v>
      </c>
      <c r="F17" s="3">
        <v>43312</v>
      </c>
      <c r="G17" s="3">
        <v>43343</v>
      </c>
      <c r="H17" s="3">
        <v>43373</v>
      </c>
      <c r="I17" s="3">
        <v>43404</v>
      </c>
      <c r="J17" s="3">
        <v>43434</v>
      </c>
      <c r="K17" s="3">
        <v>43465</v>
      </c>
      <c r="L17" s="3">
        <v>43496</v>
      </c>
      <c r="M17" s="3">
        <v>43524</v>
      </c>
      <c r="N17" s="3">
        <v>43555</v>
      </c>
    </row>
    <row r="18" spans="2:14">
      <c r="B18" s="1" t="s">
        <v>64</v>
      </c>
      <c r="C18" s="20">
        <v>-234870.38700000002</v>
      </c>
      <c r="D18" s="20">
        <v>-215243.538</v>
      </c>
      <c r="E18" s="20">
        <v>-117411.79599999999</v>
      </c>
      <c r="F18" s="20">
        <v>-96007.772999999986</v>
      </c>
      <c r="G18" s="20">
        <v>-150869.867</v>
      </c>
      <c r="H18" s="20">
        <v>-105024.45900000002</v>
      </c>
      <c r="I18" s="20">
        <v>-99560.491999999998</v>
      </c>
      <c r="J18" s="20">
        <v>-65426.647000000004</v>
      </c>
      <c r="K18" s="20">
        <v>-138263.42500000002</v>
      </c>
      <c r="L18" s="20">
        <v>-184154.07000000007</v>
      </c>
      <c r="M18" s="1"/>
      <c r="N18" s="1"/>
    </row>
    <row r="19" spans="2:14">
      <c r="B19" s="1" t="s">
        <v>150</v>
      </c>
      <c r="C19" s="20">
        <v>302051.1700000001</v>
      </c>
      <c r="D19" s="20">
        <v>317985.79100000003</v>
      </c>
      <c r="E19" s="20">
        <v>424555.21600000001</v>
      </c>
      <c r="F19" s="20">
        <v>473973.19599999988</v>
      </c>
      <c r="G19" s="20">
        <v>405985.22899999993</v>
      </c>
      <c r="H19" s="20">
        <v>750839.2690000002</v>
      </c>
      <c r="I19" s="20">
        <v>765483.30899999989</v>
      </c>
      <c r="J19" s="20">
        <v>519181.38099999999</v>
      </c>
      <c r="K19" s="20">
        <v>563746.76400000008</v>
      </c>
      <c r="L19" s="20">
        <v>433511.07000000007</v>
      </c>
      <c r="M19" s="1"/>
      <c r="N19" s="1"/>
    </row>
    <row r="20" spans="2:14">
      <c r="B20" s="1" t="s">
        <v>176</v>
      </c>
      <c r="C20" s="20">
        <v>4612.4920000000002</v>
      </c>
      <c r="D20" s="20">
        <v>4633.7330000000002</v>
      </c>
      <c r="E20" s="20">
        <v>3483.6669999999999</v>
      </c>
      <c r="F20" s="20">
        <v>5105.0009999999993</v>
      </c>
      <c r="G20" s="20">
        <v>4767.3319999999994</v>
      </c>
      <c r="H20" s="20">
        <v>8120.0510000000004</v>
      </c>
      <c r="I20" s="20">
        <v>5897.4089999999997</v>
      </c>
      <c r="J20" s="20">
        <v>1838.15</v>
      </c>
      <c r="K20" s="20">
        <v>1480.1659999999999</v>
      </c>
      <c r="L20" s="20">
        <v>1784.6159999999998</v>
      </c>
      <c r="M20" s="1"/>
      <c r="N20" s="1"/>
    </row>
    <row r="21" spans="2:14">
      <c r="B21" s="1" t="s">
        <v>66</v>
      </c>
      <c r="C21" s="20">
        <v>408422.34</v>
      </c>
      <c r="D21" s="20">
        <v>529712.31300000008</v>
      </c>
      <c r="E21" s="20">
        <v>879228.55299999996</v>
      </c>
      <c r="F21" s="20">
        <v>685088.44899999979</v>
      </c>
      <c r="G21" s="20">
        <v>627449.82799999998</v>
      </c>
      <c r="H21" s="20">
        <v>1332422.3330000003</v>
      </c>
      <c r="I21" s="20">
        <v>1237083.0350000001</v>
      </c>
      <c r="J21" s="20">
        <v>879293.66899999999</v>
      </c>
      <c r="K21" s="20">
        <v>817588.39300000016</v>
      </c>
      <c r="L21" s="20">
        <v>546430.89599999995</v>
      </c>
      <c r="M21" s="1"/>
      <c r="N21" s="1"/>
    </row>
    <row r="22" spans="2:14">
      <c r="B22" s="1" t="s">
        <v>133</v>
      </c>
      <c r="C22" s="20">
        <v>309393.57900000003</v>
      </c>
      <c r="D22" s="20">
        <v>418683.43200000009</v>
      </c>
      <c r="E22" s="20">
        <v>773345.46499999997</v>
      </c>
      <c r="F22" s="20">
        <v>687376.39500000002</v>
      </c>
      <c r="G22" s="20">
        <v>687639.17999999993</v>
      </c>
      <c r="H22" s="20">
        <v>1454136.497</v>
      </c>
      <c r="I22" s="20">
        <v>1271867.0129999998</v>
      </c>
      <c r="J22" s="20">
        <v>790132.55200000014</v>
      </c>
      <c r="K22" s="20">
        <v>755671.51599999995</v>
      </c>
      <c r="L22" s="20">
        <v>550743.84400000004</v>
      </c>
      <c r="M22" s="1"/>
      <c r="N22" s="1"/>
    </row>
    <row r="23" spans="2:14">
      <c r="B23" s="1" t="s">
        <v>156</v>
      </c>
      <c r="C23" s="20">
        <v>-19346.036</v>
      </c>
      <c r="D23" s="20">
        <v>-64281.020000000004</v>
      </c>
      <c r="E23" s="20">
        <v>-14166.788999999999</v>
      </c>
      <c r="F23" s="20">
        <v>-27963.464999999997</v>
      </c>
      <c r="G23" s="20">
        <v>-32375.289000000001</v>
      </c>
      <c r="H23" s="20">
        <v>-14742.503000000002</v>
      </c>
      <c r="I23" s="20">
        <v>-19064.267000000003</v>
      </c>
      <c r="J23" s="20">
        <v>-11526.221</v>
      </c>
      <c r="K23" s="20">
        <v>-15222.544</v>
      </c>
      <c r="L23" s="20">
        <v>-11466.228999999999</v>
      </c>
      <c r="M23" s="1"/>
      <c r="N23" s="1"/>
    </row>
    <row r="24" spans="2:14">
      <c r="B24" s="1" t="s">
        <v>177</v>
      </c>
      <c r="C24" s="20">
        <v>20279.763000000003</v>
      </c>
      <c r="D24" s="20">
        <v>20731.990000000005</v>
      </c>
      <c r="E24" s="20">
        <v>22177.568000000003</v>
      </c>
      <c r="F24" s="20">
        <v>20998.816000000006</v>
      </c>
      <c r="G24" s="20">
        <v>20843.943000000007</v>
      </c>
      <c r="H24" s="20">
        <v>24067.017</v>
      </c>
      <c r="I24" s="20">
        <v>25330.425999999996</v>
      </c>
      <c r="J24" s="20">
        <v>22259.338</v>
      </c>
      <c r="K24" s="20">
        <v>17975.319</v>
      </c>
      <c r="L24" s="20">
        <v>27471.206000000002</v>
      </c>
      <c r="M24" s="1"/>
      <c r="N24" s="1"/>
    </row>
    <row r="25" spans="2:14">
      <c r="B25" s="1" t="s">
        <v>136</v>
      </c>
      <c r="C25" s="20">
        <v>118700.29000000002</v>
      </c>
      <c r="D25" s="20">
        <v>163141.48899999997</v>
      </c>
      <c r="E25" s="20">
        <v>84190.90399999998</v>
      </c>
      <c r="F25" s="20">
        <v>155218.766</v>
      </c>
      <c r="G25" s="20">
        <v>123418.023</v>
      </c>
      <c r="H25" s="20">
        <v>112777.44600000004</v>
      </c>
      <c r="I25" s="20">
        <v>101072.22499999998</v>
      </c>
      <c r="J25" s="20">
        <v>161365.80099999998</v>
      </c>
      <c r="K25" s="20">
        <v>213343.81499999997</v>
      </c>
      <c r="L25" s="20">
        <v>125119.31099999999</v>
      </c>
      <c r="M25" s="1"/>
      <c r="N25" s="1"/>
    </row>
    <row r="26" spans="2:14">
      <c r="B26" s="1" t="s">
        <v>69</v>
      </c>
      <c r="C26" s="20">
        <v>-188477.18400000001</v>
      </c>
      <c r="D26" s="20">
        <v>-131096.99400000001</v>
      </c>
      <c r="E26" s="20">
        <v>-35927.225000000006</v>
      </c>
      <c r="F26" s="20">
        <v>-103508.548</v>
      </c>
      <c r="G26" s="20">
        <v>-188704.201</v>
      </c>
      <c r="H26" s="20">
        <v>-122224.143</v>
      </c>
      <c r="I26" s="20">
        <v>-257919.67199999999</v>
      </c>
      <c r="J26" s="20">
        <v>-346432.45100000006</v>
      </c>
      <c r="K26" s="20">
        <v>-327901.55799999996</v>
      </c>
      <c r="L26" s="20">
        <v>-307150.65000000014</v>
      </c>
      <c r="M26" s="1"/>
      <c r="N26" s="1"/>
    </row>
    <row r="30" spans="2:14">
      <c r="B30" t="s">
        <v>178</v>
      </c>
    </row>
    <row r="31" spans="2:14">
      <c r="B31" s="1" t="s">
        <v>64</v>
      </c>
      <c r="C31" s="13">
        <v>-5.4982400190000007</v>
      </c>
    </row>
    <row r="32" spans="2:14">
      <c r="B32" s="1" t="s">
        <v>150</v>
      </c>
      <c r="C32" s="13">
        <v>6.7369049370102392</v>
      </c>
    </row>
    <row r="33" spans="2:3">
      <c r="B33" s="1" t="s">
        <v>65</v>
      </c>
      <c r="C33" s="13">
        <v>6.0381009096536902</v>
      </c>
    </row>
    <row r="34" spans="2:3">
      <c r="B34" s="1" t="s">
        <v>66</v>
      </c>
      <c r="C34" s="13">
        <v>40.612487606427671</v>
      </c>
    </row>
    <row r="35" spans="2:3">
      <c r="B35" s="1" t="s">
        <v>156</v>
      </c>
      <c r="C35" s="13">
        <v>0.23515634662652002</v>
      </c>
    </row>
    <row r="36" spans="2:3">
      <c r="B36" s="1" t="s">
        <v>149</v>
      </c>
      <c r="C36" s="13">
        <v>9.3368500187669898</v>
      </c>
    </row>
    <row r="37" spans="2:3">
      <c r="B37" s="1" t="s">
        <v>67</v>
      </c>
      <c r="C37" s="13">
        <v>9.6735522908205596</v>
      </c>
    </row>
    <row r="38" spans="2:3">
      <c r="B38" s="32" t="s">
        <v>154</v>
      </c>
      <c r="C38" s="13">
        <v>1.3596103500000001</v>
      </c>
    </row>
    <row r="39" spans="2:3">
      <c r="B39" s="47" t="s">
        <v>68</v>
      </c>
      <c r="C39" s="13">
        <v>7.4804850399999987</v>
      </c>
    </row>
    <row r="40" spans="2:3">
      <c r="B40" s="1" t="s">
        <v>70</v>
      </c>
      <c r="C40" s="13">
        <v>3.6628056960000053</v>
      </c>
    </row>
    <row r="41" spans="2:3">
      <c r="B41" s="1" t="s">
        <v>69</v>
      </c>
      <c r="C41" s="13">
        <v>1.1875466006961188</v>
      </c>
    </row>
  </sheetData>
  <phoneticPr fontId="62"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80" zoomScaleNormal="80" workbookViewId="0">
      <selection activeCell="H22" sqref="H22"/>
    </sheetView>
  </sheetViews>
  <sheetFormatPr defaultRowHeight="15"/>
  <cols>
    <col min="1" max="1" width="9" customWidth="1"/>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c r="C1" s="37">
        <v>43220</v>
      </c>
      <c r="D1" s="37">
        <v>43251</v>
      </c>
      <c r="E1" s="37">
        <v>43281</v>
      </c>
      <c r="F1" s="37">
        <v>43312</v>
      </c>
      <c r="G1" s="37">
        <v>43343</v>
      </c>
      <c r="H1" s="37">
        <v>43373</v>
      </c>
      <c r="I1" s="37">
        <v>43404</v>
      </c>
      <c r="J1" s="37">
        <v>43434</v>
      </c>
      <c r="K1" s="37">
        <v>43465</v>
      </c>
      <c r="L1" s="37">
        <v>43496</v>
      </c>
      <c r="M1" s="37">
        <v>43524</v>
      </c>
      <c r="N1" s="37">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71</v>
      </c>
      <c r="C3" s="41">
        <v>-5.6785957729999996</v>
      </c>
      <c r="D3" s="41">
        <v>-6.7129372250000001</v>
      </c>
      <c r="E3" s="41">
        <v>-2.7477750240000005</v>
      </c>
      <c r="F3" s="41">
        <v>-1.0514679629999979</v>
      </c>
      <c r="G3" s="41">
        <v>-3.870658723</v>
      </c>
      <c r="H3" s="41">
        <v>-0.75281671400000039</v>
      </c>
      <c r="I3" s="41">
        <v>-0.63761384200000004</v>
      </c>
      <c r="J3" s="41">
        <v>2.1689974190000001</v>
      </c>
      <c r="K3" s="41">
        <v>-2.4066516429999991</v>
      </c>
      <c r="L3" s="41">
        <v>-5.5725455420000003</v>
      </c>
      <c r="M3" s="41"/>
      <c r="N3" s="41"/>
    </row>
    <row r="4" spans="2:14">
      <c r="B4" s="32" t="s">
        <v>159</v>
      </c>
      <c r="C4" s="41">
        <v>2.5110751954302208</v>
      </c>
      <c r="D4" s="41">
        <v>2.1326446359756903</v>
      </c>
      <c r="E4" s="41">
        <v>0.85968272959821979</v>
      </c>
      <c r="F4" s="41">
        <v>1.9938907190746193</v>
      </c>
      <c r="G4" s="41">
        <v>2.2881628494908601</v>
      </c>
      <c r="H4" s="41">
        <v>1.5721165133293049</v>
      </c>
      <c r="I4" s="41">
        <v>4.0411895104279498</v>
      </c>
      <c r="J4" s="41">
        <v>5.0330625538608595</v>
      </c>
      <c r="K4" s="41">
        <v>5.2043708911941104</v>
      </c>
      <c r="L4" s="41">
        <v>4.0248125211405794</v>
      </c>
      <c r="M4" s="41"/>
      <c r="N4" s="41"/>
    </row>
    <row r="5" spans="2:14">
      <c r="B5" s="32" t="s">
        <v>79</v>
      </c>
      <c r="C5" s="41">
        <v>0.32286934174843002</v>
      </c>
      <c r="D5" s="41">
        <v>0.27555184856987003</v>
      </c>
      <c r="E5" s="41">
        <v>0.17545484330953004</v>
      </c>
      <c r="F5" s="41">
        <v>0.26642165132641005</v>
      </c>
      <c r="G5" s="41">
        <v>0.18996912363475002</v>
      </c>
      <c r="H5" s="41">
        <v>0.32477126648027999</v>
      </c>
      <c r="I5" s="41">
        <v>0.28545123955603996</v>
      </c>
      <c r="J5" s="41">
        <v>0.17836482015712996</v>
      </c>
      <c r="K5" s="41">
        <v>0.13198850950260999</v>
      </c>
      <c r="L5" s="41">
        <v>0.15097157965369001</v>
      </c>
      <c r="M5" s="41"/>
      <c r="N5" s="41"/>
    </row>
    <row r="6" spans="2:14">
      <c r="B6" s="32" t="s">
        <v>29</v>
      </c>
      <c r="C6" s="41">
        <v>1.4761581215007502</v>
      </c>
      <c r="D6" s="41">
        <v>1.84803044652272</v>
      </c>
      <c r="E6" s="41">
        <v>2.0561229926770359</v>
      </c>
      <c r="F6" s="41">
        <v>2.3937013053995506</v>
      </c>
      <c r="G6" s="41">
        <v>1.4575445131009142</v>
      </c>
      <c r="H6" s="41">
        <v>3.7310968620047884</v>
      </c>
      <c r="I6" s="41">
        <v>3.397515216481414</v>
      </c>
      <c r="J6" s="41">
        <v>1.9678250453995096</v>
      </c>
      <c r="K6" s="41">
        <v>1.91518986357304</v>
      </c>
      <c r="L6" s="41">
        <v>1.3011405394066498</v>
      </c>
      <c r="M6" s="41"/>
      <c r="N6" s="41"/>
    </row>
    <row r="7" spans="2:14">
      <c r="B7" s="32" t="s">
        <v>30</v>
      </c>
      <c r="C7" s="41">
        <v>5.1447439612556982</v>
      </c>
      <c r="D7" s="41">
        <v>10.698795978391979</v>
      </c>
      <c r="E7" s="41">
        <v>19.014636346833754</v>
      </c>
      <c r="F7" s="41">
        <v>21.987992561023493</v>
      </c>
      <c r="G7" s="41">
        <v>17.474564439924503</v>
      </c>
      <c r="H7" s="41">
        <v>58.79267503304709</v>
      </c>
      <c r="I7" s="41">
        <v>56.011591024795116</v>
      </c>
      <c r="J7" s="41">
        <v>12.512198205958358</v>
      </c>
      <c r="K7" s="41">
        <v>15.454150331618699</v>
      </c>
      <c r="L7" s="41">
        <v>2.8149003938567203</v>
      </c>
      <c r="M7" s="41"/>
      <c r="N7" s="41"/>
    </row>
    <row r="8" spans="2:14">
      <c r="B8" s="32" t="s">
        <v>72</v>
      </c>
      <c r="C8" s="41">
        <v>13.203399566677099</v>
      </c>
      <c r="D8" s="41">
        <v>1.3377995002535001</v>
      </c>
      <c r="E8" s="41">
        <v>7.2112872784648898</v>
      </c>
      <c r="F8" s="41">
        <v>0.80874022866837991</v>
      </c>
      <c r="G8" s="41">
        <v>1.3778062036959</v>
      </c>
      <c r="H8" s="41">
        <v>17.086754503232402</v>
      </c>
      <c r="I8" s="41">
        <v>7.7737505933448201</v>
      </c>
      <c r="J8" s="41">
        <v>13.907681333192759</v>
      </c>
      <c r="K8" s="41">
        <v>2.1130554113773403</v>
      </c>
      <c r="L8" s="41">
        <v>12.96075035007193</v>
      </c>
      <c r="M8" s="41"/>
      <c r="N8" s="41"/>
    </row>
    <row r="9" spans="2:14">
      <c r="B9" s="32" t="s">
        <v>31</v>
      </c>
      <c r="C9" s="41">
        <v>8.0191114409930001E-2</v>
      </c>
      <c r="D9" s="41">
        <v>1.5488860143422598</v>
      </c>
      <c r="E9" s="41">
        <v>4.7539709015554994</v>
      </c>
      <c r="F9" s="41">
        <v>0.23373614411699001</v>
      </c>
      <c r="G9" s="41">
        <v>1.25290800620885</v>
      </c>
      <c r="H9" s="41">
        <v>3.8005352069381497</v>
      </c>
      <c r="I9" s="41">
        <v>9.3321397067511711</v>
      </c>
      <c r="J9" s="41">
        <v>4.6257386301644914</v>
      </c>
      <c r="K9" s="41">
        <v>14.549555526341711</v>
      </c>
      <c r="L9" s="41">
        <v>10.69309804728897</v>
      </c>
      <c r="M9" s="41"/>
      <c r="N9" s="41"/>
    </row>
    <row r="10" spans="2:14">
      <c r="B10" s="32" t="s">
        <v>115</v>
      </c>
      <c r="C10" s="41">
        <v>0.22926964812080999</v>
      </c>
      <c r="D10" s="41">
        <v>8.3770135558110012E-2</v>
      </c>
      <c r="E10" s="41">
        <v>7.4540071759729987E-2</v>
      </c>
      <c r="F10" s="41">
        <v>1.689183217305E-2</v>
      </c>
      <c r="G10" s="41">
        <v>0.11933140243591998</v>
      </c>
      <c r="H10" s="41">
        <v>0.4515632341452599</v>
      </c>
      <c r="I10" s="41">
        <v>0.19674247003853004</v>
      </c>
      <c r="J10" s="41">
        <v>0.36146699734268001</v>
      </c>
      <c r="K10" s="41">
        <v>4.3544993869079993E-2</v>
      </c>
      <c r="L10" s="41">
        <v>8.2189194112500003E-2</v>
      </c>
      <c r="M10" s="41"/>
      <c r="N10" s="41"/>
    </row>
    <row r="11" spans="2:14">
      <c r="B11" s="32" t="s">
        <v>160</v>
      </c>
      <c r="C11" s="41">
        <v>1.0773172354292999</v>
      </c>
      <c r="D11" s="41">
        <v>1.0325338589461301</v>
      </c>
      <c r="E11" s="41">
        <v>0.86542248682124978</v>
      </c>
      <c r="F11" s="41">
        <v>0.84214935546120018</v>
      </c>
      <c r="G11" s="41">
        <v>0.93714556242602998</v>
      </c>
      <c r="H11" s="41">
        <v>0.98862691443302009</v>
      </c>
      <c r="I11" s="41">
        <v>0.95882279856767016</v>
      </c>
      <c r="J11" s="41">
        <v>1.1604069280604001</v>
      </c>
      <c r="K11" s="41">
        <v>0.89377336928181994</v>
      </c>
      <c r="L11" s="41">
        <v>1.2113612987669899</v>
      </c>
      <c r="M11" s="41"/>
      <c r="N11" s="41"/>
    </row>
    <row r="12" spans="2:14">
      <c r="B12" s="32" t="s">
        <v>27</v>
      </c>
      <c r="C12" s="41">
        <v>0.93277184224284004</v>
      </c>
      <c r="D12" s="41">
        <v>1.3641419429101396</v>
      </c>
      <c r="E12" s="41">
        <v>1.0084516969542601</v>
      </c>
      <c r="F12" s="41">
        <v>1.5448673615628399</v>
      </c>
      <c r="G12" s="41">
        <v>1.5287936042950399</v>
      </c>
      <c r="H12" s="41">
        <v>2.6633870326414999</v>
      </c>
      <c r="I12" s="41">
        <v>1.5232280536918903</v>
      </c>
      <c r="J12" s="41">
        <v>3.0138603492113996</v>
      </c>
      <c r="K12" s="41">
        <v>2.8790238224359004</v>
      </c>
      <c r="L12" s="41">
        <v>1.3180927753402503</v>
      </c>
      <c r="M12" s="41"/>
      <c r="N12" s="41"/>
    </row>
    <row r="13" spans="2:14">
      <c r="B13" s="1" t="s">
        <v>32</v>
      </c>
      <c r="C13" s="41">
        <v>1.2202173698917604</v>
      </c>
      <c r="D13" s="41">
        <v>1.1494566828511801</v>
      </c>
      <c r="E13" s="41">
        <v>1.5945901102273203</v>
      </c>
      <c r="F13" s="41">
        <v>1.5264936295931404</v>
      </c>
      <c r="G13" s="41">
        <v>2.4507075680260546</v>
      </c>
      <c r="H13" s="41">
        <v>2.7549183150080996</v>
      </c>
      <c r="I13" s="41">
        <v>1.9451574260378903</v>
      </c>
      <c r="J13" s="41">
        <v>1.4828243398127299</v>
      </c>
      <c r="K13" s="41">
        <v>1.7000906175836601</v>
      </c>
      <c r="L13" s="41">
        <v>1.2321047536491503</v>
      </c>
      <c r="M13" s="41"/>
      <c r="N13" s="41"/>
    </row>
    <row r="14" spans="2:14">
      <c r="C14" s="38"/>
      <c r="D14" s="38"/>
      <c r="E14" s="38"/>
      <c r="F14" s="38"/>
      <c r="G14" s="38"/>
      <c r="H14" s="38"/>
      <c r="I14" s="38"/>
      <c r="J14" s="38"/>
      <c r="K14" s="38"/>
      <c r="L14" s="38"/>
      <c r="M14" s="38"/>
      <c r="N14" s="38"/>
    </row>
    <row r="15" spans="2:14">
      <c r="C15" s="38"/>
      <c r="D15" s="38"/>
      <c r="E15" s="38"/>
      <c r="F15" s="38"/>
      <c r="G15" s="38"/>
      <c r="H15" s="38"/>
      <c r="I15" s="38"/>
      <c r="J15" s="38"/>
      <c r="K15" s="38"/>
      <c r="L15" s="38"/>
      <c r="M15" s="38"/>
      <c r="N15" s="38"/>
    </row>
    <row r="16" spans="2:14">
      <c r="C16" s="38"/>
      <c r="D16" s="38"/>
      <c r="E16" s="38"/>
      <c r="F16" s="38"/>
      <c r="G16" s="38"/>
      <c r="H16" s="38"/>
      <c r="I16" s="38"/>
      <c r="J16" s="38"/>
      <c r="K16" s="38"/>
      <c r="L16" s="38"/>
      <c r="M16" s="38"/>
      <c r="N16" s="38"/>
    </row>
    <row r="17" spans="2:18">
      <c r="C17" s="38"/>
      <c r="D17" s="38"/>
      <c r="E17" s="38"/>
      <c r="F17" s="38"/>
      <c r="G17" s="38"/>
      <c r="H17" s="38"/>
      <c r="I17" s="38"/>
      <c r="J17" s="38"/>
      <c r="K17" s="38"/>
      <c r="L17" s="38"/>
      <c r="M17" s="38"/>
      <c r="N17" s="38"/>
    </row>
    <row r="18" spans="2:18">
      <c r="B18" s="2" t="s">
        <v>135</v>
      </c>
      <c r="C18" s="3">
        <v>43220</v>
      </c>
      <c r="D18" s="3">
        <v>43251</v>
      </c>
      <c r="E18" s="3">
        <v>43281</v>
      </c>
      <c r="F18" s="3">
        <v>43312</v>
      </c>
      <c r="G18" s="3">
        <v>43343</v>
      </c>
      <c r="H18" s="3">
        <v>43373</v>
      </c>
      <c r="I18" s="3">
        <v>43404</v>
      </c>
      <c r="J18" s="3">
        <v>43434</v>
      </c>
      <c r="K18" s="3">
        <v>43465</v>
      </c>
      <c r="L18" s="3">
        <v>43496</v>
      </c>
      <c r="M18" s="3">
        <v>43524</v>
      </c>
      <c r="N18" s="3">
        <v>43555</v>
      </c>
    </row>
    <row r="19" spans="2:18">
      <c r="B19" s="1" t="s">
        <v>71</v>
      </c>
      <c r="C19" s="20">
        <v>-234870.38700000002</v>
      </c>
      <c r="D19" s="20">
        <v>-214304.06299999999</v>
      </c>
      <c r="E19" s="20">
        <v>-116048.56600000001</v>
      </c>
      <c r="F19" s="20">
        <v>-94894.685999999987</v>
      </c>
      <c r="G19" s="20">
        <v>-150203.389</v>
      </c>
      <c r="H19" s="20">
        <v>-106650.93700000002</v>
      </c>
      <c r="I19" s="20">
        <v>-108868.24899999998</v>
      </c>
      <c r="J19" s="20">
        <v>-70775.941999999995</v>
      </c>
      <c r="K19" s="20">
        <v>-139446.83300000001</v>
      </c>
      <c r="L19" s="20">
        <v>-182240.47800000003</v>
      </c>
      <c r="M19" s="20"/>
      <c r="N19" s="20"/>
      <c r="P19" s="29"/>
      <c r="Q19" s="30"/>
      <c r="R19" s="30"/>
    </row>
    <row r="20" spans="2:18">
      <c r="B20" s="32" t="s">
        <v>159</v>
      </c>
      <c r="C20" s="20">
        <v>108968.12600000002</v>
      </c>
      <c r="D20" s="20">
        <v>86765.994999999995</v>
      </c>
      <c r="E20" s="20">
        <v>49167.504999999997</v>
      </c>
      <c r="F20" s="20">
        <v>92971.869999999981</v>
      </c>
      <c r="G20" s="20">
        <v>72419.187000000005</v>
      </c>
      <c r="H20" s="20">
        <v>67011.687000000005</v>
      </c>
      <c r="I20" s="20">
        <v>153871.56000000003</v>
      </c>
      <c r="J20" s="20">
        <v>168277.989</v>
      </c>
      <c r="K20" s="20">
        <v>217741.361</v>
      </c>
      <c r="L20" s="20">
        <v>129042.43599999999</v>
      </c>
      <c r="M20" s="20"/>
      <c r="N20" s="20"/>
      <c r="P20" s="29"/>
      <c r="Q20" s="30"/>
      <c r="R20" s="30"/>
    </row>
    <row r="21" spans="2:18">
      <c r="B21" s="32" t="s">
        <v>79</v>
      </c>
      <c r="C21" s="20">
        <v>4612.4920000000002</v>
      </c>
      <c r="D21" s="20">
        <v>4633.7330000000002</v>
      </c>
      <c r="E21" s="20">
        <v>3483.6669999999999</v>
      </c>
      <c r="F21" s="20">
        <v>5105.0009999999993</v>
      </c>
      <c r="G21" s="20">
        <v>4767.3319999999994</v>
      </c>
      <c r="H21" s="20">
        <v>8120.0510000000004</v>
      </c>
      <c r="I21" s="20">
        <v>5897.4089999999997</v>
      </c>
      <c r="J21" s="20">
        <v>1838.15</v>
      </c>
      <c r="K21" s="20">
        <v>1480.1659999999999</v>
      </c>
      <c r="L21" s="20">
        <v>1784.6159999999998</v>
      </c>
      <c r="M21" s="20"/>
      <c r="N21" s="20"/>
      <c r="P21" s="29"/>
      <c r="Q21" s="30"/>
      <c r="R21" s="30"/>
    </row>
    <row r="22" spans="2:18">
      <c r="B22" s="32" t="s">
        <v>29</v>
      </c>
      <c r="C22" s="20">
        <v>191477.04399999997</v>
      </c>
      <c r="D22" s="20">
        <v>230519.79599999994</v>
      </c>
      <c r="E22" s="20">
        <v>359282.16599999997</v>
      </c>
      <c r="F22" s="20">
        <v>373393.36600000004</v>
      </c>
      <c r="G22" s="20">
        <v>313812.04200000002</v>
      </c>
      <c r="H22" s="20">
        <v>670268.27600000007</v>
      </c>
      <c r="I22" s="20">
        <v>553962.88399999996</v>
      </c>
      <c r="J22" s="20">
        <v>295754.00299999991</v>
      </c>
      <c r="K22" s="20">
        <v>315121.98499999999</v>
      </c>
      <c r="L22" s="20">
        <v>206149.13399999996</v>
      </c>
      <c r="M22" s="20"/>
      <c r="N22" s="20"/>
      <c r="P22" s="29"/>
      <c r="Q22" s="30"/>
      <c r="R22" s="30"/>
    </row>
    <row r="23" spans="2:18">
      <c r="B23" s="32" t="s">
        <v>30</v>
      </c>
      <c r="C23" s="20">
        <v>238755.11900000004</v>
      </c>
      <c r="D23" s="20">
        <v>467633.48099999997</v>
      </c>
      <c r="E23" s="20">
        <v>724901.99699999986</v>
      </c>
      <c r="F23" s="20">
        <v>659999.26399999997</v>
      </c>
      <c r="G23" s="20">
        <v>585561.53</v>
      </c>
      <c r="H23" s="20">
        <v>1135941.4180000001</v>
      </c>
      <c r="I23" s="20">
        <v>1011749.5589999999</v>
      </c>
      <c r="J23" s="20">
        <v>660085.09299999999</v>
      </c>
      <c r="K23" s="20">
        <v>579445.80599999998</v>
      </c>
      <c r="L23" s="20">
        <v>324147.40299999999</v>
      </c>
      <c r="M23" s="20"/>
      <c r="N23" s="20"/>
      <c r="P23" s="29"/>
      <c r="Q23" s="30"/>
      <c r="R23" s="30"/>
    </row>
    <row r="24" spans="2:18">
      <c r="B24" s="32" t="s">
        <v>72</v>
      </c>
      <c r="C24" s="20">
        <v>166661.80100000001</v>
      </c>
      <c r="D24" s="20">
        <v>22779.785</v>
      </c>
      <c r="E24" s="20">
        <v>73651.156999999992</v>
      </c>
      <c r="F24" s="20">
        <v>20934.861000000001</v>
      </c>
      <c r="G24" s="20">
        <v>20713.21</v>
      </c>
      <c r="H24" s="20">
        <v>162883.416</v>
      </c>
      <c r="I24" s="20">
        <v>70712.511999999988</v>
      </c>
      <c r="J24" s="20">
        <v>119280.325</v>
      </c>
      <c r="K24" s="20">
        <v>13035.56</v>
      </c>
      <c r="L24" s="20">
        <v>117233.269</v>
      </c>
      <c r="M24" s="20"/>
      <c r="N24" s="20"/>
      <c r="P24" s="29"/>
      <c r="Q24" s="30"/>
      <c r="R24" s="30"/>
    </row>
    <row r="25" spans="2:18">
      <c r="B25" s="32" t="s">
        <v>31</v>
      </c>
      <c r="C25" s="20">
        <v>3005.42</v>
      </c>
      <c r="D25" s="20">
        <v>39299.046999999999</v>
      </c>
      <c r="E25" s="20">
        <v>80675.399000000005</v>
      </c>
      <c r="F25" s="20">
        <v>4154.3240000000005</v>
      </c>
      <c r="G25" s="20">
        <v>21175.088000000003</v>
      </c>
      <c r="H25" s="20">
        <v>33597.499000000003</v>
      </c>
      <c r="I25" s="20">
        <v>154020.96400000001</v>
      </c>
      <c r="J25" s="20">
        <v>99928.251000000004</v>
      </c>
      <c r="K25" s="20">
        <v>225107.02699999997</v>
      </c>
      <c r="L25" s="20">
        <v>103550.224</v>
      </c>
      <c r="M25" s="20"/>
      <c r="N25" s="20"/>
      <c r="P25" s="29"/>
      <c r="Q25" s="30"/>
      <c r="R25" s="30"/>
    </row>
    <row r="26" spans="2:18">
      <c r="B26" s="32" t="s">
        <v>115</v>
      </c>
      <c r="C26" s="20">
        <v>-7746.0359999999982</v>
      </c>
      <c r="D26" s="20">
        <v>-2620.02</v>
      </c>
      <c r="E26" s="20">
        <v>-1634.1059999999998</v>
      </c>
      <c r="F26" s="20">
        <v>-872.90699999999993</v>
      </c>
      <c r="G26" s="20">
        <v>-6190.2890000000007</v>
      </c>
      <c r="H26" s="20">
        <v>-7493.9929999999986</v>
      </c>
      <c r="I26" s="20">
        <v>-9740.7670000000035</v>
      </c>
      <c r="J26" s="20">
        <v>-8926.2210000000014</v>
      </c>
      <c r="K26" s="20">
        <v>-3970.527</v>
      </c>
      <c r="L26" s="20">
        <v>-3645.2800000000007</v>
      </c>
      <c r="M26" s="20"/>
      <c r="N26" s="20"/>
      <c r="P26" s="29"/>
      <c r="Q26" s="30"/>
      <c r="R26" s="30"/>
    </row>
    <row r="27" spans="2:18">
      <c r="B27" s="32" t="s">
        <v>160</v>
      </c>
      <c r="C27" s="20">
        <v>20279.763000000003</v>
      </c>
      <c r="D27" s="20">
        <v>20731.990000000005</v>
      </c>
      <c r="E27" s="20">
        <v>22177.568000000003</v>
      </c>
      <c r="F27" s="20">
        <v>20998.816000000006</v>
      </c>
      <c r="G27" s="20">
        <v>20843.943000000007</v>
      </c>
      <c r="H27" s="20">
        <v>24067.017</v>
      </c>
      <c r="I27" s="20">
        <v>25330.425999999996</v>
      </c>
      <c r="J27" s="20">
        <v>22259.338</v>
      </c>
      <c r="K27" s="20">
        <v>17975.319</v>
      </c>
      <c r="L27" s="20">
        <v>27471.206000000002</v>
      </c>
      <c r="M27" s="20"/>
      <c r="N27" s="20"/>
      <c r="P27" s="29"/>
      <c r="Q27" s="30"/>
      <c r="R27" s="30"/>
    </row>
    <row r="28" spans="2:18">
      <c r="B28" s="32" t="s">
        <v>27</v>
      </c>
      <c r="C28" s="20">
        <v>118700.29000000002</v>
      </c>
      <c r="D28" s="20">
        <v>163141.48899999997</v>
      </c>
      <c r="E28" s="20">
        <v>84190.90399999998</v>
      </c>
      <c r="F28" s="20">
        <v>155218.766</v>
      </c>
      <c r="G28" s="20">
        <v>123418.023</v>
      </c>
      <c r="H28" s="20">
        <v>112777.44600000004</v>
      </c>
      <c r="I28" s="20">
        <v>101072.22499999998</v>
      </c>
      <c r="J28" s="20">
        <v>161365.80099999998</v>
      </c>
      <c r="K28" s="20">
        <v>213343.81499999997</v>
      </c>
      <c r="L28" s="20">
        <v>125119.31099999999</v>
      </c>
      <c r="M28" s="20"/>
      <c r="N28" s="20"/>
      <c r="P28" s="29"/>
      <c r="Q28" s="30"/>
      <c r="R28" s="30"/>
    </row>
    <row r="29" spans="2:18">
      <c r="B29" s="1" t="s">
        <v>32</v>
      </c>
      <c r="C29" s="20">
        <v>-188477.18399999992</v>
      </c>
      <c r="D29" s="20">
        <v>-130157.519</v>
      </c>
      <c r="E29" s="20">
        <v>-34503.133000000002</v>
      </c>
      <c r="F29" s="20">
        <v>-102537.05899999998</v>
      </c>
      <c r="G29" s="20">
        <v>-188037.723</v>
      </c>
      <c r="H29" s="20">
        <v>-123308.91399999999</v>
      </c>
      <c r="I29" s="20">
        <v>-266122.48100000003</v>
      </c>
      <c r="J29" s="20">
        <v>-351526.3569999999</v>
      </c>
      <c r="K29" s="20">
        <v>-328633.837</v>
      </c>
      <c r="L29" s="20">
        <v>-311858.00699999993</v>
      </c>
      <c r="M29" s="20"/>
      <c r="N29" s="20"/>
    </row>
  </sheetData>
  <phoneticPr fontId="62"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2"/>
  </sheetPr>
  <dimension ref="B2:N42"/>
  <sheetViews>
    <sheetView zoomScale="85" zoomScaleNormal="85" workbookViewId="0">
      <selection activeCell="F21" sqref="F21"/>
    </sheetView>
  </sheetViews>
  <sheetFormatPr defaultRowHeight="15"/>
  <cols>
    <col min="1" max="1" width="9" customWidth="1"/>
    <col min="2" max="2" width="33" customWidth="1"/>
    <col min="3" max="3" width="8.140625" bestFit="1" customWidth="1"/>
    <col min="4" max="4" width="8.42578125" bestFit="1" customWidth="1"/>
    <col min="5" max="5" width="6.7109375" bestFit="1" customWidth="1"/>
    <col min="6" max="6" width="6.42578125" bestFit="1" customWidth="1"/>
    <col min="7" max="8" width="7" bestFit="1" customWidth="1"/>
    <col min="9" max="9" width="6.7109375" bestFit="1" customWidth="1"/>
    <col min="10" max="10" width="6.85546875" bestFit="1" customWidth="1"/>
    <col min="11" max="11" width="7" bestFit="1" customWidth="1"/>
    <col min="12" max="13" width="6.7109375" bestFit="1" customWidth="1"/>
    <col min="14" max="14" width="6.5703125" bestFit="1" customWidth="1"/>
    <col min="17" max="17" width="24.5703125" bestFit="1" customWidth="1"/>
  </cols>
  <sheetData>
    <row r="2" spans="2:14">
      <c r="B2" s="2" t="s">
        <v>6</v>
      </c>
      <c r="C2" s="3">
        <v>43191</v>
      </c>
      <c r="D2" s="3">
        <v>43221</v>
      </c>
      <c r="E2" s="3">
        <v>43252</v>
      </c>
      <c r="F2" s="3">
        <v>43282</v>
      </c>
      <c r="G2" s="3">
        <v>43313</v>
      </c>
      <c r="H2" s="3">
        <v>43344</v>
      </c>
      <c r="I2" s="3">
        <v>43374</v>
      </c>
      <c r="J2" s="3">
        <v>43405</v>
      </c>
      <c r="K2" s="3">
        <v>43435</v>
      </c>
      <c r="L2" s="3">
        <v>43466</v>
      </c>
      <c r="M2" s="3">
        <v>43497</v>
      </c>
      <c r="N2" s="3">
        <v>43525</v>
      </c>
    </row>
    <row r="3" spans="2:14">
      <c r="B3" s="4" t="s">
        <v>7</v>
      </c>
      <c r="C3" s="41">
        <v>10.088084929999589</v>
      </c>
      <c r="D3" s="41">
        <v>10.848154879999822</v>
      </c>
      <c r="E3" s="41">
        <v>10.451984909189756</v>
      </c>
      <c r="F3" s="41">
        <v>8.9941101099999994</v>
      </c>
      <c r="G3" s="41">
        <v>9.231381046548</v>
      </c>
      <c r="H3" s="41">
        <v>8.7245909279760188</v>
      </c>
      <c r="I3" s="41">
        <v>8.9883901488445392</v>
      </c>
      <c r="J3" s="41">
        <v>9.0001873608592593</v>
      </c>
      <c r="K3" s="41">
        <v>8.884223556575412</v>
      </c>
      <c r="L3" s="41">
        <v>8.3554595154803071</v>
      </c>
      <c r="M3" s="41"/>
      <c r="N3" s="41"/>
    </row>
    <row r="4" spans="2:14">
      <c r="B4" s="4" t="s">
        <v>8</v>
      </c>
      <c r="C4" s="41">
        <v>5.3843252100000001</v>
      </c>
      <c r="D4" s="41">
        <v>5.4367516499999979</v>
      </c>
      <c r="E4" s="41">
        <v>5.1424716589999999</v>
      </c>
      <c r="F4" s="41">
        <v>6.7134268199999996</v>
      </c>
      <c r="G4" s="41">
        <v>7.2887206600000001</v>
      </c>
      <c r="H4" s="41">
        <v>6.6420823400000009</v>
      </c>
      <c r="I4" s="41">
        <v>7.4984044879999994</v>
      </c>
      <c r="J4" s="41">
        <v>5.8713763600000011</v>
      </c>
      <c r="K4" s="41">
        <v>6.5607513699999993</v>
      </c>
      <c r="L4" s="41">
        <v>8.1254887199999999</v>
      </c>
      <c r="M4" s="41"/>
      <c r="N4" s="41"/>
    </row>
    <row r="5" spans="2:14">
      <c r="B5" s="4" t="s">
        <v>9</v>
      </c>
      <c r="C5" s="41">
        <v>5.7731674499999999</v>
      </c>
      <c r="D5" s="41">
        <v>6.7632928600000009</v>
      </c>
      <c r="E5" s="41">
        <v>6.4737298500000007</v>
      </c>
      <c r="F5" s="41">
        <v>7.1014421900000011</v>
      </c>
      <c r="G5" s="41">
        <v>6.6213241700000012</v>
      </c>
      <c r="H5" s="41">
        <v>5.4458812300000004</v>
      </c>
      <c r="I5" s="41">
        <v>5.0827165000000001</v>
      </c>
      <c r="J5" s="41">
        <v>5.6606427400000001</v>
      </c>
      <c r="K5" s="41">
        <v>5.8686497299999996</v>
      </c>
      <c r="L5" s="41">
        <v>5.8871293299999996</v>
      </c>
      <c r="M5" s="41"/>
      <c r="N5" s="41"/>
    </row>
    <row r="6" spans="2:14">
      <c r="B6" s="4" t="s">
        <v>10</v>
      </c>
      <c r="C6" s="41">
        <v>0.78711943000000006</v>
      </c>
      <c r="D6" s="41">
        <v>0.91970580000000002</v>
      </c>
      <c r="E6" s="41">
        <v>0.82597977</v>
      </c>
      <c r="F6" s="41">
        <v>1.15896295</v>
      </c>
      <c r="G6" s="41">
        <v>1.1452381</v>
      </c>
      <c r="H6" s="41">
        <v>1.0551749699999997</v>
      </c>
      <c r="I6" s="41">
        <v>1.3449438199999997</v>
      </c>
      <c r="J6" s="41">
        <v>0.83572457999999994</v>
      </c>
      <c r="K6" s="41">
        <v>1.5184249500000007</v>
      </c>
      <c r="L6" s="41">
        <v>1.3596103499999999</v>
      </c>
      <c r="M6" s="41"/>
      <c r="N6" s="41"/>
    </row>
    <row r="7" spans="2:14">
      <c r="B7" s="54" t="s">
        <v>11</v>
      </c>
      <c r="C7" s="41">
        <v>3.366050169999999</v>
      </c>
      <c r="D7" s="41">
        <v>3.6704132239652592</v>
      </c>
      <c r="E7" s="41">
        <v>3.2317605499999993</v>
      </c>
      <c r="F7" s="41">
        <v>3.0614282200000003</v>
      </c>
      <c r="G7" s="41">
        <v>3.574906768760107</v>
      </c>
      <c r="H7" s="41">
        <v>3.836453850000026</v>
      </c>
      <c r="I7" s="41">
        <v>5.0723545199999984</v>
      </c>
      <c r="J7" s="41">
        <v>3.4849282100000014</v>
      </c>
      <c r="K7" s="41">
        <v>3.8464555499999991</v>
      </c>
      <c r="L7" s="41">
        <v>3.6628056960000053</v>
      </c>
      <c r="M7" s="41"/>
      <c r="N7" s="41"/>
    </row>
    <row r="8" spans="2:14">
      <c r="B8" s="54" t="s">
        <v>12</v>
      </c>
      <c r="C8" s="41">
        <v>6.5154442003902018</v>
      </c>
      <c r="D8" s="41">
        <v>7.1206280020250006</v>
      </c>
      <c r="E8" s="41">
        <v>7.4069730000000016</v>
      </c>
      <c r="F8" s="41">
        <v>6.6060742799999996</v>
      </c>
      <c r="G8" s="41">
        <v>6.7555958276666708</v>
      </c>
      <c r="H8" s="41">
        <v>6.1491075819097309</v>
      </c>
      <c r="I8" s="41">
        <v>7.0137419300000019</v>
      </c>
      <c r="J8" s="41">
        <v>6.697035418387097</v>
      </c>
      <c r="K8" s="41">
        <v>7.6369950548888861</v>
      </c>
      <c r="L8" s="41">
        <v>7.4804850399999987</v>
      </c>
      <c r="M8" s="41"/>
      <c r="N8" s="41"/>
    </row>
    <row r="9" spans="2:14">
      <c r="B9" s="54" t="s">
        <v>13</v>
      </c>
      <c r="C9" s="41">
        <v>2.7400137846400008</v>
      </c>
      <c r="D9" s="41">
        <v>0.93408829412799987</v>
      </c>
      <c r="E9" s="41">
        <v>3.7703722351393245</v>
      </c>
      <c r="F9" s="41">
        <v>0.84203858372833162</v>
      </c>
      <c r="G9" s="41">
        <v>0.39124366412799993</v>
      </c>
      <c r="H9" s="41">
        <v>1.5844116941400002</v>
      </c>
      <c r="I9" s="41">
        <v>13.232097964127998</v>
      </c>
      <c r="J9" s="41">
        <v>13.314968219640001</v>
      </c>
      <c r="K9" s="41">
        <v>8.1592044191279953</v>
      </c>
      <c r="L9" s="41">
        <v>7.2827538841279962</v>
      </c>
      <c r="M9" s="41"/>
      <c r="N9" s="41"/>
    </row>
    <row r="10" spans="2:14">
      <c r="B10" s="54" t="s">
        <v>14</v>
      </c>
      <c r="C10" s="41">
        <v>0.79709770691244231</v>
      </c>
      <c r="D10" s="41">
        <v>0.71385446570400912</v>
      </c>
      <c r="E10" s="41">
        <v>0.7192806959206951</v>
      </c>
      <c r="F10" s="41">
        <v>0.77428213057815798</v>
      </c>
      <c r="G10" s="41">
        <v>0.80238637261455503</v>
      </c>
      <c r="H10" s="41">
        <v>0.78076858940644112</v>
      </c>
      <c r="I10" s="41">
        <v>0.91045667389232121</v>
      </c>
      <c r="J10" s="41">
        <v>0.76618621917075358</v>
      </c>
      <c r="K10" s="41">
        <v>0.81834482603306502</v>
      </c>
      <c r="L10" s="41">
        <v>0.79824308474257366</v>
      </c>
      <c r="M10" s="41"/>
      <c r="N10" s="41"/>
    </row>
    <row r="11" spans="2:14">
      <c r="B11" s="4" t="s">
        <v>15</v>
      </c>
      <c r="C11" s="41">
        <v>9.0831000000000028E-4</v>
      </c>
      <c r="D11" s="41">
        <v>5.5617999999999998E-4</v>
      </c>
      <c r="E11" s="41">
        <v>1.5166000000000002E-4</v>
      </c>
      <c r="F11" s="41">
        <v>1.4438999999999999E-4</v>
      </c>
      <c r="G11" s="41">
        <v>9.3720000000000031E-5</v>
      </c>
      <c r="H11" s="41">
        <v>1.039E-4</v>
      </c>
      <c r="I11" s="41">
        <v>1.039E-4</v>
      </c>
      <c r="J11" s="41">
        <v>0</v>
      </c>
      <c r="K11" s="41">
        <v>0</v>
      </c>
      <c r="L11" s="41">
        <v>0</v>
      </c>
      <c r="M11" s="41"/>
      <c r="N11" s="41"/>
    </row>
    <row r="12" spans="2:14">
      <c r="B12" s="4" t="s">
        <v>16</v>
      </c>
      <c r="C12" s="41">
        <v>-1.070954901960785E-3</v>
      </c>
      <c r="D12" s="41">
        <v>-1.1066533986928112E-3</v>
      </c>
      <c r="E12" s="41">
        <v>-1.070954901960785E-3</v>
      </c>
      <c r="F12" s="41">
        <v>-1.1066533986928112E-3</v>
      </c>
      <c r="G12" s="41">
        <v>-1.1066533986928112E-3</v>
      </c>
      <c r="H12" s="41">
        <v>-1.070954901960785E-3</v>
      </c>
      <c r="I12" s="41">
        <v>-1.1066533986928112E-3</v>
      </c>
      <c r="J12" s="41">
        <v>-1.070954901960785E-3</v>
      </c>
      <c r="K12" s="41">
        <v>-1.1066533986928112E-3</v>
      </c>
      <c r="L12" s="41">
        <v>-1.1066533986928112E-3</v>
      </c>
      <c r="M12" s="41"/>
      <c r="N12" s="41"/>
    </row>
    <row r="13" spans="2:14">
      <c r="C13" s="29"/>
      <c r="D13" s="29"/>
      <c r="E13" s="29"/>
      <c r="F13" s="29"/>
      <c r="G13" s="29"/>
      <c r="H13" s="29"/>
      <c r="I13" s="29"/>
      <c r="J13" s="29"/>
      <c r="K13" s="29"/>
      <c r="L13" s="29"/>
      <c r="M13" s="29"/>
      <c r="N13" s="29"/>
    </row>
    <row r="14" spans="2:14">
      <c r="C14" s="29"/>
      <c r="D14" s="29"/>
      <c r="E14" s="29"/>
      <c r="F14" s="29"/>
      <c r="G14" s="29"/>
      <c r="H14" s="29"/>
      <c r="I14" s="29"/>
      <c r="J14" s="29"/>
      <c r="K14" s="29"/>
      <c r="L14" s="29"/>
      <c r="M14" s="29"/>
      <c r="N14" s="29"/>
    </row>
    <row r="15" spans="2:14">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c r="B16" s="1" t="s">
        <v>17</v>
      </c>
      <c r="C16" s="41">
        <v>7.3258359000000013</v>
      </c>
      <c r="D16" s="41">
        <v>8.3729461100000027</v>
      </c>
      <c r="E16" s="41">
        <v>8.1744257100000013</v>
      </c>
      <c r="F16" s="41">
        <v>7.9308867999999988</v>
      </c>
      <c r="G16" s="41">
        <v>7.9372875300000016</v>
      </c>
      <c r="H16" s="41">
        <v>7.3491389600000012</v>
      </c>
      <c r="I16" s="41">
        <v>7.88158169</v>
      </c>
      <c r="J16" s="41">
        <v>8.0997801583870963</v>
      </c>
      <c r="K16" s="41">
        <v>9.2872544499999989</v>
      </c>
      <c r="L16" s="41">
        <v>8.7183471899999994</v>
      </c>
      <c r="M16" s="41"/>
      <c r="N16" s="41"/>
    </row>
    <row r="17" spans="2:14">
      <c r="B17" s="1" t="s">
        <v>18</v>
      </c>
      <c r="C17" s="41">
        <v>13.672541511942239</v>
      </c>
      <c r="D17" s="41">
        <v>12.127125085822092</v>
      </c>
      <c r="E17" s="41">
        <v>14.442339080249775</v>
      </c>
      <c r="F17" s="41">
        <v>14.12884455430649</v>
      </c>
      <c r="G17" s="41">
        <v>14.919893619717334</v>
      </c>
      <c r="H17" s="41">
        <v>15.211528528256993</v>
      </c>
      <c r="I17" s="41">
        <v>29.949606736864865</v>
      </c>
      <c r="J17" s="41">
        <v>25.692071651283928</v>
      </c>
      <c r="K17" s="41">
        <v>22.018598016625365</v>
      </c>
      <c r="L17" s="41">
        <v>22.26552834035089</v>
      </c>
      <c r="M17" s="41"/>
      <c r="N17" s="41"/>
    </row>
    <row r="18" spans="2:14">
      <c r="B18" s="1" t="s">
        <v>20</v>
      </c>
      <c r="C18" s="41">
        <v>14.45292547</v>
      </c>
      <c r="D18" s="41">
        <v>15.756021430000004</v>
      </c>
      <c r="E18" s="41">
        <v>15.102371118999997</v>
      </c>
      <c r="F18" s="41">
        <v>13.057911600000001</v>
      </c>
      <c r="G18" s="41">
        <v>12.695173020000002</v>
      </c>
      <c r="H18" s="41">
        <v>11.932028729999999</v>
      </c>
      <c r="I18" s="41">
        <v>11.932789307999998</v>
      </c>
      <c r="J18" s="41">
        <v>12.06327029</v>
      </c>
      <c r="K18" s="41">
        <v>12.093486719999998</v>
      </c>
      <c r="L18" s="41">
        <v>12.224387869999996</v>
      </c>
      <c r="M18" s="41"/>
      <c r="N18" s="41"/>
    </row>
    <row r="19" spans="2:14">
      <c r="B19" s="1" t="s">
        <v>19</v>
      </c>
      <c r="C19" s="41">
        <v>-1.6264490196078431E-4</v>
      </c>
      <c r="D19" s="41">
        <v>-5.5047339869281043E-4</v>
      </c>
      <c r="E19" s="41">
        <v>-9.1929490196078489E-4</v>
      </c>
      <c r="F19" s="41">
        <v>-9.6226339869281106E-4</v>
      </c>
      <c r="G19" s="41">
        <v>-1.0129333986928111E-3</v>
      </c>
      <c r="H19" s="41">
        <v>-9.6705490196078488E-4</v>
      </c>
      <c r="I19" s="41">
        <v>-1.0027533986928111E-3</v>
      </c>
      <c r="J19" s="41">
        <v>-1.070954901960785E-3</v>
      </c>
      <c r="K19" s="41">
        <v>-1.1066533986928112E-3</v>
      </c>
      <c r="L19" s="41">
        <v>-1.1066533986928112E-3</v>
      </c>
      <c r="M19" s="41"/>
      <c r="N19" s="41"/>
    </row>
    <row r="22" spans="2:14">
      <c r="C22" s="71"/>
    </row>
    <row r="25" spans="2:14"/>
    <row r="41" spans="2:2">
      <c r="B41" s="46" t="s">
        <v>171</v>
      </c>
    </row>
    <row r="42" spans="2:2">
      <c r="B42" t="str">
        <f>"Ancillary Services Cost - "&amp;TEXT(Main!E1,"mmm yyyy")</f>
        <v>Ancillary Services Cost - Jan 2019</v>
      </c>
    </row>
  </sheetData>
  <phoneticPr fontId="62"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38"/>
  <sheetViews>
    <sheetView topLeftCell="B1" zoomScaleNormal="100" workbookViewId="0">
      <selection activeCell="P6" sqref="P6"/>
    </sheetView>
  </sheetViews>
  <sheetFormatPr defaultRowHeight="15"/>
  <cols>
    <col min="1" max="1" width="9" customWidth="1"/>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c r="B2" s="2" t="s">
        <v>126</v>
      </c>
      <c r="C2" s="3">
        <v>43191</v>
      </c>
      <c r="D2" s="3">
        <v>43221</v>
      </c>
      <c r="E2" s="3">
        <v>43252</v>
      </c>
      <c r="F2" s="3">
        <v>43282</v>
      </c>
      <c r="G2" s="3">
        <v>43313</v>
      </c>
      <c r="H2" s="3">
        <v>43344</v>
      </c>
      <c r="I2" s="3">
        <v>43374</v>
      </c>
      <c r="J2" s="3">
        <v>43405</v>
      </c>
      <c r="K2" s="3">
        <v>43435</v>
      </c>
      <c r="L2" s="3">
        <v>43466</v>
      </c>
      <c r="M2" s="3">
        <v>43497</v>
      </c>
      <c r="N2" s="3">
        <v>43525</v>
      </c>
      <c r="P2" t="s">
        <v>178</v>
      </c>
    </row>
    <row r="3" spans="2:16">
      <c r="B3" s="4" t="s">
        <v>128</v>
      </c>
      <c r="C3" s="55">
        <v>22190</v>
      </c>
      <c r="D3" s="56">
        <v>73582.5</v>
      </c>
      <c r="E3" s="56">
        <v>139079.5</v>
      </c>
      <c r="F3" s="56">
        <v>119046.5</v>
      </c>
      <c r="G3" s="56">
        <v>126069</v>
      </c>
      <c r="H3" s="56">
        <v>176040.5</v>
      </c>
      <c r="I3" s="56">
        <v>215568</v>
      </c>
      <c r="J3" s="56">
        <v>277397</v>
      </c>
      <c r="K3" s="56">
        <v>219661</v>
      </c>
      <c r="L3" s="56">
        <v>166624.5</v>
      </c>
      <c r="M3" s="56"/>
      <c r="N3" s="56"/>
      <c r="P3" s="51">
        <v>306538.7</v>
      </c>
    </row>
    <row r="4" spans="2:16">
      <c r="B4" s="4" t="s">
        <v>129</v>
      </c>
      <c r="C4" s="55">
        <v>116182</v>
      </c>
      <c r="D4" s="56">
        <v>281479.5</v>
      </c>
      <c r="E4" s="56">
        <v>231333.4</v>
      </c>
      <c r="F4" s="56">
        <v>309497</v>
      </c>
      <c r="G4" s="56">
        <v>306662.2</v>
      </c>
      <c r="H4" s="56">
        <v>324343.59999999998</v>
      </c>
      <c r="I4" s="56">
        <v>287177</v>
      </c>
      <c r="J4" s="56">
        <v>207470.26</v>
      </c>
      <c r="K4" s="56">
        <v>199822.9</v>
      </c>
      <c r="L4" s="56">
        <v>139914.20000000001</v>
      </c>
      <c r="M4" s="56"/>
      <c r="N4" s="56"/>
      <c r="P4" s="13"/>
    </row>
    <row r="5" spans="2:16">
      <c r="B5" s="4" t="s">
        <v>137</v>
      </c>
      <c r="C5" s="56">
        <v>138372</v>
      </c>
      <c r="D5" s="56">
        <v>355062</v>
      </c>
      <c r="E5" s="56">
        <v>370412.9</v>
      </c>
      <c r="F5" s="56">
        <v>428543.5</v>
      </c>
      <c r="G5" s="56">
        <v>432731.2</v>
      </c>
      <c r="H5" s="56">
        <v>500384.1</v>
      </c>
      <c r="I5" s="56">
        <v>502745</v>
      </c>
      <c r="J5" s="56">
        <v>484867.26</v>
      </c>
      <c r="K5" s="56">
        <v>419483.9</v>
      </c>
      <c r="L5" s="56">
        <v>306538.7</v>
      </c>
      <c r="M5" s="56"/>
      <c r="N5" s="56"/>
    </row>
    <row r="6" spans="2:16">
      <c r="B6" s="33"/>
      <c r="C6" s="34"/>
      <c r="D6" s="34"/>
      <c r="E6" s="34"/>
      <c r="F6" s="34"/>
      <c r="G6" s="34"/>
      <c r="H6" s="34"/>
      <c r="I6" s="34"/>
      <c r="J6" s="34"/>
      <c r="K6" s="34"/>
      <c r="L6" s="34"/>
      <c r="M6" s="34"/>
      <c r="N6" s="34"/>
    </row>
    <row r="7" spans="2:16">
      <c r="C7" s="28"/>
    </row>
    <row r="8" spans="2:16">
      <c r="B8" s="2" t="s">
        <v>127</v>
      </c>
      <c r="C8" s="3">
        <v>43191</v>
      </c>
      <c r="D8" s="3">
        <v>43221</v>
      </c>
      <c r="E8" s="3">
        <v>43252</v>
      </c>
      <c r="F8" s="3">
        <v>43282</v>
      </c>
      <c r="G8" s="3">
        <v>43313</v>
      </c>
      <c r="H8" s="3">
        <v>43344</v>
      </c>
      <c r="I8" s="3">
        <v>43374</v>
      </c>
      <c r="J8" s="3">
        <v>43405</v>
      </c>
      <c r="K8" s="3">
        <v>43435</v>
      </c>
      <c r="L8" s="3">
        <v>43466</v>
      </c>
      <c r="M8" s="3">
        <v>43497</v>
      </c>
      <c r="N8" s="3">
        <v>43525</v>
      </c>
    </row>
    <row r="9" spans="2:16">
      <c r="B9" s="4" t="s">
        <v>139</v>
      </c>
      <c r="C9" s="11">
        <f>0.237922+0.0651909</f>
        <v>0.30311290000000002</v>
      </c>
      <c r="D9" s="12">
        <f>1.28180166+0.4176639</f>
        <v>1.6994655599999999</v>
      </c>
      <c r="E9" s="12">
        <v>3.281732232</v>
      </c>
      <c r="F9" s="12">
        <v>2.4576692499999999</v>
      </c>
      <c r="G9" s="12">
        <v>2.1458672569999999</v>
      </c>
      <c r="H9" s="12">
        <v>1.2234046654086099</v>
      </c>
      <c r="I9" s="12">
        <v>1.810448243677</v>
      </c>
      <c r="J9" s="12">
        <v>8.4341179999999998</v>
      </c>
      <c r="K9" s="12">
        <v>3.0208487003897999</v>
      </c>
      <c r="L9" s="12">
        <v>2.0120802701078802</v>
      </c>
      <c r="M9" s="12"/>
      <c r="N9" s="12"/>
    </row>
    <row r="10" spans="2:16">
      <c r="B10" s="4" t="s">
        <v>140</v>
      </c>
      <c r="C10" s="11">
        <v>3.9408755688000001</v>
      </c>
      <c r="D10" s="12">
        <v>10.9971745</v>
      </c>
      <c r="E10" s="12">
        <v>13.11942185</v>
      </c>
      <c r="F10" s="12">
        <v>14.199445320000001</v>
      </c>
      <c r="G10" s="12">
        <v>13.846514446</v>
      </c>
      <c r="H10" s="12">
        <v>19.302235929416</v>
      </c>
      <c r="I10" s="12">
        <v>16.434827500053501</v>
      </c>
      <c r="J10" s="12">
        <v>11.428845000000001</v>
      </c>
      <c r="K10" s="12">
        <v>11.342236687182801</v>
      </c>
      <c r="L10" s="12">
        <v>6.3522650567357903</v>
      </c>
      <c r="M10" s="12"/>
      <c r="N10" s="12"/>
    </row>
    <row r="32" spans="2:2">
      <c r="B32" t="s">
        <v>152</v>
      </c>
    </row>
    <row r="33" spans="2:10" ht="90">
      <c r="B33" s="39" t="s">
        <v>153</v>
      </c>
      <c r="J33" s="39"/>
    </row>
    <row r="37" spans="2:10">
      <c r="B37" t="s">
        <v>162</v>
      </c>
    </row>
    <row r="38" spans="2:10" ht="120">
      <c r="B38" s="39" t="s">
        <v>161</v>
      </c>
    </row>
  </sheetData>
  <phoneticPr fontId="62"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2:O34"/>
  <sheetViews>
    <sheetView zoomScale="85" zoomScaleNormal="85" workbookViewId="0">
      <selection activeCell="M23" sqref="M23"/>
    </sheetView>
  </sheetViews>
  <sheetFormatPr defaultRowHeight="1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9" customWidth="1"/>
    <col min="9" max="9" width="6.28515625" bestFit="1" customWidth="1"/>
    <col min="10" max="10" width="6.7109375" bestFit="1" customWidth="1"/>
    <col min="11" max="11" width="10.5703125" customWidth="1"/>
    <col min="12" max="12" width="8.85546875"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c r="B2" s="2" t="s">
        <v>6</v>
      </c>
      <c r="C2" s="3">
        <v>43191</v>
      </c>
      <c r="D2" s="3">
        <v>43221</v>
      </c>
      <c r="E2" s="3">
        <v>43252</v>
      </c>
      <c r="F2" s="3">
        <v>43282</v>
      </c>
      <c r="G2" s="3">
        <v>43313</v>
      </c>
      <c r="H2" s="3">
        <v>43344</v>
      </c>
      <c r="I2" s="3">
        <v>43374</v>
      </c>
      <c r="J2" s="3">
        <v>43405</v>
      </c>
      <c r="K2" s="3">
        <v>43435</v>
      </c>
      <c r="L2" s="3">
        <v>43466</v>
      </c>
      <c r="M2" s="3">
        <v>43497</v>
      </c>
      <c r="N2" s="3">
        <v>43525</v>
      </c>
    </row>
    <row r="3" spans="2:15">
      <c r="B3" s="4" t="s">
        <v>74</v>
      </c>
      <c r="C3" s="55">
        <v>4.4042297199995897</v>
      </c>
      <c r="D3" s="55">
        <v>4.5059536599998227</v>
      </c>
      <c r="E3" s="55">
        <v>4.6833553391897533</v>
      </c>
      <c r="F3" s="56">
        <v>5.4015874999999998</v>
      </c>
      <c r="G3" s="56">
        <v>5.785020836548</v>
      </c>
      <c r="H3" s="56">
        <v>5.5076544079760197</v>
      </c>
      <c r="I3" s="56">
        <v>5.865991108844538</v>
      </c>
      <c r="J3" s="56">
        <v>5.0683828008592577</v>
      </c>
      <c r="K3" s="56">
        <v>5.1677529965754099</v>
      </c>
      <c r="L3" s="56">
        <v>4.9545250854803067</v>
      </c>
      <c r="M3" s="56"/>
      <c r="N3" s="56"/>
      <c r="O3">
        <v>0</v>
      </c>
    </row>
    <row r="4" spans="2:15">
      <c r="B4" s="4" t="s">
        <v>75</v>
      </c>
      <c r="C4" s="55">
        <v>3.8646811899999998</v>
      </c>
      <c r="D4" s="55">
        <v>4.5023688400000008</v>
      </c>
      <c r="E4" s="55">
        <v>4.2503607900000002</v>
      </c>
      <c r="F4" s="56">
        <v>4.5548541</v>
      </c>
      <c r="G4" s="56">
        <v>4.1212151500000003</v>
      </c>
      <c r="H4" s="56">
        <v>3.4428373200000006</v>
      </c>
      <c r="I4" s="56">
        <v>2.9782405600000001</v>
      </c>
      <c r="J4" s="56">
        <v>3.0308739499999993</v>
      </c>
      <c r="K4" s="56">
        <v>2.9825874399999992</v>
      </c>
      <c r="L4" s="56">
        <v>2.8775424500000009</v>
      </c>
      <c r="M4" s="56"/>
      <c r="N4" s="56"/>
    </row>
    <row r="5" spans="2:15">
      <c r="B5" s="4" t="s">
        <v>76</v>
      </c>
      <c r="C5" s="55">
        <v>0.83989016999999966</v>
      </c>
      <c r="D5" s="55">
        <v>0.92044844999999997</v>
      </c>
      <c r="E5" s="55">
        <v>0.54649421899999984</v>
      </c>
      <c r="F5" s="56">
        <v>0.63439844999999973</v>
      </c>
      <c r="G5" s="56">
        <v>0.77291741999999952</v>
      </c>
      <c r="H5" s="56">
        <v>1.2587527000000001</v>
      </c>
      <c r="I5" s="56">
        <v>1.3488670379999992</v>
      </c>
      <c r="J5" s="56">
        <v>0.7960870299999997</v>
      </c>
      <c r="K5" s="56">
        <v>1.0624975800000003</v>
      </c>
      <c r="L5" s="56">
        <v>1.3067453799999993</v>
      </c>
      <c r="M5" s="56"/>
      <c r="N5" s="56"/>
    </row>
    <row r="8" spans="2:15">
      <c r="B8" s="2" t="s">
        <v>6</v>
      </c>
      <c r="C8" s="3">
        <v>43191</v>
      </c>
      <c r="D8" s="3">
        <v>43221</v>
      </c>
      <c r="E8" s="3">
        <v>43252</v>
      </c>
      <c r="F8" s="3">
        <v>43282</v>
      </c>
      <c r="G8" s="3">
        <v>43313</v>
      </c>
      <c r="H8" s="3">
        <v>43344</v>
      </c>
      <c r="I8" s="3">
        <v>43374</v>
      </c>
      <c r="J8" s="3">
        <v>43405</v>
      </c>
      <c r="K8" s="3">
        <v>43435</v>
      </c>
      <c r="L8" s="3">
        <v>43466</v>
      </c>
      <c r="M8" s="3">
        <v>43497</v>
      </c>
      <c r="N8" s="3">
        <v>43525</v>
      </c>
    </row>
    <row r="9" spans="2:15">
      <c r="B9" s="4" t="s">
        <v>77</v>
      </c>
      <c r="C9" s="31">
        <v>9.1088010799995889</v>
      </c>
      <c r="D9" s="31">
        <v>9.9605637899998225</v>
      </c>
      <c r="E9" s="31">
        <v>9.5191973181897538</v>
      </c>
      <c r="F9" s="31">
        <v>10.705779389999998</v>
      </c>
      <c r="G9" s="31">
        <v>10.718213926548001</v>
      </c>
      <c r="H9" s="31">
        <v>10.237681347976022</v>
      </c>
      <c r="I9" s="31">
        <v>10.219007486844538</v>
      </c>
      <c r="J9" s="31">
        <v>8.8953437808592568</v>
      </c>
      <c r="K9" s="31">
        <v>9.2128380165754091</v>
      </c>
      <c r="L9" s="31">
        <v>9.1388129154803064</v>
      </c>
      <c r="M9" s="31"/>
      <c r="N9" s="31"/>
    </row>
    <row r="10" spans="2:15">
      <c r="B10" s="4" t="s">
        <v>78</v>
      </c>
      <c r="C10" s="31">
        <v>25.545404095030204</v>
      </c>
      <c r="D10" s="31">
        <v>25.732470920118274</v>
      </c>
      <c r="E10" s="31">
        <v>27.784074655139325</v>
      </c>
      <c r="F10" s="31">
        <v>23.122878763728</v>
      </c>
      <c r="G10" s="31">
        <v>24.290196310554776</v>
      </c>
      <c r="H10" s="31">
        <v>23.189996246049752</v>
      </c>
      <c r="I10" s="31">
        <v>38.013641884127999</v>
      </c>
      <c r="J10" s="31">
        <v>35.969519108027086</v>
      </c>
      <c r="K10" s="31">
        <v>33.261866614016881</v>
      </c>
      <c r="L10" s="31">
        <v>33.014919620128005</v>
      </c>
      <c r="M10" s="31"/>
      <c r="N10" s="31"/>
    </row>
    <row r="11" spans="2:15">
      <c r="B11" s="4" t="s">
        <v>142</v>
      </c>
      <c r="C11" s="31">
        <v>0.79709770691244231</v>
      </c>
      <c r="D11" s="31">
        <v>0.71385446570400912</v>
      </c>
      <c r="E11" s="31">
        <v>0.7192806959206951</v>
      </c>
      <c r="F11" s="31">
        <v>0.77428213057815798</v>
      </c>
      <c r="G11" s="31">
        <v>0.80238637261455503</v>
      </c>
      <c r="H11" s="31">
        <v>0.78076858940644112</v>
      </c>
      <c r="I11" s="31">
        <v>0.91045667389232121</v>
      </c>
      <c r="J11" s="31">
        <v>0.76618621917075358</v>
      </c>
      <c r="K11" s="31">
        <v>0.81834482603306502</v>
      </c>
      <c r="L11" s="31">
        <v>0.79824308474257366</v>
      </c>
      <c r="M11" s="31"/>
      <c r="N11" s="31"/>
    </row>
    <row r="12" spans="2:15">
      <c r="B12" s="4" t="s">
        <v>73</v>
      </c>
      <c r="C12" s="31">
        <v>-1.6264490196078469E-4</v>
      </c>
      <c r="D12" s="31">
        <v>-5.5047339869281119E-4</v>
      </c>
      <c r="E12" s="31">
        <v>-9.1929490196078489E-4</v>
      </c>
      <c r="F12" s="31">
        <v>-9.6226339869281117E-4</v>
      </c>
      <c r="G12" s="31">
        <v>-1.0129333986928111E-3</v>
      </c>
      <c r="H12" s="31">
        <v>-9.6705490196078499E-4</v>
      </c>
      <c r="I12" s="31">
        <v>-1.0027533986928111E-3</v>
      </c>
      <c r="J12" s="31">
        <v>-1.070954901960785E-3</v>
      </c>
      <c r="K12" s="31">
        <v>-1.1066533986928112E-3</v>
      </c>
      <c r="L12" s="31">
        <v>-1.1066533986928112E-3</v>
      </c>
      <c r="M12" s="31"/>
      <c r="N12" s="31"/>
    </row>
    <row r="33" spans="2:2">
      <c r="B33" t="s">
        <v>171</v>
      </c>
    </row>
    <row r="34" spans="2:2">
      <c r="B34" t="str">
        <f>"AS Costs By Provider Type - "&amp;TEXT(Main!E1,"mmm yyyy")</f>
        <v>AS Costs By Provider Type - Jan 2019</v>
      </c>
    </row>
  </sheetData>
  <phoneticPr fontId="62"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B1:N13"/>
  <sheetViews>
    <sheetView zoomScale="70" zoomScaleNormal="70" workbookViewId="0">
      <selection activeCell="C19" sqref="C19"/>
    </sheetView>
  </sheetViews>
  <sheetFormatPr defaultRowHeight="15"/>
  <cols>
    <col min="1" max="1" width="9" customWidth="1"/>
    <col min="2" max="2" width="47" bestFit="1" customWidth="1"/>
    <col min="3" max="3" width="12" customWidth="1"/>
    <col min="4" max="4" width="13.5703125" customWidth="1"/>
    <col min="5" max="6" width="13.28515625" customWidth="1"/>
    <col min="7" max="7" width="12.140625" customWidth="1"/>
    <col min="8" max="8" width="11.5703125" customWidth="1"/>
    <col min="9" max="9" width="11.85546875" customWidth="1"/>
    <col min="10" max="10" width="12.42578125" customWidth="1"/>
    <col min="11" max="11" width="12.140625" customWidth="1"/>
    <col min="12" max="12" width="11.5703125" customWidth="1"/>
    <col min="13" max="13" width="14" customWidth="1"/>
    <col min="14" max="14" width="13" customWidth="1"/>
  </cols>
  <sheetData>
    <row r="1" spans="2:14">
      <c r="C1" s="37">
        <v>43220</v>
      </c>
      <c r="D1" s="37">
        <v>43251</v>
      </c>
      <c r="E1" s="37">
        <v>43281</v>
      </c>
      <c r="F1" s="37">
        <v>43312</v>
      </c>
      <c r="G1" s="37">
        <v>43343</v>
      </c>
      <c r="H1" s="37">
        <v>43373</v>
      </c>
      <c r="I1" s="37">
        <v>43404</v>
      </c>
      <c r="J1" s="37">
        <v>43434</v>
      </c>
      <c r="K1" s="37">
        <v>43465</v>
      </c>
      <c r="L1" s="37">
        <v>43496</v>
      </c>
      <c r="M1" s="37">
        <v>43524</v>
      </c>
      <c r="N1" s="37">
        <v>43555</v>
      </c>
    </row>
    <row r="2" spans="2:14">
      <c r="B2" s="2" t="s">
        <v>6</v>
      </c>
      <c r="C2" s="3">
        <v>43220</v>
      </c>
      <c r="D2" s="3">
        <v>43251</v>
      </c>
      <c r="E2" s="3">
        <v>43281</v>
      </c>
      <c r="F2" s="3">
        <v>43312</v>
      </c>
      <c r="G2" s="3">
        <v>43343</v>
      </c>
      <c r="H2" s="3">
        <v>43373</v>
      </c>
      <c r="I2" s="3">
        <v>43404</v>
      </c>
      <c r="J2" s="3">
        <v>43434</v>
      </c>
      <c r="K2" s="3">
        <v>43465</v>
      </c>
      <c r="L2" s="3">
        <v>43496</v>
      </c>
      <c r="M2" s="3">
        <v>43524</v>
      </c>
      <c r="N2" s="3">
        <v>43555</v>
      </c>
    </row>
    <row r="3" spans="2:14">
      <c r="B3" s="1" t="s">
        <v>22</v>
      </c>
      <c r="C3" s="41">
        <v>0</v>
      </c>
      <c r="D3" s="41">
        <v>-4.7742323000000003E-2</v>
      </c>
      <c r="E3" s="41">
        <v>-6.2446244000000005E-2</v>
      </c>
      <c r="F3" s="41">
        <v>-5.9283338000000005E-2</v>
      </c>
      <c r="G3" s="41">
        <v>-3.1695551999999995E-2</v>
      </c>
      <c r="H3" s="41">
        <v>8.4057459000000001E-2</v>
      </c>
      <c r="I3" s="41">
        <v>0.59301750799999997</v>
      </c>
      <c r="J3" s="41">
        <v>0.31120034799999996</v>
      </c>
      <c r="K3" s="41">
        <v>7.9756268000000005E-2</v>
      </c>
      <c r="L3" s="41">
        <v>7.4305523000000012E-2</v>
      </c>
      <c r="M3" s="41"/>
      <c r="N3" s="41"/>
    </row>
    <row r="4" spans="2:14">
      <c r="B4" s="1" t="s">
        <v>23</v>
      </c>
      <c r="C4" s="41">
        <v>0</v>
      </c>
      <c r="D4" s="41">
        <v>0</v>
      </c>
      <c r="E4" s="41">
        <v>0</v>
      </c>
      <c r="F4" s="41">
        <v>0</v>
      </c>
      <c r="G4" s="41">
        <v>0</v>
      </c>
      <c r="H4" s="41">
        <v>0</v>
      </c>
      <c r="I4" s="41">
        <v>0</v>
      </c>
      <c r="J4" s="41">
        <v>0</v>
      </c>
      <c r="K4" s="41">
        <v>-1.2437372516500001E-3</v>
      </c>
      <c r="L4" s="41">
        <v>0</v>
      </c>
      <c r="M4" s="41"/>
      <c r="N4" s="41"/>
    </row>
    <row r="5" spans="2:14">
      <c r="B5" s="1" t="s">
        <v>24</v>
      </c>
      <c r="C5" s="41">
        <v>0</v>
      </c>
      <c r="D5" s="41">
        <v>0</v>
      </c>
      <c r="E5" s="41">
        <v>0</v>
      </c>
      <c r="F5" s="41">
        <v>0</v>
      </c>
      <c r="G5" s="41">
        <v>0</v>
      </c>
      <c r="H5" s="41">
        <v>0</v>
      </c>
      <c r="I5" s="41">
        <v>0</v>
      </c>
      <c r="J5" s="41">
        <v>0</v>
      </c>
      <c r="K5" s="41">
        <v>0</v>
      </c>
      <c r="L5" s="41">
        <v>0</v>
      </c>
      <c r="M5" s="41"/>
      <c r="N5" s="41"/>
    </row>
    <row r="6" spans="2:14">
      <c r="B6" s="1" t="s">
        <v>33</v>
      </c>
      <c r="C6" s="41">
        <v>0</v>
      </c>
      <c r="D6" s="41">
        <v>0</v>
      </c>
      <c r="E6" s="41">
        <v>8.8663725995000002E-4</v>
      </c>
      <c r="F6" s="41">
        <v>4.4665580622500001E-3</v>
      </c>
      <c r="G6" s="41">
        <v>0</v>
      </c>
      <c r="H6" s="41">
        <v>2.8450799999999998E-3</v>
      </c>
      <c r="I6" s="41">
        <v>0</v>
      </c>
      <c r="J6" s="41">
        <v>0</v>
      </c>
      <c r="K6" s="41">
        <v>6.023664277399999E-4</v>
      </c>
      <c r="L6" s="41">
        <v>0.1198002458158</v>
      </c>
      <c r="M6" s="41"/>
      <c r="N6" s="41"/>
    </row>
    <row r="7" spans="2:14">
      <c r="B7" s="1" t="s">
        <v>25</v>
      </c>
      <c r="C7" s="41">
        <v>0</v>
      </c>
      <c r="D7" s="41">
        <v>0</v>
      </c>
      <c r="E7" s="41">
        <v>0</v>
      </c>
      <c r="F7" s="41">
        <v>0</v>
      </c>
      <c r="G7" s="41">
        <v>0</v>
      </c>
      <c r="H7" s="41">
        <v>1.5730533843700001E-3</v>
      </c>
      <c r="I7" s="41">
        <v>3.8075162217030001E-2</v>
      </c>
      <c r="J7" s="41">
        <v>0</v>
      </c>
      <c r="K7" s="41">
        <v>1.37594889208E-3</v>
      </c>
      <c r="L7" s="41">
        <v>0</v>
      </c>
      <c r="M7" s="41"/>
      <c r="N7" s="41"/>
    </row>
    <row r="8" spans="2:14">
      <c r="B8" s="1" t="s">
        <v>26</v>
      </c>
      <c r="C8" s="41">
        <v>0</v>
      </c>
      <c r="D8" s="41">
        <v>-0.10187188744483</v>
      </c>
      <c r="E8" s="41">
        <v>-0.24659000149506999</v>
      </c>
      <c r="F8" s="41">
        <v>-7.7968851847920004E-2</v>
      </c>
      <c r="G8" s="41">
        <v>-0.21245181898009999</v>
      </c>
      <c r="H8" s="41">
        <v>-1.8733647485829997E-2</v>
      </c>
      <c r="I8" s="41">
        <v>-6.4135937538640012E-2</v>
      </c>
      <c r="J8" s="41">
        <v>-0.10472240301543</v>
      </c>
      <c r="K8" s="41">
        <v>9.2317805811200013E-3</v>
      </c>
      <c r="L8" s="41">
        <v>1.3157705312000028E-4</v>
      </c>
      <c r="M8" s="41"/>
      <c r="N8" s="41"/>
    </row>
    <row r="9" spans="2:14">
      <c r="B9" s="1" t="s">
        <v>192</v>
      </c>
      <c r="C9" s="41">
        <v>0</v>
      </c>
      <c r="D9" s="41">
        <v>0</v>
      </c>
      <c r="E9" s="41">
        <v>0</v>
      </c>
      <c r="F9" s="41">
        <v>0</v>
      </c>
      <c r="G9" s="41">
        <v>0</v>
      </c>
      <c r="H9" s="41">
        <v>0</v>
      </c>
      <c r="I9" s="41">
        <v>0</v>
      </c>
      <c r="J9" s="41">
        <v>0</v>
      </c>
      <c r="K9" s="41">
        <v>0</v>
      </c>
      <c r="L9" s="41">
        <v>0</v>
      </c>
      <c r="M9" s="41"/>
      <c r="N9" s="41"/>
    </row>
    <row r="10" spans="2:14">
      <c r="B10" s="1" t="s">
        <v>21</v>
      </c>
      <c r="C10" s="41">
        <v>0.79709770691244231</v>
      </c>
      <c r="D10" s="41">
        <v>0.71385446570400912</v>
      </c>
      <c r="E10" s="41">
        <v>0.7192806959206951</v>
      </c>
      <c r="F10" s="41">
        <v>0.77428213057815798</v>
      </c>
      <c r="G10" s="41">
        <v>0.80238637261455503</v>
      </c>
      <c r="H10" s="41">
        <v>0.78076858940644112</v>
      </c>
      <c r="I10" s="41">
        <v>0.91045667389232121</v>
      </c>
      <c r="J10" s="41">
        <v>0.76618621917075358</v>
      </c>
      <c r="K10" s="41">
        <v>0.81834482603306502</v>
      </c>
      <c r="L10" s="41">
        <v>0.79824308474257366</v>
      </c>
      <c r="M10" s="41"/>
      <c r="N10" s="41"/>
    </row>
    <row r="11" spans="2:14">
      <c r="C11" s="41">
        <v>0.79709770691244231</v>
      </c>
      <c r="D11" s="41">
        <v>0.56424025525917909</v>
      </c>
      <c r="E11" s="41">
        <v>0.4111310876855751</v>
      </c>
      <c r="F11" s="41">
        <v>0.64149649879248793</v>
      </c>
      <c r="G11" s="41">
        <v>0.55823900163445506</v>
      </c>
      <c r="H11" s="41">
        <v>0.85051053430498114</v>
      </c>
      <c r="I11" s="41">
        <v>1.4774134065707112</v>
      </c>
      <c r="J11" s="41">
        <v>0.97266416415532353</v>
      </c>
      <c r="K11" s="41">
        <v>0.908067452682355</v>
      </c>
      <c r="L11" s="41">
        <v>0.9924804306114936</v>
      </c>
      <c r="M11" s="41">
        <v>0</v>
      </c>
      <c r="N11" s="41">
        <v>0</v>
      </c>
    </row>
    <row r="12" spans="2:14">
      <c r="B12" t="s">
        <v>178</v>
      </c>
    </row>
    <row r="13" spans="2:14">
      <c r="B13" s="49">
        <v>0.9924804306114936</v>
      </c>
    </row>
  </sheetData>
  <phoneticPr fontId="62"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J15" sqref="J15"/>
    </sheetView>
  </sheetViews>
  <sheetFormatPr defaultRowHeight="15"/>
  <cols>
    <col min="1" max="1" width="9" customWidth="1"/>
    <col min="2" max="2" width="16.7109375" bestFit="1" customWidth="1"/>
    <col min="3" max="3" width="11.5703125" bestFit="1" customWidth="1"/>
    <col min="16" max="16" width="16.7109375" bestFit="1" customWidth="1"/>
  </cols>
  <sheetData>
    <row r="2" spans="2:14">
      <c r="B2" s="2" t="s">
        <v>34</v>
      </c>
      <c r="C2" s="3">
        <v>43191</v>
      </c>
      <c r="D2" s="3">
        <v>43221</v>
      </c>
      <c r="E2" s="3">
        <v>43252</v>
      </c>
      <c r="F2" s="3">
        <v>43282</v>
      </c>
      <c r="G2" s="3">
        <v>43313</v>
      </c>
      <c r="H2" s="3">
        <v>43344</v>
      </c>
      <c r="I2" s="3">
        <v>43374</v>
      </c>
      <c r="J2" s="3">
        <v>43405</v>
      </c>
      <c r="K2" s="3">
        <v>43435</v>
      </c>
      <c r="L2" s="3">
        <v>43466</v>
      </c>
      <c r="M2" s="3">
        <v>43497</v>
      </c>
      <c r="N2" s="3">
        <v>43525</v>
      </c>
    </row>
    <row r="3" spans="2:14">
      <c r="B3" s="1" t="s">
        <v>64</v>
      </c>
      <c r="C3" s="41">
        <v>-5.6785957729999996</v>
      </c>
      <c r="D3" s="41">
        <v>-6.7606795479999997</v>
      </c>
      <c r="E3" s="41">
        <v>-2.8102212680000007</v>
      </c>
      <c r="F3" s="41">
        <v>-1.1107513009999979</v>
      </c>
      <c r="G3" s="41">
        <v>-3.902354275</v>
      </c>
      <c r="H3" s="41">
        <v>-0.66875925500000044</v>
      </c>
      <c r="I3" s="41">
        <v>-4.4596334000000071E-2</v>
      </c>
      <c r="J3" s="41">
        <v>2.4801977669999986</v>
      </c>
      <c r="K3" s="41">
        <v>-2.3268953749999999</v>
      </c>
      <c r="L3" s="41">
        <v>-5.4982400190000007</v>
      </c>
      <c r="M3" s="41"/>
      <c r="N3" s="41"/>
    </row>
    <row r="4" spans="2:14">
      <c r="C4" s="38"/>
      <c r="D4" s="38"/>
      <c r="E4" s="38"/>
      <c r="F4" s="38"/>
      <c r="G4" s="38"/>
      <c r="H4" s="38"/>
      <c r="I4" s="38"/>
      <c r="J4" s="38"/>
      <c r="K4" s="38"/>
      <c r="L4" s="38"/>
      <c r="M4" s="38"/>
      <c r="N4" s="38"/>
    </row>
    <row r="5" spans="2:14">
      <c r="C5" s="38"/>
      <c r="D5" s="38"/>
      <c r="E5" s="38"/>
      <c r="F5" s="38"/>
      <c r="G5" s="38"/>
      <c r="H5" s="38"/>
      <c r="I5" s="38"/>
      <c r="J5" s="38"/>
      <c r="K5" s="38"/>
      <c r="L5" s="38"/>
      <c r="M5" s="38"/>
      <c r="N5" s="38"/>
    </row>
    <row r="6" spans="2:14">
      <c r="B6" s="2" t="s">
        <v>126</v>
      </c>
      <c r="C6" s="3">
        <v>43191</v>
      </c>
      <c r="D6" s="3">
        <v>43221</v>
      </c>
      <c r="E6" s="3">
        <v>43252</v>
      </c>
      <c r="F6" s="3">
        <v>43282</v>
      </c>
      <c r="G6" s="3">
        <v>43313</v>
      </c>
      <c r="H6" s="3">
        <v>43344</v>
      </c>
      <c r="I6" s="3">
        <v>43374</v>
      </c>
      <c r="J6" s="3">
        <v>43405</v>
      </c>
      <c r="K6" s="3">
        <v>43435</v>
      </c>
      <c r="L6" s="3">
        <v>43466</v>
      </c>
      <c r="M6" s="3">
        <v>43497</v>
      </c>
      <c r="N6" s="3">
        <v>43525</v>
      </c>
    </row>
    <row r="7" spans="2:14">
      <c r="B7" s="1" t="s">
        <v>64</v>
      </c>
      <c r="C7" s="15">
        <v>-234870.38700000002</v>
      </c>
      <c r="D7" s="15">
        <v>-215243.538</v>
      </c>
      <c r="E7" s="15">
        <v>-117411.79599999999</v>
      </c>
      <c r="F7" s="15">
        <v>-96007.772999999986</v>
      </c>
      <c r="G7" s="15">
        <v>-150869.867</v>
      </c>
      <c r="H7" s="15">
        <v>-105024.45900000002</v>
      </c>
      <c r="I7" s="15">
        <v>-99560.491999999998</v>
      </c>
      <c r="J7" s="15">
        <v>-65426.647000000004</v>
      </c>
      <c r="K7" s="15">
        <v>-138263.42500000002</v>
      </c>
      <c r="L7" s="15">
        <v>-184154.07000000007</v>
      </c>
      <c r="M7" s="15"/>
      <c r="N7" s="15"/>
    </row>
    <row r="10" spans="2:14">
      <c r="D10" s="8"/>
    </row>
    <row r="11" spans="2:14">
      <c r="D11" s="8"/>
    </row>
    <row r="12" spans="2:14">
      <c r="D12" s="8"/>
    </row>
    <row r="13" spans="2:14">
      <c r="D13" s="8"/>
    </row>
    <row r="14" spans="2:14">
      <c r="D14" s="8"/>
    </row>
    <row r="15" spans="2:14">
      <c r="D15" s="8"/>
    </row>
    <row r="16" spans="2:14">
      <c r="D16" s="8"/>
    </row>
    <row r="17" spans="4:4">
      <c r="D17" s="8"/>
    </row>
    <row r="18" spans="4:4">
      <c r="D18" s="8"/>
    </row>
    <row r="19" spans="4:4">
      <c r="D19" s="8"/>
    </row>
    <row r="20" spans="4:4">
      <c r="D20" s="8"/>
    </row>
    <row r="21" spans="4:4">
      <c r="D21" s="8"/>
    </row>
    <row r="22" spans="4:4">
      <c r="D22" s="8"/>
    </row>
    <row r="23" spans="4:4">
      <c r="D23" s="8"/>
    </row>
    <row r="24" spans="4:4">
      <c r="D24" s="8"/>
    </row>
    <row r="25" spans="4:4">
      <c r="D25" s="8"/>
    </row>
    <row r="26" spans="4:4">
      <c r="D26" s="8"/>
    </row>
    <row r="27" spans="4:4">
      <c r="D27" s="8"/>
    </row>
    <row r="28" spans="4:4">
      <c r="D28" s="8"/>
    </row>
    <row r="29" spans="4:4">
      <c r="D29" s="8"/>
    </row>
    <row r="30" spans="4:4">
      <c r="D30" s="8"/>
    </row>
    <row r="31" spans="4:4">
      <c r="D31" s="8"/>
    </row>
    <row r="32" spans="4:4">
      <c r="D32" s="8"/>
    </row>
    <row r="33" spans="4:4">
      <c r="D33" s="8"/>
    </row>
    <row r="34" spans="4:4">
      <c r="D34" s="8"/>
    </row>
    <row r="35" spans="4:4">
      <c r="D35" s="8"/>
    </row>
    <row r="36" spans="4:4">
      <c r="D36" s="8"/>
    </row>
    <row r="37" spans="4:4">
      <c r="D37" s="8"/>
    </row>
    <row r="38" spans="4:4">
      <c r="D38" s="8"/>
    </row>
    <row r="39" spans="4:4">
      <c r="D39" s="8"/>
    </row>
    <row r="40" spans="4:4">
      <c r="D40" s="9"/>
    </row>
  </sheetData>
  <phoneticPr fontId="62" type="noConversion"/>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topLeftCell="B1" zoomScale="85" zoomScaleNormal="85" workbookViewId="0">
      <selection activeCell="F25" sqref="F25"/>
    </sheetView>
  </sheetViews>
  <sheetFormatPr defaultRowHeight="15"/>
  <cols>
    <col min="1" max="1" width="9" customWidth="1"/>
    <col min="2" max="2" width="34.85546875" bestFit="1" customWidth="1"/>
    <col min="3" max="3" width="11.5703125" bestFit="1" customWidth="1"/>
    <col min="16" max="16" width="35.7109375" bestFit="1" customWidth="1"/>
    <col min="17" max="17" width="11.5703125" bestFit="1" customWidth="1"/>
  </cols>
  <sheetData>
    <row r="2" spans="2:14">
      <c r="B2" s="2" t="s">
        <v>34</v>
      </c>
      <c r="C2" s="3">
        <v>43220</v>
      </c>
      <c r="D2" s="3">
        <v>43251</v>
      </c>
      <c r="E2" s="3">
        <v>43281</v>
      </c>
      <c r="F2" s="3">
        <v>43312</v>
      </c>
      <c r="G2" s="3">
        <v>43343</v>
      </c>
      <c r="H2" s="3">
        <v>43373</v>
      </c>
      <c r="I2" s="3">
        <v>43404</v>
      </c>
      <c r="J2" s="3">
        <v>43434</v>
      </c>
      <c r="K2" s="3">
        <v>43465</v>
      </c>
      <c r="L2" s="3">
        <v>43496</v>
      </c>
      <c r="M2" s="3">
        <v>43524</v>
      </c>
      <c r="N2" s="3">
        <v>43555</v>
      </c>
    </row>
    <row r="3" spans="2:14">
      <c r="B3" s="1" t="s">
        <v>159</v>
      </c>
      <c r="C3" s="41">
        <v>2.5110751954302208</v>
      </c>
      <c r="D3" s="41">
        <v>2.1326446359756903</v>
      </c>
      <c r="E3" s="41">
        <v>0.85968272959821979</v>
      </c>
      <c r="F3" s="41">
        <v>1.9938907190746193</v>
      </c>
      <c r="G3" s="41">
        <v>2.2881628494908601</v>
      </c>
      <c r="H3" s="41">
        <v>1.5721165133293049</v>
      </c>
      <c r="I3" s="41">
        <v>4.0411895104279498</v>
      </c>
      <c r="J3" s="41">
        <v>5.0330625538608595</v>
      </c>
      <c r="K3" s="41">
        <v>5.2043708911941104</v>
      </c>
      <c r="L3" s="41">
        <v>4.0248125211405794</v>
      </c>
      <c r="M3" s="41"/>
      <c r="N3" s="41"/>
    </row>
    <row r="4" spans="2:14">
      <c r="B4" s="1" t="s">
        <v>163</v>
      </c>
      <c r="C4" s="41">
        <v>1.4761581215007502</v>
      </c>
      <c r="D4" s="41">
        <v>1.84803044652272</v>
      </c>
      <c r="E4" s="41">
        <v>2.0561229926770359</v>
      </c>
      <c r="F4" s="41">
        <v>2.3937013053995506</v>
      </c>
      <c r="G4" s="41">
        <v>1.4575445131009142</v>
      </c>
      <c r="H4" s="41">
        <v>3.7310968620047884</v>
      </c>
      <c r="I4" s="41">
        <v>3.397515216481414</v>
      </c>
      <c r="J4" s="41">
        <v>1.9678250453995096</v>
      </c>
      <c r="K4" s="41">
        <v>1.91518986357304</v>
      </c>
      <c r="L4" s="41">
        <v>1.3011405394066498</v>
      </c>
      <c r="M4" s="41"/>
      <c r="N4" s="41"/>
    </row>
    <row r="5" spans="2:14">
      <c r="B5" s="1" t="s">
        <v>164</v>
      </c>
      <c r="C5" s="41">
        <v>2.8048764967750002E-2</v>
      </c>
      <c r="D5" s="41">
        <v>0.18543540725012</v>
      </c>
      <c r="E5" s="41">
        <v>3.6704884468090004E-2</v>
      </c>
      <c r="F5" s="41">
        <v>0.14373863967120878</v>
      </c>
      <c r="G5" s="41">
        <v>0.44985274183087998</v>
      </c>
      <c r="H5" s="41">
        <v>-7.4081040849860003E-2</v>
      </c>
      <c r="I5" s="41">
        <v>0.29709592357303005</v>
      </c>
      <c r="J5" s="41">
        <v>1.1946140832812902</v>
      </c>
      <c r="K5" s="41">
        <v>0.67819639211582994</v>
      </c>
      <c r="L5" s="41">
        <v>1.1060506990909598</v>
      </c>
      <c r="M5" s="41"/>
      <c r="N5" s="41"/>
    </row>
    <row r="6" spans="2:14">
      <c r="B6" s="1" t="s">
        <v>42</v>
      </c>
      <c r="C6" s="41">
        <v>0</v>
      </c>
      <c r="D6" s="41">
        <v>0</v>
      </c>
      <c r="E6" s="41">
        <v>0</v>
      </c>
      <c r="F6" s="41">
        <v>0</v>
      </c>
      <c r="G6" s="41">
        <v>0</v>
      </c>
      <c r="H6" s="41">
        <v>0</v>
      </c>
      <c r="I6" s="41">
        <v>0</v>
      </c>
      <c r="J6" s="41">
        <v>0</v>
      </c>
      <c r="K6" s="41">
        <v>0</v>
      </c>
      <c r="L6" s="41">
        <v>0</v>
      </c>
      <c r="M6" s="41"/>
      <c r="N6" s="41"/>
    </row>
    <row r="7" spans="2:14">
      <c r="B7" s="1" t="s">
        <v>165</v>
      </c>
      <c r="C7" s="41">
        <v>4.1523274999999998E-2</v>
      </c>
      <c r="D7" s="41">
        <v>0.21819903300000001</v>
      </c>
      <c r="E7" s="41">
        <v>0.30882812837022006</v>
      </c>
      <c r="F7" s="41">
        <v>0.11598598406272999</v>
      </c>
      <c r="G7" s="41">
        <v>0.28531057101899004</v>
      </c>
      <c r="H7" s="41">
        <v>0.16899638770796996</v>
      </c>
      <c r="I7" s="41">
        <v>0.28603238082303001</v>
      </c>
      <c r="J7" s="41">
        <v>0.34497831467312001</v>
      </c>
      <c r="K7" s="41">
        <v>0.36231888755342995</v>
      </c>
      <c r="L7" s="41">
        <v>0.30490117737205003</v>
      </c>
      <c r="M7" s="41"/>
      <c r="N7" s="41"/>
    </row>
    <row r="8" spans="2:14">
      <c r="B8" s="1" t="s">
        <v>179</v>
      </c>
      <c r="C8" s="41">
        <v>0</v>
      </c>
      <c r="D8" s="41">
        <v>0</v>
      </c>
      <c r="E8" s="41">
        <v>0</v>
      </c>
      <c r="F8" s="41">
        <v>0</v>
      </c>
      <c r="G8" s="41">
        <v>0</v>
      </c>
      <c r="H8" s="41">
        <v>0</v>
      </c>
      <c r="I8" s="41">
        <v>0</v>
      </c>
      <c r="J8" s="41">
        <v>0</v>
      </c>
      <c r="K8" s="41">
        <v>-1.2437372516500001E-3</v>
      </c>
      <c r="L8" s="41">
        <v>0</v>
      </c>
      <c r="M8" s="41"/>
      <c r="N8" s="41"/>
    </row>
    <row r="9" spans="2:14">
      <c r="B9" s="1" t="s">
        <v>166</v>
      </c>
      <c r="C9" s="41">
        <v>0</v>
      </c>
      <c r="D9" s="41">
        <v>0</v>
      </c>
      <c r="E9" s="41">
        <v>0</v>
      </c>
      <c r="F9" s="41">
        <v>0</v>
      </c>
      <c r="G9" s="41">
        <v>0</v>
      </c>
      <c r="H9" s="41">
        <v>0</v>
      </c>
      <c r="I9" s="41">
        <v>0</v>
      </c>
      <c r="J9" s="41">
        <v>0</v>
      </c>
      <c r="K9" s="41">
        <v>0</v>
      </c>
      <c r="L9" s="41">
        <v>0</v>
      </c>
      <c r="M9" s="41"/>
      <c r="N9" s="41"/>
    </row>
    <row r="10" spans="2:14">
      <c r="C10" s="38"/>
      <c r="D10" s="38"/>
      <c r="E10" s="38"/>
      <c r="F10" s="38"/>
      <c r="G10" s="38"/>
      <c r="H10" s="38"/>
      <c r="I10" s="38"/>
      <c r="J10" s="38"/>
      <c r="K10" s="38"/>
      <c r="L10" s="38"/>
      <c r="M10" s="38"/>
      <c r="N10" s="38"/>
    </row>
    <row r="11" spans="2:14">
      <c r="C11" s="38"/>
      <c r="D11" s="38"/>
      <c r="E11" s="38"/>
      <c r="F11" s="38"/>
      <c r="G11" s="38"/>
      <c r="H11" s="38"/>
      <c r="I11" s="38"/>
      <c r="J11" s="38"/>
      <c r="K11" s="38"/>
      <c r="L11" s="38"/>
      <c r="M11" s="38"/>
      <c r="N11" s="38"/>
    </row>
    <row r="12" spans="2:14">
      <c r="B12" s="2" t="s">
        <v>92</v>
      </c>
      <c r="C12" s="3">
        <v>43220</v>
      </c>
      <c r="D12" s="3">
        <v>43251</v>
      </c>
      <c r="E12" s="3">
        <v>43281</v>
      </c>
      <c r="F12" s="3">
        <v>43312</v>
      </c>
      <c r="G12" s="3">
        <v>43343</v>
      </c>
      <c r="H12" s="3">
        <v>43373</v>
      </c>
      <c r="I12" s="3">
        <v>43404</v>
      </c>
      <c r="J12" s="3">
        <v>43434</v>
      </c>
      <c r="K12" s="3">
        <v>43465</v>
      </c>
      <c r="L12" s="3">
        <v>43496</v>
      </c>
      <c r="M12" s="3">
        <v>43524</v>
      </c>
      <c r="N12" s="3">
        <v>43555</v>
      </c>
    </row>
    <row r="13" spans="2:14">
      <c r="B13" s="1" t="s">
        <v>159</v>
      </c>
      <c r="C13" s="15">
        <v>108968.12600000002</v>
      </c>
      <c r="D13" s="15">
        <v>86765.994999999995</v>
      </c>
      <c r="E13" s="15">
        <v>49167.504999999997</v>
      </c>
      <c r="F13" s="15">
        <v>92971.869999999981</v>
      </c>
      <c r="G13" s="15">
        <v>72419.187000000005</v>
      </c>
      <c r="H13" s="15">
        <v>67011.687000000005</v>
      </c>
      <c r="I13" s="15">
        <v>153871.56000000003</v>
      </c>
      <c r="J13" s="15">
        <v>168277.989</v>
      </c>
      <c r="K13" s="15">
        <v>217741.361</v>
      </c>
      <c r="L13" s="15">
        <v>129042.43599999999</v>
      </c>
      <c r="M13" s="15"/>
      <c r="N13" s="15"/>
    </row>
    <row r="14" spans="2:14">
      <c r="B14" s="1" t="s">
        <v>163</v>
      </c>
      <c r="C14" s="15">
        <v>191477.04399999997</v>
      </c>
      <c r="D14" s="15">
        <v>230519.79599999994</v>
      </c>
      <c r="E14" s="15">
        <v>359282.16599999997</v>
      </c>
      <c r="F14" s="15">
        <v>373393.36600000004</v>
      </c>
      <c r="G14" s="15">
        <v>313812.04200000002</v>
      </c>
      <c r="H14" s="15">
        <v>670268.27600000007</v>
      </c>
      <c r="I14" s="15">
        <v>553962.88399999996</v>
      </c>
      <c r="J14" s="15">
        <v>295754.00299999991</v>
      </c>
      <c r="K14" s="15">
        <v>315121.98499999999</v>
      </c>
      <c r="L14" s="15">
        <v>206149.13399999996</v>
      </c>
      <c r="M14" s="15"/>
      <c r="N14" s="15"/>
    </row>
    <row r="15" spans="2:14">
      <c r="B15" s="1" t="s">
        <v>164</v>
      </c>
      <c r="C15" s="15">
        <v>343</v>
      </c>
      <c r="D15" s="15">
        <v>700</v>
      </c>
      <c r="E15" s="15">
        <v>2719.5</v>
      </c>
      <c r="F15" s="15">
        <v>1813</v>
      </c>
      <c r="G15" s="15">
        <v>5963</v>
      </c>
      <c r="H15" s="15">
        <v>4812</v>
      </c>
      <c r="I15" s="15">
        <v>28538.5</v>
      </c>
      <c r="J15" s="15">
        <v>37815.5</v>
      </c>
      <c r="K15" s="15">
        <v>9202.5</v>
      </c>
      <c r="L15" s="15">
        <v>48033</v>
      </c>
      <c r="M15" s="15"/>
      <c r="N15" s="15"/>
    </row>
    <row r="16" spans="2:14">
      <c r="B16" s="1" t="s">
        <v>42</v>
      </c>
      <c r="C16" s="15">
        <v>0</v>
      </c>
      <c r="D16" s="15">
        <v>0</v>
      </c>
      <c r="E16" s="15">
        <v>0</v>
      </c>
      <c r="F16" s="15">
        <v>0</v>
      </c>
      <c r="G16" s="15">
        <v>0</v>
      </c>
      <c r="H16" s="15">
        <v>0</v>
      </c>
      <c r="I16" s="15">
        <v>0</v>
      </c>
      <c r="J16" s="15">
        <v>0</v>
      </c>
      <c r="K16" s="15">
        <v>0</v>
      </c>
      <c r="L16" s="15">
        <v>0</v>
      </c>
      <c r="M16" s="15"/>
      <c r="N16" s="15"/>
    </row>
    <row r="17" spans="2:14">
      <c r="B17" s="1" t="s">
        <v>165</v>
      </c>
      <c r="C17" s="15">
        <v>1263</v>
      </c>
      <c r="D17" s="15">
        <v>0</v>
      </c>
      <c r="E17" s="15">
        <v>13092.5</v>
      </c>
      <c r="F17" s="15">
        <v>5609</v>
      </c>
      <c r="G17" s="15">
        <v>13791</v>
      </c>
      <c r="H17" s="15">
        <v>8258</v>
      </c>
      <c r="I17" s="15">
        <v>28967.5</v>
      </c>
      <c r="J17" s="15">
        <v>17078.5</v>
      </c>
      <c r="K17" s="15">
        <v>21133.5</v>
      </c>
      <c r="L17" s="15">
        <v>50286.5</v>
      </c>
      <c r="M17" s="15"/>
      <c r="N17" s="15"/>
    </row>
    <row r="18" spans="2:14">
      <c r="B18" s="1" t="s">
        <v>179</v>
      </c>
      <c r="C18" s="15">
        <v>0</v>
      </c>
      <c r="D18" s="15">
        <v>0</v>
      </c>
      <c r="E18" s="15">
        <v>0</v>
      </c>
      <c r="F18" s="15">
        <v>0</v>
      </c>
      <c r="G18" s="15">
        <v>0</v>
      </c>
      <c r="H18" s="15">
        <v>0</v>
      </c>
      <c r="I18" s="15">
        <v>0</v>
      </c>
      <c r="J18" s="15">
        <v>0</v>
      </c>
      <c r="K18" s="15">
        <v>402.91199999999998</v>
      </c>
      <c r="L18" s="15">
        <v>0</v>
      </c>
      <c r="M18" s="15"/>
      <c r="N18" s="15"/>
    </row>
    <row r="19" spans="2:14">
      <c r="B19" s="1" t="s">
        <v>166</v>
      </c>
      <c r="C19" s="15">
        <v>0</v>
      </c>
      <c r="D19" s="15">
        <v>0</v>
      </c>
      <c r="E19" s="15">
        <v>293.54500000000002</v>
      </c>
      <c r="F19" s="15">
        <v>185.96</v>
      </c>
      <c r="G19" s="15">
        <v>0</v>
      </c>
      <c r="H19" s="15">
        <v>489.30599999999998</v>
      </c>
      <c r="I19" s="15">
        <v>142.86500000000001</v>
      </c>
      <c r="J19" s="15">
        <v>255.38900000000001</v>
      </c>
      <c r="K19" s="15">
        <v>144.506</v>
      </c>
      <c r="L19" s="15">
        <v>0</v>
      </c>
      <c r="M19" s="15"/>
      <c r="N19" s="15"/>
    </row>
    <row r="20" spans="2:14">
      <c r="C20" s="8"/>
    </row>
    <row r="21" spans="2:14">
      <c r="C21" s="8"/>
      <c r="D21" s="26"/>
    </row>
    <row r="22" spans="2:14">
      <c r="C22" s="8"/>
      <c r="D22" s="26"/>
    </row>
    <row r="23" spans="2:14">
      <c r="B23" s="26"/>
      <c r="C23" s="8"/>
      <c r="D23" s="26"/>
    </row>
    <row r="24" spans="2:14">
      <c r="C24" s="8"/>
      <c r="D24" s="26"/>
    </row>
    <row r="25" spans="2:14">
      <c r="C25" s="8"/>
      <c r="D25" s="26"/>
    </row>
    <row r="26" spans="2:14">
      <c r="C26" s="8"/>
      <c r="D26" s="26"/>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N31"/>
  <sheetViews>
    <sheetView zoomScale="85" zoomScaleNormal="85" workbookViewId="0">
      <selection activeCell="H22" sqref="H22"/>
    </sheetView>
  </sheetViews>
  <sheetFormatPr defaultRowHeight="15"/>
  <cols>
    <col min="1" max="1" width="15.5703125" customWidth="1"/>
    <col min="2" max="2" width="49.42578125" customWidth="1"/>
    <col min="3" max="3" width="11.42578125" customWidth="1"/>
    <col min="4" max="7" width="9.5703125" bestFit="1" customWidth="1"/>
    <col min="8" max="8" width="9.85546875" customWidth="1"/>
    <col min="9" max="9" width="10.5703125" customWidth="1"/>
    <col min="10" max="10" width="8" bestFit="1" customWidth="1"/>
    <col min="11" max="11" width="8.85546875" customWidth="1"/>
    <col min="12" max="12" width="8.140625" customWidth="1"/>
    <col min="13"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2:14">
      <c r="B2" s="2" t="s">
        <v>40</v>
      </c>
      <c r="C2" s="3">
        <v>43220</v>
      </c>
      <c r="D2" s="3">
        <v>43251</v>
      </c>
      <c r="E2" s="3">
        <v>43281</v>
      </c>
      <c r="F2" s="3">
        <v>43312</v>
      </c>
      <c r="G2" s="3">
        <v>43343</v>
      </c>
      <c r="H2" s="3">
        <v>43373</v>
      </c>
      <c r="I2" s="3">
        <v>43404</v>
      </c>
      <c r="J2" s="3">
        <v>43434</v>
      </c>
      <c r="K2" s="3">
        <v>43465</v>
      </c>
      <c r="L2" s="3">
        <v>43496</v>
      </c>
      <c r="M2" s="3">
        <v>43524</v>
      </c>
      <c r="N2" s="3">
        <v>43555</v>
      </c>
    </row>
    <row r="3" spans="2:14">
      <c r="B3" s="1" t="s">
        <v>79</v>
      </c>
      <c r="C3" s="41">
        <v>0.32286934174843002</v>
      </c>
      <c r="D3" s="41">
        <v>0.27555184856987003</v>
      </c>
      <c r="E3" s="41">
        <v>0.17545484330953004</v>
      </c>
      <c r="F3" s="41">
        <v>0.26642165132641005</v>
      </c>
      <c r="G3" s="41">
        <v>0.18996912363475002</v>
      </c>
      <c r="H3" s="41">
        <v>0.32477126648027999</v>
      </c>
      <c r="I3" s="41">
        <v>0.28545123955603996</v>
      </c>
      <c r="J3" s="41">
        <v>0.17836482015712996</v>
      </c>
      <c r="K3" s="41">
        <v>0.13198850950260999</v>
      </c>
      <c r="L3" s="41">
        <v>0.15097157965369001</v>
      </c>
      <c r="M3" s="41"/>
      <c r="N3" s="41"/>
    </row>
    <row r="4" spans="2:14">
      <c r="B4" s="1" t="s">
        <v>80</v>
      </c>
      <c r="C4" s="41">
        <v>1.9084862600000003</v>
      </c>
      <c r="D4" s="41">
        <v>2.2609240200000009</v>
      </c>
      <c r="E4" s="41">
        <v>2.2233690600000013</v>
      </c>
      <c r="F4" s="41">
        <v>2.5465880899999993</v>
      </c>
      <c r="G4" s="41">
        <v>2.50010902</v>
      </c>
      <c r="H4" s="41">
        <v>2.0030439099999997</v>
      </c>
      <c r="I4" s="41">
        <v>2.1044759400000004</v>
      </c>
      <c r="J4" s="41">
        <v>2.6297687899999991</v>
      </c>
      <c r="K4" s="41">
        <v>2.8860622900000004</v>
      </c>
      <c r="L4" s="41">
        <v>3.0095868800000001</v>
      </c>
      <c r="M4" s="41"/>
      <c r="N4" s="41"/>
    </row>
    <row r="5" spans="2:14">
      <c r="B5" s="1" t="s">
        <v>83</v>
      </c>
      <c r="C5" s="41">
        <v>2.0170296699999999</v>
      </c>
      <c r="D5" s="41">
        <v>2.5433886900000005</v>
      </c>
      <c r="E5" s="41">
        <v>2.5732744100000007</v>
      </c>
      <c r="F5" s="41">
        <v>2.6072192699999994</v>
      </c>
      <c r="G5" s="41">
        <v>2.5730426700000004</v>
      </c>
      <c r="H5" s="41">
        <v>2.3335900300000008</v>
      </c>
      <c r="I5" s="41">
        <v>2.2556597200000001</v>
      </c>
      <c r="J5" s="41">
        <v>2.4668445199999995</v>
      </c>
      <c r="K5" s="41">
        <v>2.5003993399999991</v>
      </c>
      <c r="L5" s="41">
        <v>2.3549714600000007</v>
      </c>
      <c r="M5" s="41"/>
      <c r="N5" s="41"/>
    </row>
    <row r="6" spans="2:14">
      <c r="B6" s="1" t="s">
        <v>84</v>
      </c>
      <c r="C6" s="41">
        <v>1.8476515200000001</v>
      </c>
      <c r="D6" s="41">
        <v>1.9589801500000001</v>
      </c>
      <c r="E6" s="41">
        <v>1.67708638</v>
      </c>
      <c r="F6" s="41">
        <v>1.9476348300000002</v>
      </c>
      <c r="G6" s="41">
        <v>1.5481724799999999</v>
      </c>
      <c r="H6" s="41">
        <v>1.1092472899999999</v>
      </c>
      <c r="I6" s="41">
        <v>0.72258084</v>
      </c>
      <c r="J6" s="41">
        <v>0.56402942999999994</v>
      </c>
      <c r="K6" s="41">
        <v>0.48218810000000001</v>
      </c>
      <c r="L6" s="41">
        <v>0.52257099000000007</v>
      </c>
      <c r="M6" s="41"/>
      <c r="N6" s="41"/>
    </row>
    <row r="7" spans="2:14">
      <c r="B7" s="1" t="s">
        <v>81</v>
      </c>
      <c r="C7" s="41">
        <v>0</v>
      </c>
      <c r="D7" s="41">
        <v>0</v>
      </c>
      <c r="E7" s="41">
        <v>0</v>
      </c>
      <c r="F7" s="41">
        <v>0</v>
      </c>
      <c r="G7" s="41">
        <v>0</v>
      </c>
      <c r="H7" s="41">
        <v>0</v>
      </c>
      <c r="I7" s="41">
        <v>0</v>
      </c>
      <c r="J7" s="41">
        <v>0</v>
      </c>
      <c r="K7" s="41">
        <v>0</v>
      </c>
      <c r="L7" s="41">
        <v>0</v>
      </c>
      <c r="M7" s="41"/>
      <c r="N7" s="41"/>
    </row>
    <row r="8" spans="2:14">
      <c r="B8" s="1" t="s">
        <v>82</v>
      </c>
      <c r="C8" s="41">
        <v>0</v>
      </c>
      <c r="D8" s="41">
        <v>0</v>
      </c>
      <c r="E8" s="41">
        <v>0</v>
      </c>
      <c r="F8" s="41">
        <v>0</v>
      </c>
      <c r="G8" s="41">
        <v>0</v>
      </c>
      <c r="H8" s="41">
        <v>0</v>
      </c>
      <c r="I8" s="41">
        <v>0</v>
      </c>
      <c r="J8" s="41">
        <v>0</v>
      </c>
      <c r="K8" s="41">
        <v>0</v>
      </c>
      <c r="L8" s="41">
        <v>0</v>
      </c>
      <c r="M8" s="41"/>
      <c r="N8" s="41"/>
    </row>
    <row r="9" spans="2:14">
      <c r="B9" s="5"/>
      <c r="C9" s="16">
        <v>6.096036791748431</v>
      </c>
      <c r="D9" s="16">
        <v>7.0388447085698722</v>
      </c>
      <c r="E9" s="16">
        <v>6.6491846933095324</v>
      </c>
      <c r="F9" s="16">
        <v>7.3678638413264093</v>
      </c>
      <c r="G9" s="16">
        <v>6.8112932936347503</v>
      </c>
      <c r="H9" s="16">
        <v>5.7706524964802801</v>
      </c>
      <c r="I9" s="16">
        <v>5.3681677395560401</v>
      </c>
      <c r="J9" s="16">
        <v>5.8390075601571283</v>
      </c>
      <c r="K9" s="16">
        <v>6.0006382395026101</v>
      </c>
      <c r="L9" s="16">
        <v>6.0381009096536911</v>
      </c>
      <c r="M9" s="16">
        <v>0</v>
      </c>
      <c r="N9" s="16">
        <v>0</v>
      </c>
    </row>
    <row r="10" spans="2:14">
      <c r="C10" s="16">
        <v>2.2313556017484304</v>
      </c>
      <c r="D10" s="16">
        <v>2.536475868569871</v>
      </c>
      <c r="E10" s="16">
        <v>2.3988239033095313</v>
      </c>
      <c r="F10" s="16">
        <v>2.8130097413264092</v>
      </c>
      <c r="G10" s="16">
        <v>2.6900781436347501</v>
      </c>
      <c r="H10" s="16">
        <v>2.3278151764802795</v>
      </c>
      <c r="I10" s="16">
        <v>2.3899271795560404</v>
      </c>
      <c r="J10" s="16">
        <v>2.808133610157129</v>
      </c>
      <c r="K10" s="16">
        <v>3.0180507995026105</v>
      </c>
      <c r="L10" s="16">
        <v>3.1605584596536902</v>
      </c>
      <c r="M10" s="16">
        <v>0</v>
      </c>
      <c r="N10" s="16">
        <v>0</v>
      </c>
    </row>
    <row r="11" spans="2:14">
      <c r="C11" s="38">
        <v>3.8646811899999998</v>
      </c>
      <c r="D11" s="38">
        <v>4.5023688400000008</v>
      </c>
      <c r="E11" s="38">
        <v>4.2503607900000002</v>
      </c>
      <c r="F11" s="38">
        <v>4.5548541</v>
      </c>
      <c r="G11" s="38">
        <v>4.1212151500000003</v>
      </c>
      <c r="H11" s="38">
        <v>3.4428373200000006</v>
      </c>
      <c r="I11" s="38">
        <v>2.9782405600000001</v>
      </c>
      <c r="J11" s="38">
        <v>3.0308739499999993</v>
      </c>
      <c r="K11" s="38">
        <v>2.9825874399999992</v>
      </c>
      <c r="L11" s="38">
        <v>2.8775424500000009</v>
      </c>
      <c r="M11" s="38">
        <v>0</v>
      </c>
      <c r="N11" s="38">
        <v>0</v>
      </c>
    </row>
    <row r="13" spans="2:14">
      <c r="B13" s="2" t="s">
        <v>5</v>
      </c>
      <c r="C13" s="3">
        <v>43191</v>
      </c>
      <c r="D13" s="3">
        <v>43221</v>
      </c>
      <c r="E13" s="3">
        <v>43252</v>
      </c>
      <c r="F13" s="3">
        <v>43282</v>
      </c>
      <c r="G13" s="3">
        <v>43313</v>
      </c>
      <c r="H13" s="3">
        <v>43344</v>
      </c>
      <c r="I13" s="3">
        <v>43374</v>
      </c>
      <c r="J13" s="3">
        <v>43405</v>
      </c>
      <c r="K13" s="3">
        <v>43435</v>
      </c>
      <c r="L13" s="3">
        <v>43466</v>
      </c>
      <c r="M13" s="3">
        <v>43497</v>
      </c>
      <c r="N13" s="3">
        <v>43525</v>
      </c>
    </row>
    <row r="14" spans="2:14">
      <c r="B14" s="10" t="s">
        <v>84</v>
      </c>
      <c r="C14" s="67">
        <v>48983.042000000001</v>
      </c>
      <c r="D14" s="67">
        <v>52527.169000000002</v>
      </c>
      <c r="E14" s="67">
        <v>47632.440999999999</v>
      </c>
      <c r="F14" s="67">
        <v>58800.014000000003</v>
      </c>
      <c r="G14" s="15">
        <v>46902.69</v>
      </c>
      <c r="H14" s="15">
        <v>33517.139000000003</v>
      </c>
      <c r="I14" s="15">
        <v>21720.93</v>
      </c>
      <c r="J14" s="67">
        <v>19648.59</v>
      </c>
      <c r="K14" s="67">
        <v>18769.13</v>
      </c>
      <c r="L14" s="15">
        <v>19595.663</v>
      </c>
      <c r="M14" s="15"/>
      <c r="N14" s="15"/>
    </row>
    <row r="15" spans="2:14">
      <c r="B15" s="10" t="s">
        <v>138</v>
      </c>
      <c r="C15" s="66">
        <v>4468.8760000000002</v>
      </c>
      <c r="D15" s="66">
        <v>4942.2079999999996</v>
      </c>
      <c r="E15" s="66">
        <v>3480.5</v>
      </c>
      <c r="F15" s="66">
        <v>4972.2510000000002</v>
      </c>
      <c r="G15" s="15">
        <v>8369.0820000000003</v>
      </c>
      <c r="H15" s="15">
        <v>8642.9419999999991</v>
      </c>
      <c r="I15" s="15">
        <v>5893.7420000000002</v>
      </c>
      <c r="J15" s="15">
        <v>1997.2919999999999</v>
      </c>
      <c r="K15" s="15">
        <v>1741.749</v>
      </c>
      <c r="L15" s="15">
        <v>1660.866</v>
      </c>
      <c r="M15" s="15"/>
      <c r="N15" s="15"/>
    </row>
    <row r="16" spans="2:14">
      <c r="C16" s="26">
        <v>53451.918000000005</v>
      </c>
      <c r="D16" s="26">
        <v>57469.377</v>
      </c>
      <c r="E16" s="26">
        <v>51112.940999999999</v>
      </c>
      <c r="F16" s="26">
        <v>63772.264999999999</v>
      </c>
      <c r="G16" s="26">
        <v>55271.772000000004</v>
      </c>
      <c r="H16" s="26">
        <v>42160.081000000006</v>
      </c>
      <c r="I16" s="26">
        <v>27614.671999999999</v>
      </c>
      <c r="J16" s="26">
        <v>21645.882000000001</v>
      </c>
      <c r="K16" s="26">
        <v>20510.879000000001</v>
      </c>
      <c r="L16" s="26">
        <v>21256.529000000002</v>
      </c>
      <c r="M16" s="26">
        <v>0</v>
      </c>
      <c r="N16" s="26">
        <f t="shared" ref="N16" si="0">SUM(N14:N15)</f>
        <v>0</v>
      </c>
    </row>
    <row r="17" spans="1:10">
      <c r="B17" t="s">
        <v>178</v>
      </c>
    </row>
    <row r="18" spans="1:10">
      <c r="A18" t="s">
        <v>41</v>
      </c>
      <c r="B18" s="13">
        <v>6.0381009096536911</v>
      </c>
    </row>
    <row r="19" spans="1:10">
      <c r="A19" t="s">
        <v>180</v>
      </c>
      <c r="B19" s="13">
        <v>3.1605584596536902</v>
      </c>
    </row>
    <row r="20" spans="1:10">
      <c r="A20" t="s">
        <v>181</v>
      </c>
      <c r="B20" s="13">
        <v>2.8775424500000009</v>
      </c>
    </row>
    <row r="21" spans="1:10">
      <c r="A21" t="s">
        <v>182</v>
      </c>
      <c r="B21" s="51">
        <v>21256.529000000002</v>
      </c>
    </row>
    <row r="24" spans="1:10">
      <c r="C24" s="68">
        <v>43191</v>
      </c>
      <c r="D24" s="68">
        <v>43221</v>
      </c>
      <c r="E24" s="68">
        <v>43252</v>
      </c>
      <c r="F24" s="68">
        <v>43282</v>
      </c>
      <c r="G24" s="68">
        <v>43313</v>
      </c>
    </row>
    <row r="25" spans="1:10">
      <c r="B25" s="1" t="s">
        <v>189</v>
      </c>
      <c r="C25" s="15">
        <v>1523.3530000000001</v>
      </c>
      <c r="D25" s="15">
        <v>802.3599999999999</v>
      </c>
      <c r="E25" s="15">
        <v>856.43999999999994</v>
      </c>
      <c r="F25" s="15">
        <v>1569.425</v>
      </c>
      <c r="G25" s="1"/>
    </row>
    <row r="26" spans="1:10">
      <c r="B26" s="1" t="s">
        <v>188</v>
      </c>
      <c r="C26" s="15">
        <v>4612.4920000000002</v>
      </c>
      <c r="D26" s="15">
        <v>4633.7330000000002</v>
      </c>
      <c r="E26" s="15">
        <v>3483.6669999999999</v>
      </c>
      <c r="F26" s="15">
        <v>5105.0009999999993</v>
      </c>
      <c r="G26" s="15">
        <v>4767.3319999999994</v>
      </c>
    </row>
    <row r="27" spans="1:10">
      <c r="B27" s="1" t="s">
        <v>187</v>
      </c>
      <c r="C27" s="15">
        <v>4468.8760000000002</v>
      </c>
      <c r="D27" s="15">
        <v>4942.2079999999996</v>
      </c>
      <c r="E27" s="15">
        <v>3480.5</v>
      </c>
      <c r="F27" s="15">
        <v>4972.2510000000002</v>
      </c>
      <c r="G27" s="15">
        <v>8240.3379999999997</v>
      </c>
    </row>
    <row r="30" spans="1:10">
      <c r="J30">
        <v>19648.59</v>
      </c>
    </row>
    <row r="31" spans="1:10">
      <c r="J31">
        <v>18769.13</v>
      </c>
    </row>
  </sheetData>
  <phoneticPr fontId="62"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B2:N128"/>
  <sheetViews>
    <sheetView topLeftCell="A64" zoomScale="90" zoomScaleNormal="90" workbookViewId="0">
      <selection activeCell="F35" sqref="F35"/>
    </sheetView>
  </sheetViews>
  <sheetFormatPr defaultRowHeight="15"/>
  <cols>
    <col min="1" max="1" width="9" customWidth="1"/>
    <col min="2" max="2" width="48.28515625" customWidth="1"/>
    <col min="3" max="3" width="11.7109375" bestFit="1" customWidth="1"/>
    <col min="4" max="4" width="10.5703125" bestFit="1" customWidth="1"/>
    <col min="5" max="8" width="11.42578125" bestFit="1" customWidth="1"/>
    <col min="9" max="9" width="11.7109375" bestFit="1" customWidth="1"/>
    <col min="10" max="10" width="11.42578125" bestFit="1" customWidth="1"/>
    <col min="11" max="11" width="12.28515625" customWidth="1"/>
    <col min="12" max="12" width="9.85546875" customWidth="1"/>
    <col min="13" max="13" width="9.140625" customWidth="1"/>
    <col min="14" max="14" width="6.5703125" customWidth="1"/>
    <col min="15" max="15" width="27.5703125" customWidth="1"/>
    <col min="16" max="16" width="35.7109375" customWidth="1"/>
    <col min="17" max="17" width="11.7109375" bestFit="1" customWidth="1"/>
  </cols>
  <sheetData>
    <row r="2" spans="2:14">
      <c r="B2" s="2" t="s">
        <v>40</v>
      </c>
      <c r="C2" s="3">
        <v>43191</v>
      </c>
      <c r="D2" s="3">
        <v>43221</v>
      </c>
      <c r="E2" s="3">
        <v>43252</v>
      </c>
      <c r="F2" s="3">
        <v>43282</v>
      </c>
      <c r="G2" s="3">
        <v>43313</v>
      </c>
      <c r="H2" s="3">
        <v>43344</v>
      </c>
      <c r="I2" s="3">
        <v>43374</v>
      </c>
      <c r="J2" s="3">
        <v>43405</v>
      </c>
      <c r="K2" s="3">
        <v>43435</v>
      </c>
      <c r="L2" s="3">
        <v>43466</v>
      </c>
      <c r="M2" s="3">
        <v>43497</v>
      </c>
      <c r="N2" s="3">
        <v>43525</v>
      </c>
    </row>
    <row r="3" spans="2:14">
      <c r="B3" s="10" t="s">
        <v>35</v>
      </c>
      <c r="C3" s="41">
        <v>0.11204639999999991</v>
      </c>
      <c r="D3" s="41">
        <v>0.1157812799999999</v>
      </c>
      <c r="E3" s="41">
        <v>0.11204639999999991</v>
      </c>
      <c r="F3" s="41">
        <v>0.1157812799999999</v>
      </c>
      <c r="G3" s="41">
        <v>0.1157812799999999</v>
      </c>
      <c r="H3" s="41">
        <v>0.11204639999999991</v>
      </c>
      <c r="I3" s="41">
        <v>0.1157812799999999</v>
      </c>
      <c r="J3" s="41">
        <v>0.11204639999999991</v>
      </c>
      <c r="K3" s="41">
        <v>0.1157812799999999</v>
      </c>
      <c r="L3" s="41">
        <v>0.1157812799999999</v>
      </c>
      <c r="M3" s="41"/>
      <c r="N3" s="41"/>
    </row>
    <row r="4" spans="2:14">
      <c r="B4" s="10" t="s">
        <v>36</v>
      </c>
      <c r="C4" s="41">
        <v>1.6120484639999991E-2</v>
      </c>
      <c r="D4" s="41">
        <v>1.6657834127999992E-2</v>
      </c>
      <c r="E4" s="41">
        <v>1.6120484639999991E-2</v>
      </c>
      <c r="F4" s="41">
        <v>1.6657834127999992E-2</v>
      </c>
      <c r="G4" s="41">
        <v>1.6657834127999992E-2</v>
      </c>
      <c r="H4" s="41">
        <v>1.6120484639999991E-2</v>
      </c>
      <c r="I4" s="41">
        <v>1.6657834127999992E-2</v>
      </c>
      <c r="J4" s="41">
        <v>1.6120484639999991E-2</v>
      </c>
      <c r="K4" s="41">
        <v>1.6657834127999992E-2</v>
      </c>
      <c r="L4" s="41">
        <v>1.6657834127999992E-2</v>
      </c>
      <c r="M4" s="41"/>
      <c r="N4" s="41"/>
    </row>
    <row r="5" spans="2:14">
      <c r="B5" s="10" t="s">
        <v>37</v>
      </c>
      <c r="C5" s="41">
        <v>1.638527E-2</v>
      </c>
      <c r="D5" s="41">
        <v>0.27202451</v>
      </c>
      <c r="E5" s="41">
        <v>3.37651916</v>
      </c>
      <c r="F5" s="41">
        <v>6.0774469600000006E-2</v>
      </c>
      <c r="G5" s="41">
        <v>0.14374888999999999</v>
      </c>
      <c r="H5" s="41">
        <v>0.19997749000000001</v>
      </c>
      <c r="I5" s="41">
        <v>0.13619388999999998</v>
      </c>
      <c r="J5" s="41">
        <v>5.2510000000000005E-3</v>
      </c>
      <c r="K5" s="41">
        <v>3.8535929999999996E-2</v>
      </c>
      <c r="L5" s="41">
        <v>3.0713010000000002E-2</v>
      </c>
      <c r="M5" s="41"/>
      <c r="N5" s="41"/>
    </row>
    <row r="6" spans="2:14" ht="16.5" customHeight="1">
      <c r="B6" s="10" t="s">
        <v>38</v>
      </c>
      <c r="C6" s="41">
        <v>0</v>
      </c>
      <c r="D6" s="41">
        <v>0</v>
      </c>
      <c r="E6" s="41">
        <v>0</v>
      </c>
      <c r="F6" s="41">
        <v>0.64882500000033183</v>
      </c>
      <c r="G6" s="41">
        <v>0</v>
      </c>
      <c r="H6" s="41">
        <v>1.0024999999999999E-2</v>
      </c>
      <c r="I6" s="41">
        <v>0</v>
      </c>
      <c r="J6" s="41">
        <v>0</v>
      </c>
      <c r="K6" s="41">
        <v>0</v>
      </c>
      <c r="L6" s="41">
        <v>0</v>
      </c>
      <c r="M6" s="41"/>
      <c r="N6" s="41"/>
    </row>
    <row r="7" spans="2:14" ht="15.75" customHeight="1">
      <c r="B7" s="10" t="s">
        <v>39</v>
      </c>
      <c r="C7" s="41">
        <v>0</v>
      </c>
      <c r="D7" s="41">
        <v>0</v>
      </c>
      <c r="E7" s="41">
        <v>0</v>
      </c>
      <c r="F7" s="41">
        <v>0</v>
      </c>
      <c r="G7" s="41">
        <v>0</v>
      </c>
      <c r="H7" s="41">
        <v>0</v>
      </c>
      <c r="I7" s="41">
        <v>0</v>
      </c>
      <c r="J7" s="41">
        <v>0</v>
      </c>
      <c r="K7" s="41">
        <v>0</v>
      </c>
      <c r="L7" s="41">
        <v>0</v>
      </c>
      <c r="M7" s="41"/>
      <c r="N7" s="41"/>
    </row>
    <row r="8" spans="2:14">
      <c r="B8" s="10" t="s">
        <v>141</v>
      </c>
      <c r="C8" s="41">
        <v>2.59546163</v>
      </c>
      <c r="D8" s="41">
        <v>0.52962467000000002</v>
      </c>
      <c r="E8" s="41">
        <v>0.26568619049932479</v>
      </c>
      <c r="F8" s="41">
        <v>0</v>
      </c>
      <c r="G8" s="41">
        <v>0.11505566</v>
      </c>
      <c r="H8" s="41">
        <v>1.2462423194999999</v>
      </c>
      <c r="I8" s="41">
        <v>12.963464959999994</v>
      </c>
      <c r="J8" s="41">
        <v>13.181550334999995</v>
      </c>
      <c r="K8" s="41">
        <v>7.9882293750000022</v>
      </c>
      <c r="L8" s="41">
        <v>7.1196017600000019</v>
      </c>
      <c r="M8" s="41"/>
      <c r="N8" s="41"/>
    </row>
    <row r="11" spans="2:14">
      <c r="B11" s="2" t="s">
        <v>86</v>
      </c>
      <c r="C11" s="3">
        <v>43191</v>
      </c>
      <c r="D11" s="3">
        <v>43221</v>
      </c>
      <c r="E11" s="3">
        <v>43252</v>
      </c>
      <c r="F11" s="3">
        <v>43282</v>
      </c>
      <c r="G11" s="3">
        <v>43313</v>
      </c>
      <c r="H11" s="3">
        <v>43344</v>
      </c>
      <c r="I11" s="3">
        <v>43374</v>
      </c>
      <c r="J11" s="3">
        <v>43405</v>
      </c>
      <c r="K11" s="3">
        <v>43435</v>
      </c>
      <c r="L11" s="3">
        <v>43466</v>
      </c>
      <c r="M11" s="3">
        <v>43497</v>
      </c>
      <c r="N11" s="3">
        <v>43525</v>
      </c>
    </row>
    <row r="12" spans="2:14">
      <c r="B12" s="52" t="s">
        <v>174</v>
      </c>
      <c r="C12" s="38">
        <v>17.319323160844689</v>
      </c>
      <c r="D12" s="38">
        <v>11.610683864340389</v>
      </c>
      <c r="E12" s="38">
        <v>31.110988908931542</v>
      </c>
      <c r="F12" s="38">
        <v>22.02485966443594</v>
      </c>
      <c r="G12" s="38">
        <v>18.852824506429982</v>
      </c>
      <c r="H12" s="38">
        <v>77.827324562371018</v>
      </c>
      <c r="I12" s="38">
        <v>68.934624386070453</v>
      </c>
      <c r="J12" s="38">
        <v>28.488639197803106</v>
      </c>
      <c r="K12" s="38">
        <v>29.172236245365617</v>
      </c>
      <c r="L12" s="38">
        <v>24.642599062503201</v>
      </c>
      <c r="M12" s="38"/>
      <c r="N12" s="38"/>
    </row>
    <row r="13" spans="2:14">
      <c r="B13" s="52" t="s">
        <v>175</v>
      </c>
      <c r="C13" s="38">
        <v>0.32481862685915958</v>
      </c>
      <c r="D13" s="38">
        <v>0.63170125096372565</v>
      </c>
      <c r="E13" s="38">
        <v>3.4350663334674834</v>
      </c>
      <c r="F13" s="38">
        <v>2.686199714198708</v>
      </c>
      <c r="G13" s="38">
        <v>0.90170147966429182</v>
      </c>
      <c r="H13" s="38">
        <v>3.5886769644330978</v>
      </c>
      <c r="I13" s="38">
        <v>3.9003136476167803</v>
      </c>
      <c r="J13" s="38">
        <v>7.0373685052926831</v>
      </c>
      <c r="K13" s="38">
        <v>2.5487181390577658</v>
      </c>
      <c r="L13" s="38">
        <v>0.48908576483338617</v>
      </c>
      <c r="M13" s="38"/>
      <c r="N13" s="38"/>
    </row>
    <row r="14" spans="2:14">
      <c r="B14" s="52" t="s">
        <v>167</v>
      </c>
      <c r="C14" s="38">
        <v>0.31470858568920773</v>
      </c>
      <c r="D14" s="38">
        <v>0.60466419649893155</v>
      </c>
      <c r="E14" s="38">
        <v>0.32690441395582559</v>
      </c>
      <c r="F14" s="38">
        <v>0.1975358526362315</v>
      </c>
      <c r="G14" s="38">
        <v>0.45879228378367343</v>
      </c>
      <c r="H14" s="38">
        <v>1.280998874368249</v>
      </c>
      <c r="I14" s="38">
        <v>1.1279415520579283</v>
      </c>
      <c r="J14" s="38">
        <v>0.72010898818313507</v>
      </c>
      <c r="K14" s="38">
        <v>0.58234207871247157</v>
      </c>
      <c r="L14" s="38">
        <v>0.58827645696598474</v>
      </c>
      <c r="M14" s="38"/>
      <c r="N14" s="38"/>
    </row>
    <row r="15" spans="2:14">
      <c r="B15" s="52" t="s">
        <v>169</v>
      </c>
      <c r="C15" s="38">
        <v>0.20149104661231965</v>
      </c>
      <c r="D15" s="38">
        <v>1.2196936538609389</v>
      </c>
      <c r="E15" s="38">
        <v>2.4399733948214237</v>
      </c>
      <c r="F15" s="38">
        <v>1.92485955170024</v>
      </c>
      <c r="G15" s="38">
        <v>1.2316071521242369</v>
      </c>
      <c r="H15" s="38">
        <v>0.98382695854586721</v>
      </c>
      <c r="I15" s="38">
        <v>0.47311245503181182</v>
      </c>
      <c r="J15" s="38">
        <v>0.70597194760201831</v>
      </c>
      <c r="K15" s="38">
        <v>0.43333512147850745</v>
      </c>
      <c r="L15" s="38">
        <v>0.53235267704542344</v>
      </c>
      <c r="M15" s="38"/>
      <c r="N15" s="38"/>
    </row>
    <row r="16" spans="2:14">
      <c r="B16" s="52" t="s">
        <v>168</v>
      </c>
      <c r="C16" s="38">
        <v>1.0851920917104938</v>
      </c>
      <c r="D16" s="38">
        <v>1.3701335011483977</v>
      </c>
      <c r="E16" s="38">
        <v>0.2358635740710161</v>
      </c>
      <c r="F16" s="38">
        <v>0.90942012870821709</v>
      </c>
      <c r="G16" s="38">
        <v>0.92520921461560768</v>
      </c>
      <c r="H16" s="38">
        <v>1.2516626992186208</v>
      </c>
      <c r="I16" s="38">
        <v>3.1045127245746698</v>
      </c>
      <c r="J16" s="38">
        <v>1.8368701193293804</v>
      </c>
      <c r="K16" s="38">
        <v>2.3621830842596809</v>
      </c>
      <c r="L16" s="38">
        <v>1.2378734037484511</v>
      </c>
      <c r="M16" s="38"/>
      <c r="N16" s="38"/>
    </row>
    <row r="17" spans="2:14">
      <c r="B17" s="52" t="s">
        <v>170</v>
      </c>
      <c r="C17" s="38">
        <v>3.4524590909807986</v>
      </c>
      <c r="D17" s="38">
        <v>8.471214370071797</v>
      </c>
      <c r="E17" s="38">
        <v>9.8777136708981423</v>
      </c>
      <c r="F17" s="38">
        <v>11.214917560211351</v>
      </c>
      <c r="G17" s="38">
        <v>12.783727387300374</v>
      </c>
      <c r="H17" s="38">
        <v>15.666000342576085</v>
      </c>
      <c r="I17" s="38">
        <v>13.268792841285613</v>
      </c>
      <c r="J17" s="38">
        <v>10.57458533924018</v>
      </c>
      <c r="K17" s="38">
        <v>9.9953223805551534</v>
      </c>
      <c r="L17" s="38">
        <v>5.8932151048036481</v>
      </c>
      <c r="M17" s="38"/>
      <c r="N17" s="38"/>
    </row>
    <row r="18" spans="2:14">
      <c r="B18" s="52" t="s">
        <v>85</v>
      </c>
      <c r="C18" s="41">
        <v>0</v>
      </c>
      <c r="D18" s="41">
        <v>0</v>
      </c>
      <c r="E18" s="41">
        <v>0</v>
      </c>
      <c r="F18" s="41">
        <v>0</v>
      </c>
      <c r="G18" s="41">
        <v>0</v>
      </c>
      <c r="H18" s="41">
        <v>0</v>
      </c>
      <c r="I18" s="41">
        <v>0</v>
      </c>
      <c r="J18" s="41">
        <v>0</v>
      </c>
      <c r="K18" s="41">
        <v>0</v>
      </c>
      <c r="L18" s="41">
        <v>0</v>
      </c>
      <c r="M18" s="41"/>
      <c r="N18" s="41"/>
    </row>
    <row r="19" spans="2:14">
      <c r="B19" s="52" t="s">
        <v>172</v>
      </c>
      <c r="C19" s="36">
        <v>2.7400137846400008</v>
      </c>
      <c r="D19" s="36">
        <v>0.93408829412799987</v>
      </c>
      <c r="E19" s="36">
        <v>3.7703722351393245</v>
      </c>
      <c r="F19" s="36">
        <v>0.84203858372833162</v>
      </c>
      <c r="G19" s="36">
        <v>0.39124366412799993</v>
      </c>
      <c r="H19" s="36">
        <v>1.5844116941400002</v>
      </c>
      <c r="I19" s="36">
        <v>13.232097964127998</v>
      </c>
      <c r="J19" s="36">
        <v>13.314968219640001</v>
      </c>
      <c r="K19" s="36">
        <v>8.1592044191279953</v>
      </c>
      <c r="L19" s="36">
        <v>7.2827538841279962</v>
      </c>
      <c r="M19" s="36"/>
      <c r="N19" s="36"/>
    </row>
    <row r="22" spans="2:14">
      <c r="B22" s="2" t="s">
        <v>173</v>
      </c>
      <c r="C22" s="3">
        <v>43191</v>
      </c>
      <c r="D22" s="3">
        <v>43221</v>
      </c>
      <c r="E22" s="3">
        <v>43252</v>
      </c>
      <c r="F22" s="3">
        <v>43282</v>
      </c>
      <c r="G22" s="3">
        <v>43313</v>
      </c>
      <c r="H22" s="3">
        <v>43344</v>
      </c>
      <c r="I22" s="3">
        <v>43374</v>
      </c>
      <c r="J22" s="3">
        <v>43405</v>
      </c>
      <c r="K22" s="3">
        <v>43435</v>
      </c>
      <c r="L22" s="3">
        <v>43466</v>
      </c>
      <c r="M22" s="3">
        <v>43497</v>
      </c>
      <c r="N22" s="3">
        <v>43525</v>
      </c>
    </row>
    <row r="23" spans="2:14">
      <c r="B23" s="52" t="s">
        <v>174</v>
      </c>
      <c r="C23" s="69">
        <v>223524.63400000002</v>
      </c>
      <c r="D23" s="69">
        <v>169041.23699999991</v>
      </c>
      <c r="E23" s="69">
        <v>490529.90000000031</v>
      </c>
      <c r="F23" s="69">
        <v>240083.21600000001</v>
      </c>
      <c r="G23" s="69">
        <v>188414.66199999995</v>
      </c>
      <c r="H23" s="69">
        <v>697941.33899999992</v>
      </c>
      <c r="I23" s="69">
        <v>606952.94700000121</v>
      </c>
      <c r="J23" s="69">
        <v>321460.43799999997</v>
      </c>
      <c r="K23" s="69">
        <v>315936.42100000009</v>
      </c>
      <c r="L23" s="69">
        <v>235382.16999999993</v>
      </c>
      <c r="M23" s="69"/>
      <c r="N23" s="69"/>
    </row>
    <row r="24" spans="2:14">
      <c r="B24" s="52" t="s">
        <v>175</v>
      </c>
      <c r="C24" s="69">
        <v>2867</v>
      </c>
      <c r="D24" s="69">
        <v>6502.5</v>
      </c>
      <c r="E24" s="69">
        <v>39289.4</v>
      </c>
      <c r="F24" s="69">
        <v>67527</v>
      </c>
      <c r="G24" s="69">
        <v>14720.2</v>
      </c>
      <c r="H24" s="69">
        <v>28117.599999999999</v>
      </c>
      <c r="I24" s="69">
        <v>77645</v>
      </c>
      <c r="J24" s="69">
        <v>136496.9</v>
      </c>
      <c r="K24" s="69">
        <v>129143.40000000001</v>
      </c>
      <c r="L24" s="69">
        <v>12798.2</v>
      </c>
      <c r="M24" s="69"/>
      <c r="N24" s="69"/>
    </row>
    <row r="25" spans="2:14">
      <c r="B25" s="52" t="s">
        <v>167</v>
      </c>
      <c r="C25" s="69">
        <v>28569.236000000001</v>
      </c>
      <c r="D25" s="69">
        <v>38818.62200000001</v>
      </c>
      <c r="E25" s="69">
        <v>32251.667999999998</v>
      </c>
      <c r="F25" s="69">
        <v>9742.6910000000007</v>
      </c>
      <c r="G25" s="69">
        <v>30701.910999999996</v>
      </c>
      <c r="H25" s="69">
        <v>93318.000000000029</v>
      </c>
      <c r="I25" s="69">
        <v>104846.99200000006</v>
      </c>
      <c r="J25" s="69">
        <v>76759.901000000013</v>
      </c>
      <c r="K25" s="69">
        <v>64556.965999999986</v>
      </c>
      <c r="L25" s="69">
        <v>52049.719000000005</v>
      </c>
      <c r="M25" s="69"/>
      <c r="N25" s="69"/>
    </row>
    <row r="26" spans="2:14">
      <c r="B26" s="52" t="s">
        <v>169</v>
      </c>
      <c r="C26" s="69">
        <v>20584</v>
      </c>
      <c r="D26" s="69">
        <v>70647.5</v>
      </c>
      <c r="E26" s="69">
        <v>108480</v>
      </c>
      <c r="F26" s="69">
        <v>100644.5</v>
      </c>
      <c r="G26" s="69">
        <v>98325</v>
      </c>
      <c r="H26" s="69">
        <v>144325.5</v>
      </c>
      <c r="I26" s="69">
        <v>111349</v>
      </c>
      <c r="J26" s="69">
        <v>94125</v>
      </c>
      <c r="K26" s="69">
        <v>66899</v>
      </c>
      <c r="L26" s="69">
        <v>60005</v>
      </c>
      <c r="M26" s="69"/>
      <c r="N26" s="69"/>
    </row>
    <row r="27" spans="2:14">
      <c r="B27" s="52" t="s">
        <v>168</v>
      </c>
      <c r="C27" s="69">
        <v>31162.47</v>
      </c>
      <c r="D27" s="69">
        <v>29151.453999999994</v>
      </c>
      <c r="E27" s="69">
        <v>14146.085000000003</v>
      </c>
      <c r="F27" s="69">
        <v>40904.041999999994</v>
      </c>
      <c r="G27" s="69">
        <v>22166.055</v>
      </c>
      <c r="H27" s="69">
        <v>61303.894000000015</v>
      </c>
      <c r="I27" s="69">
        <v>79615.596000000005</v>
      </c>
      <c r="J27" s="69">
        <v>52451.069999999978</v>
      </c>
      <c r="K27" s="69">
        <v>59003.105999999992</v>
      </c>
      <c r="L27" s="69">
        <v>51979.807000000001</v>
      </c>
      <c r="M27" s="69"/>
      <c r="N27" s="69"/>
    </row>
    <row r="28" spans="2:14">
      <c r="B28" s="52" t="s">
        <v>170</v>
      </c>
      <c r="C28" s="69">
        <v>101715</v>
      </c>
      <c r="D28" s="69">
        <v>215551</v>
      </c>
      <c r="E28" s="69">
        <v>194531.5</v>
      </c>
      <c r="F28" s="69">
        <v>226187</v>
      </c>
      <c r="G28" s="69">
        <v>273122</v>
      </c>
      <c r="H28" s="69">
        <v>307416</v>
      </c>
      <c r="I28" s="69">
        <v>256073.5</v>
      </c>
      <c r="J28" s="69">
        <v>198000.36</v>
      </c>
      <c r="K28" s="69">
        <v>182049.5</v>
      </c>
      <c r="L28" s="69">
        <v>134016</v>
      </c>
      <c r="M28" s="69"/>
      <c r="N28" s="69"/>
    </row>
    <row r="29" spans="2:14">
      <c r="B29" s="52"/>
      <c r="C29" s="69"/>
      <c r="D29" s="69"/>
      <c r="E29" s="69"/>
      <c r="F29" s="69"/>
      <c r="G29" s="69"/>
      <c r="H29" s="69"/>
      <c r="I29" s="69"/>
      <c r="J29" s="69"/>
      <c r="K29" s="38"/>
      <c r="L29" s="69"/>
      <c r="M29" s="69"/>
      <c r="N29" s="69"/>
    </row>
    <row r="30" spans="2:14">
      <c r="C30" s="38"/>
      <c r="D30" s="38"/>
      <c r="E30" s="38"/>
      <c r="F30" s="38"/>
      <c r="G30" s="38"/>
      <c r="H30" s="38"/>
      <c r="I30" s="38"/>
      <c r="J30" s="38"/>
      <c r="K30" s="38"/>
      <c r="L30" s="38"/>
      <c r="M30" s="38"/>
      <c r="N30" s="38"/>
    </row>
    <row r="31" spans="2:14">
      <c r="C31" s="38"/>
      <c r="D31" s="38"/>
      <c r="E31" s="38"/>
      <c r="F31" s="38"/>
      <c r="G31" s="38"/>
      <c r="H31" s="38"/>
      <c r="I31" s="38"/>
      <c r="J31" s="38"/>
      <c r="K31" s="38"/>
      <c r="L31" s="38"/>
      <c r="M31" s="38"/>
      <c r="N31" s="38"/>
    </row>
    <row r="32" spans="2:14">
      <c r="C32" s="38"/>
      <c r="D32" s="38"/>
      <c r="E32" s="38"/>
      <c r="F32" s="38"/>
      <c r="G32" s="38"/>
      <c r="H32" s="38"/>
      <c r="I32" s="38"/>
      <c r="J32" s="38"/>
      <c r="K32" s="38"/>
      <c r="L32" s="38"/>
      <c r="M32" s="38"/>
      <c r="N32" s="38"/>
    </row>
    <row r="33" spans="2:14">
      <c r="C33" s="38"/>
      <c r="D33" s="38"/>
      <c r="E33" s="38"/>
      <c r="F33" s="38"/>
      <c r="G33" s="38"/>
      <c r="H33" s="38"/>
      <c r="I33" s="38"/>
      <c r="J33" s="38"/>
      <c r="K33" s="38"/>
      <c r="L33" s="38"/>
      <c r="M33" s="38"/>
      <c r="N33" s="38"/>
    </row>
    <row r="34" spans="2:14">
      <c r="B34" t="s">
        <v>178</v>
      </c>
      <c r="C34" s="38"/>
      <c r="D34" s="38"/>
      <c r="E34" s="38"/>
      <c r="F34" s="38"/>
      <c r="G34" s="38"/>
      <c r="H34" s="38"/>
      <c r="I34" s="38"/>
      <c r="J34" s="38"/>
      <c r="K34" s="38"/>
      <c r="L34" s="38"/>
      <c r="M34" s="38"/>
      <c r="N34" s="38"/>
    </row>
    <row r="35" spans="2:14">
      <c r="B35" t="s">
        <v>172</v>
      </c>
      <c r="C35" s="38"/>
      <c r="D35" s="38"/>
      <c r="E35" s="38"/>
      <c r="F35" s="38"/>
      <c r="G35" s="38"/>
      <c r="H35" s="38"/>
      <c r="I35" s="38"/>
      <c r="J35" s="38"/>
      <c r="K35" s="38"/>
      <c r="L35" s="38"/>
      <c r="M35" s="38"/>
      <c r="N35" s="38"/>
    </row>
    <row r="36" spans="2:14">
      <c r="C36" s="38"/>
      <c r="D36" s="38"/>
      <c r="E36" s="38"/>
      <c r="F36" s="38"/>
      <c r="G36" s="38"/>
      <c r="H36" s="38"/>
      <c r="I36" s="38"/>
      <c r="J36" s="38"/>
      <c r="K36" s="38"/>
      <c r="L36" s="38"/>
      <c r="M36" s="38"/>
      <c r="N36" s="38"/>
    </row>
    <row r="37" spans="2:14">
      <c r="C37" s="38"/>
      <c r="D37" s="38"/>
      <c r="E37" s="38"/>
      <c r="F37" s="38"/>
      <c r="G37" s="38"/>
      <c r="H37" s="38"/>
      <c r="I37" s="38"/>
      <c r="J37" s="38"/>
      <c r="K37" s="38"/>
      <c r="L37" s="38"/>
      <c r="M37" s="38"/>
      <c r="N37" s="38"/>
    </row>
    <row r="38" spans="2:14">
      <c r="C38" s="38"/>
      <c r="D38" s="38"/>
      <c r="E38" s="38"/>
      <c r="F38" s="38"/>
      <c r="G38" s="38"/>
      <c r="H38" s="38"/>
      <c r="I38" s="38"/>
      <c r="J38" s="38"/>
      <c r="K38" s="38"/>
      <c r="L38" s="38"/>
      <c r="M38" s="38"/>
      <c r="N38" s="38"/>
    </row>
    <row r="39" spans="2:14">
      <c r="C39" s="38"/>
      <c r="D39" s="38"/>
      <c r="E39" s="38"/>
      <c r="F39" s="38"/>
      <c r="G39" s="38"/>
      <c r="H39" s="38"/>
      <c r="I39" s="38"/>
      <c r="J39" s="38"/>
      <c r="K39" s="38"/>
      <c r="L39" s="38"/>
      <c r="M39" s="38"/>
      <c r="N39" s="38"/>
    </row>
    <row r="40" spans="2:14">
      <c r="C40" s="38"/>
      <c r="D40" s="38"/>
      <c r="E40" s="38"/>
      <c r="F40" s="38"/>
      <c r="G40" s="38"/>
      <c r="H40" s="38"/>
      <c r="I40" s="38"/>
      <c r="J40" s="38"/>
      <c r="K40" s="38"/>
      <c r="L40" s="38"/>
      <c r="M40" s="38"/>
      <c r="N40" s="38"/>
    </row>
    <row r="41" spans="2:14">
      <c r="C41" s="38"/>
      <c r="D41" s="38"/>
      <c r="E41" s="38"/>
      <c r="F41" s="38"/>
      <c r="G41" s="38"/>
      <c r="H41" s="38"/>
      <c r="I41" s="38"/>
      <c r="J41" s="38"/>
      <c r="K41" s="38"/>
      <c r="L41" s="38"/>
      <c r="M41" s="38"/>
      <c r="N41" s="38"/>
    </row>
    <row r="42" spans="2:14">
      <c r="C42" s="38"/>
      <c r="D42" s="38"/>
      <c r="E42" s="38"/>
      <c r="F42" s="38"/>
      <c r="G42" s="38"/>
      <c r="H42" s="38"/>
      <c r="I42" s="38"/>
      <c r="J42" s="38"/>
      <c r="K42" s="38"/>
      <c r="L42" s="38"/>
      <c r="M42" s="38"/>
      <c r="N42" s="38"/>
    </row>
    <row r="43" spans="2:14">
      <c r="C43" s="38"/>
      <c r="D43" s="38"/>
      <c r="E43" s="38"/>
      <c r="F43" s="38"/>
      <c r="G43" s="38"/>
      <c r="H43" s="38"/>
      <c r="I43" s="38"/>
      <c r="J43" s="38"/>
      <c r="K43" s="38"/>
      <c r="L43" s="38"/>
      <c r="M43" s="38"/>
      <c r="N43" s="38"/>
    </row>
    <row r="44" spans="2:14">
      <c r="C44" s="38"/>
      <c r="D44" s="38"/>
      <c r="E44" s="38"/>
      <c r="F44" s="38"/>
      <c r="G44" s="38"/>
      <c r="H44" s="38"/>
      <c r="I44" s="38"/>
      <c r="J44" s="38"/>
      <c r="K44" s="38"/>
      <c r="L44" s="38"/>
      <c r="M44" s="38"/>
      <c r="N44" s="38"/>
    </row>
    <row r="45" spans="2:14">
      <c r="C45" s="38"/>
      <c r="D45" s="38"/>
      <c r="E45" s="38"/>
      <c r="F45" s="38"/>
      <c r="G45" s="38"/>
      <c r="H45" s="38"/>
      <c r="I45" s="38"/>
      <c r="J45" s="38"/>
      <c r="K45" s="38"/>
      <c r="L45" s="38"/>
      <c r="M45" s="38"/>
      <c r="N45" s="38"/>
    </row>
    <row r="46" spans="2:14">
      <c r="C46" s="38"/>
      <c r="D46" s="38"/>
      <c r="E46" s="38"/>
      <c r="F46" s="38"/>
      <c r="G46" s="38"/>
      <c r="H46" s="38"/>
      <c r="I46" s="38"/>
      <c r="J46" s="38"/>
      <c r="K46" s="38"/>
      <c r="L46" s="38"/>
      <c r="M46" s="38"/>
      <c r="N46" s="38"/>
    </row>
    <row r="47" spans="2:14">
      <c r="C47" s="38"/>
      <c r="D47" s="38"/>
      <c r="E47" s="38"/>
      <c r="F47" s="38"/>
      <c r="G47" s="38"/>
      <c r="H47" s="38"/>
      <c r="I47" s="38"/>
      <c r="J47" s="38"/>
      <c r="K47" s="38"/>
      <c r="L47" s="38"/>
      <c r="M47" s="38"/>
      <c r="N47" s="38"/>
    </row>
    <row r="48" spans="2:14">
      <c r="C48" s="38"/>
      <c r="D48" s="38"/>
      <c r="E48" s="38"/>
      <c r="F48" s="38"/>
      <c r="G48" s="38"/>
      <c r="H48" s="38"/>
      <c r="I48" s="38"/>
      <c r="J48" s="38"/>
      <c r="K48" s="38"/>
      <c r="L48" s="38"/>
      <c r="M48" s="38"/>
      <c r="N48" s="38"/>
    </row>
    <row r="49" spans="2:14">
      <c r="B49" s="45"/>
      <c r="C49" s="38"/>
      <c r="D49" s="38"/>
      <c r="E49" s="38"/>
      <c r="F49" s="38"/>
      <c r="G49" s="38"/>
      <c r="H49" s="38"/>
      <c r="I49" s="38"/>
      <c r="J49" s="38"/>
      <c r="K49" s="38"/>
      <c r="L49" s="38"/>
      <c r="M49" s="38"/>
      <c r="N49" s="38"/>
    </row>
    <row r="50" spans="2:14">
      <c r="B50" s="45"/>
      <c r="C50" s="38"/>
      <c r="D50" s="38"/>
      <c r="E50" s="38"/>
      <c r="F50" s="38"/>
      <c r="G50" s="38"/>
      <c r="H50" s="38"/>
      <c r="I50" s="38"/>
      <c r="J50" s="38"/>
      <c r="K50" s="38"/>
      <c r="L50" s="38"/>
      <c r="M50" s="38"/>
      <c r="N50" s="38"/>
    </row>
    <row r="51" spans="2:14">
      <c r="C51" s="38"/>
      <c r="D51" s="38"/>
      <c r="E51" s="38"/>
      <c r="F51" s="38"/>
      <c r="G51" s="38"/>
      <c r="H51" s="38"/>
      <c r="I51" s="38"/>
      <c r="J51" s="38"/>
      <c r="K51" s="38"/>
      <c r="L51" s="38"/>
      <c r="M51" s="38"/>
      <c r="N51" s="38"/>
    </row>
    <row r="52" spans="2:14">
      <c r="B52" s="45"/>
      <c r="C52" s="38"/>
      <c r="D52" s="38"/>
      <c r="E52" s="38"/>
      <c r="F52" s="38"/>
      <c r="G52" s="38"/>
      <c r="H52" s="38"/>
      <c r="I52" s="38"/>
      <c r="J52" s="38"/>
      <c r="K52" s="38"/>
      <c r="L52" s="38"/>
      <c r="M52" s="38"/>
      <c r="N52" s="38"/>
    </row>
    <row r="53" spans="2:14">
      <c r="B53" s="46" t="s">
        <v>171</v>
      </c>
      <c r="C53" s="38"/>
      <c r="D53" s="38"/>
      <c r="E53" s="38"/>
      <c r="F53" s="38"/>
      <c r="G53" s="38"/>
      <c r="H53" s="38"/>
      <c r="I53" s="38"/>
      <c r="J53" s="38"/>
      <c r="K53" s="38"/>
      <c r="L53" s="38"/>
      <c r="M53" s="38"/>
      <c r="N53" s="38"/>
    </row>
    <row r="54" spans="2:14">
      <c r="B54" s="45" t="str">
        <f>"Constraints - "&amp;TEXT(Main!E1,"mmm yyyy")</f>
        <v>Constraints - Jan 2019</v>
      </c>
      <c r="C54" s="38"/>
      <c r="D54" s="38"/>
      <c r="E54" s="38"/>
      <c r="F54" s="38"/>
      <c r="G54" s="38"/>
      <c r="H54" s="38"/>
      <c r="I54" s="38"/>
      <c r="J54" s="38"/>
      <c r="K54" s="38"/>
      <c r="L54" s="38"/>
      <c r="M54" s="38"/>
      <c r="N54" s="38"/>
    </row>
    <row r="55" spans="2:14">
      <c r="C55" s="38"/>
      <c r="D55" s="38"/>
      <c r="E55" s="38"/>
      <c r="F55" s="38"/>
      <c r="G55" s="38"/>
      <c r="H55" s="38"/>
      <c r="I55" s="38"/>
      <c r="J55" s="38"/>
      <c r="K55" s="38"/>
      <c r="L55" s="38"/>
      <c r="M55" s="38"/>
      <c r="N55" s="38"/>
    </row>
    <row r="56" spans="2:14">
      <c r="C56" s="38"/>
      <c r="D56" s="38"/>
      <c r="E56" s="38"/>
      <c r="F56" s="38"/>
      <c r="G56" s="38"/>
      <c r="H56" s="38"/>
      <c r="I56" s="38"/>
      <c r="J56" s="38"/>
      <c r="K56" s="38"/>
      <c r="L56" s="38"/>
      <c r="M56" s="38"/>
      <c r="N56" s="38"/>
    </row>
    <row r="57" spans="2:14">
      <c r="C57" s="38"/>
      <c r="D57" s="38"/>
      <c r="E57" s="38"/>
      <c r="F57" s="38"/>
      <c r="G57" s="38"/>
      <c r="H57" s="38"/>
      <c r="I57" s="38"/>
      <c r="J57" s="38"/>
      <c r="K57" s="38"/>
      <c r="L57" s="38"/>
      <c r="M57" s="38"/>
      <c r="N57" s="38"/>
    </row>
    <row r="58" spans="2:14">
      <c r="C58" s="38"/>
      <c r="D58" s="38"/>
      <c r="E58" s="38"/>
      <c r="F58" s="38"/>
      <c r="G58" s="38"/>
      <c r="H58" s="38"/>
      <c r="I58" s="38"/>
      <c r="J58" s="38"/>
      <c r="K58" s="38"/>
      <c r="L58" s="38"/>
      <c r="M58" s="38"/>
      <c r="N58" s="38"/>
    </row>
    <row r="59" spans="2:14">
      <c r="C59" s="38"/>
      <c r="D59" s="38"/>
      <c r="E59" s="38"/>
      <c r="F59" s="38"/>
      <c r="G59" s="38"/>
      <c r="H59" s="38"/>
      <c r="I59" s="38"/>
      <c r="J59" s="38"/>
      <c r="K59" s="38"/>
      <c r="L59" s="38"/>
      <c r="M59" s="38"/>
      <c r="N59" s="38"/>
    </row>
    <row r="60" spans="2:14">
      <c r="C60" s="38"/>
      <c r="D60" s="38"/>
      <c r="E60" s="38"/>
      <c r="F60" s="38"/>
      <c r="G60" s="38"/>
      <c r="H60" s="38"/>
      <c r="I60" s="38"/>
      <c r="J60" s="38"/>
      <c r="K60" s="38"/>
      <c r="L60" s="38"/>
      <c r="M60" s="38"/>
      <c r="N60" s="38"/>
    </row>
    <row r="61" spans="2:14">
      <c r="C61" s="38"/>
      <c r="D61" s="38"/>
      <c r="E61" s="38"/>
      <c r="F61" s="38"/>
      <c r="G61" s="38"/>
      <c r="H61" s="38"/>
      <c r="I61" s="38"/>
      <c r="J61" s="38"/>
      <c r="K61" s="38"/>
      <c r="L61" s="38"/>
      <c r="M61" s="38"/>
      <c r="N61" s="38"/>
    </row>
    <row r="62" spans="2:14">
      <c r="C62" s="38"/>
      <c r="D62" s="38"/>
      <c r="E62" s="38"/>
      <c r="F62" s="38"/>
      <c r="G62" s="38"/>
      <c r="H62" s="38"/>
      <c r="I62" s="38"/>
      <c r="J62" s="38"/>
      <c r="K62" s="38"/>
      <c r="L62" s="38"/>
      <c r="M62" s="38"/>
      <c r="N62" s="38"/>
    </row>
    <row r="63" spans="2:14">
      <c r="C63" s="38"/>
      <c r="D63" s="38"/>
      <c r="E63" s="38"/>
      <c r="F63" s="38"/>
      <c r="G63" s="38"/>
      <c r="H63" s="38"/>
      <c r="I63" s="38"/>
      <c r="J63" s="38"/>
      <c r="K63" s="38"/>
      <c r="L63" s="38"/>
      <c r="M63" s="38"/>
      <c r="N63" s="38"/>
    </row>
    <row r="64" spans="2:14">
      <c r="C64" s="38"/>
      <c r="D64" s="38"/>
      <c r="E64" s="38"/>
      <c r="F64" s="38"/>
      <c r="G64" s="38"/>
      <c r="H64" s="38"/>
      <c r="I64" s="38"/>
      <c r="J64" s="38"/>
      <c r="K64" s="38"/>
      <c r="L64" s="38"/>
      <c r="M64" s="38"/>
      <c r="N64" s="38"/>
    </row>
    <row r="65" spans="3:14">
      <c r="C65" s="38"/>
      <c r="D65" s="38"/>
      <c r="E65" s="38"/>
      <c r="F65" s="38"/>
      <c r="G65" s="38"/>
      <c r="H65" s="38"/>
      <c r="I65" s="38"/>
      <c r="J65" s="38"/>
      <c r="K65" s="38"/>
      <c r="L65" s="38"/>
      <c r="M65" s="38"/>
      <c r="N65" s="38"/>
    </row>
    <row r="66" spans="3:14">
      <c r="C66" s="38"/>
      <c r="D66" s="38"/>
      <c r="E66" s="38"/>
      <c r="F66" s="38"/>
      <c r="G66" s="38"/>
      <c r="H66" s="38"/>
      <c r="I66" s="38"/>
      <c r="J66" s="38"/>
      <c r="K66" s="38"/>
      <c r="L66" s="38"/>
      <c r="M66" s="38"/>
      <c r="N66" s="38"/>
    </row>
    <row r="67" spans="3:14">
      <c r="C67" s="38"/>
      <c r="D67" s="38"/>
      <c r="E67" s="38"/>
      <c r="F67" s="38"/>
      <c r="G67" s="38"/>
      <c r="H67" s="38"/>
      <c r="I67" s="38"/>
      <c r="J67" s="38"/>
      <c r="K67" s="38"/>
      <c r="L67" s="38"/>
      <c r="M67" s="38"/>
      <c r="N67" s="38"/>
    </row>
    <row r="68" spans="3:14">
      <c r="C68" s="38"/>
      <c r="D68" s="38"/>
      <c r="E68" s="38"/>
      <c r="F68" s="38"/>
      <c r="G68" s="38"/>
      <c r="H68" s="38"/>
      <c r="I68" s="38"/>
      <c r="J68" s="38"/>
      <c r="K68" s="38"/>
      <c r="L68" s="38"/>
      <c r="M68" s="38"/>
      <c r="N68" s="38"/>
    </row>
    <row r="69" spans="3:14">
      <c r="C69" s="38"/>
      <c r="D69" s="38"/>
      <c r="E69" s="38"/>
      <c r="F69" s="38"/>
      <c r="G69" s="38"/>
      <c r="H69" s="38"/>
      <c r="I69" s="38"/>
      <c r="J69" s="38"/>
      <c r="K69" s="38"/>
      <c r="L69" s="38"/>
      <c r="M69" s="38"/>
      <c r="N69" s="38"/>
    </row>
    <row r="70" spans="3:14">
      <c r="C70" s="38"/>
      <c r="D70" s="38"/>
      <c r="E70" s="38"/>
      <c r="F70" s="38"/>
      <c r="G70" s="38"/>
      <c r="H70" s="38"/>
      <c r="I70" s="38"/>
      <c r="J70" s="38"/>
      <c r="K70" s="38"/>
      <c r="L70" s="38"/>
      <c r="M70" s="38"/>
      <c r="N70" s="38"/>
    </row>
    <row r="71" spans="3:14">
      <c r="C71" s="38"/>
      <c r="D71" s="38"/>
      <c r="E71" s="38"/>
      <c r="F71" s="38"/>
      <c r="G71" s="38"/>
      <c r="H71" s="38"/>
      <c r="I71" s="38"/>
      <c r="J71" s="38"/>
      <c r="K71" s="38"/>
      <c r="L71" s="38"/>
      <c r="M71" s="38"/>
      <c r="N71" s="38"/>
    </row>
    <row r="72" spans="3:14">
      <c r="C72" s="38"/>
      <c r="D72" s="38"/>
      <c r="E72" s="38"/>
      <c r="F72" s="38"/>
      <c r="G72" s="38"/>
      <c r="H72" s="38"/>
      <c r="I72" s="38"/>
      <c r="J72" s="38"/>
      <c r="K72" s="38"/>
      <c r="L72" s="38"/>
      <c r="M72" s="38"/>
      <c r="N72" s="38"/>
    </row>
    <row r="73" spans="3:14">
      <c r="C73" s="38"/>
      <c r="D73" s="38"/>
      <c r="E73" s="38"/>
      <c r="F73" s="38"/>
      <c r="G73" s="38"/>
      <c r="H73" s="38"/>
      <c r="I73" s="38"/>
      <c r="J73" s="38"/>
      <c r="K73" s="38"/>
      <c r="L73" s="38"/>
      <c r="M73" s="38"/>
      <c r="N73" s="38"/>
    </row>
    <row r="74" spans="3:14">
      <c r="C74" s="38"/>
      <c r="D74" s="38"/>
      <c r="E74" s="38"/>
      <c r="F74" s="38"/>
      <c r="G74" s="38"/>
      <c r="H74" s="38"/>
      <c r="I74" s="38"/>
      <c r="J74" s="38"/>
      <c r="K74" s="38"/>
      <c r="L74" s="38"/>
      <c r="M74" s="38"/>
      <c r="N74" s="38"/>
    </row>
    <row r="75" spans="3:14">
      <c r="C75" s="38"/>
      <c r="D75" s="38"/>
      <c r="E75" s="38"/>
      <c r="F75" s="38"/>
      <c r="G75" s="38"/>
      <c r="H75" s="38"/>
      <c r="I75" s="38"/>
      <c r="J75" s="38"/>
      <c r="K75" s="38"/>
      <c r="L75" s="38"/>
      <c r="M75" s="38"/>
      <c r="N75" s="38"/>
    </row>
    <row r="76" spans="3:14">
      <c r="C76" s="38"/>
      <c r="D76" s="38"/>
      <c r="E76" s="38"/>
      <c r="F76" s="38"/>
      <c r="G76" s="38"/>
      <c r="H76" s="38"/>
      <c r="I76" s="38"/>
      <c r="J76" s="38"/>
      <c r="K76" s="38"/>
      <c r="L76" s="38"/>
      <c r="M76" s="38"/>
      <c r="N76" s="38"/>
    </row>
    <row r="77" spans="3:14">
      <c r="C77" s="38"/>
      <c r="D77" s="38"/>
      <c r="E77" s="38"/>
      <c r="F77" s="38"/>
      <c r="G77" s="38"/>
      <c r="H77" s="38"/>
      <c r="I77" s="38"/>
      <c r="J77" s="38"/>
      <c r="K77" s="38"/>
      <c r="L77" s="38"/>
      <c r="M77" s="38"/>
      <c r="N77" s="38"/>
    </row>
    <row r="78" spans="3:14">
      <c r="C78" s="38"/>
      <c r="D78" s="38"/>
      <c r="E78" s="38"/>
      <c r="F78" s="38"/>
      <c r="G78" s="38"/>
      <c r="H78" s="38"/>
      <c r="I78" s="38"/>
      <c r="J78" s="38"/>
      <c r="K78" s="38"/>
      <c r="L78" s="38"/>
      <c r="M78" s="38"/>
      <c r="N78" s="38"/>
    </row>
    <row r="79" spans="3:14">
      <c r="C79" s="38"/>
      <c r="D79" s="38"/>
      <c r="E79" s="38"/>
      <c r="F79" s="38"/>
      <c r="G79" s="38"/>
      <c r="H79" s="38"/>
      <c r="I79" s="38"/>
      <c r="J79" s="38"/>
      <c r="K79" s="38"/>
      <c r="L79" s="38"/>
      <c r="M79" s="38"/>
      <c r="N79" s="38"/>
    </row>
    <row r="80" spans="3:14">
      <c r="C80" s="38"/>
      <c r="D80" s="38"/>
      <c r="E80" s="38"/>
      <c r="F80" s="38"/>
      <c r="G80" s="38"/>
      <c r="H80" s="38"/>
      <c r="I80" s="38"/>
      <c r="J80" s="38"/>
      <c r="K80" s="38"/>
      <c r="L80" s="38"/>
      <c r="M80" s="38"/>
      <c r="N80" s="38"/>
    </row>
    <row r="81" spans="3:14">
      <c r="C81" s="38"/>
      <c r="D81" s="38"/>
      <c r="E81" s="38"/>
      <c r="F81" s="38"/>
      <c r="G81" s="38"/>
      <c r="H81" s="38"/>
      <c r="I81" s="38"/>
      <c r="J81" s="38"/>
      <c r="K81" s="38"/>
      <c r="L81" s="38"/>
      <c r="M81" s="38"/>
      <c r="N81" s="38"/>
    </row>
    <row r="82" spans="3:14">
      <c r="C82" s="38"/>
      <c r="D82" s="38"/>
      <c r="E82" s="38"/>
      <c r="F82" s="38"/>
      <c r="G82" s="38"/>
      <c r="H82" s="38"/>
      <c r="I82" s="38"/>
      <c r="J82" s="38"/>
      <c r="K82" s="38"/>
      <c r="L82" s="38"/>
      <c r="M82" s="38"/>
      <c r="N82" s="38"/>
    </row>
    <row r="83" spans="3:14">
      <c r="C83" s="38"/>
      <c r="D83" s="38"/>
      <c r="E83" s="38"/>
      <c r="F83" s="38"/>
      <c r="G83" s="38"/>
      <c r="H83" s="38"/>
      <c r="I83" s="38"/>
      <c r="J83" s="38"/>
      <c r="K83" s="38"/>
      <c r="L83" s="38"/>
      <c r="M83" s="38"/>
      <c r="N83" s="38"/>
    </row>
    <row r="84" spans="3:14">
      <c r="C84" s="38"/>
      <c r="D84" s="38"/>
      <c r="E84" s="38"/>
      <c r="F84" s="38"/>
      <c r="G84" s="38"/>
      <c r="H84" s="38"/>
      <c r="I84" s="38"/>
      <c r="J84" s="38"/>
      <c r="K84" s="38"/>
      <c r="L84" s="38"/>
      <c r="M84" s="38"/>
      <c r="N84" s="38"/>
    </row>
    <row r="85" spans="3:14">
      <c r="C85" s="38"/>
      <c r="D85" s="38"/>
      <c r="E85" s="38"/>
      <c r="F85" s="38"/>
      <c r="G85" s="38"/>
      <c r="H85" s="38"/>
      <c r="I85" s="38"/>
      <c r="J85" s="38"/>
      <c r="K85" s="38"/>
      <c r="L85" s="38"/>
      <c r="M85" s="38"/>
      <c r="N85" s="38"/>
    </row>
    <row r="86" spans="3:14">
      <c r="C86" s="38"/>
      <c r="D86" s="38"/>
      <c r="E86" s="38"/>
      <c r="F86" s="38"/>
      <c r="G86" s="38"/>
      <c r="H86" s="38"/>
      <c r="I86" s="38"/>
      <c r="J86" s="38"/>
      <c r="K86" s="38"/>
      <c r="L86" s="38"/>
      <c r="M86" s="38"/>
      <c r="N86" s="38"/>
    </row>
    <row r="87" spans="3:14">
      <c r="C87" s="38"/>
      <c r="D87" s="38"/>
      <c r="E87" s="38"/>
      <c r="F87" s="38"/>
      <c r="G87" s="38"/>
      <c r="H87" s="38"/>
      <c r="I87" s="38"/>
      <c r="J87" s="38"/>
      <c r="K87" s="38"/>
      <c r="L87" s="38"/>
      <c r="M87" s="38"/>
      <c r="N87" s="38"/>
    </row>
    <row r="88" spans="3:14">
      <c r="C88" s="38"/>
      <c r="D88" s="38"/>
      <c r="E88" s="38"/>
      <c r="F88" s="38"/>
      <c r="G88" s="38"/>
      <c r="H88" s="38"/>
      <c r="I88" s="38"/>
      <c r="J88" s="38"/>
      <c r="K88" s="38"/>
      <c r="L88" s="38"/>
      <c r="M88" s="38"/>
      <c r="N88" s="38"/>
    </row>
    <row r="89" spans="3:14">
      <c r="C89" s="38"/>
      <c r="D89" s="38"/>
      <c r="E89" s="38"/>
      <c r="F89" s="38"/>
      <c r="G89" s="38"/>
      <c r="H89" s="38"/>
      <c r="I89" s="38"/>
      <c r="J89" s="38"/>
      <c r="K89" s="38"/>
      <c r="L89" s="38"/>
      <c r="M89" s="38"/>
      <c r="N89" s="38"/>
    </row>
    <row r="90" spans="3:14">
      <c r="C90" s="38"/>
      <c r="D90" s="38"/>
      <c r="E90" s="38"/>
      <c r="F90" s="38"/>
      <c r="G90" s="38"/>
      <c r="H90" s="38"/>
      <c r="I90" s="38"/>
      <c r="J90" s="38"/>
      <c r="K90" s="38"/>
      <c r="L90" s="38"/>
      <c r="M90" s="38"/>
      <c r="N90" s="38"/>
    </row>
    <row r="91" spans="3:14">
      <c r="C91" s="38"/>
      <c r="D91" s="38"/>
      <c r="E91" s="38"/>
      <c r="F91" s="38"/>
      <c r="G91" s="38"/>
      <c r="H91" s="38"/>
      <c r="I91" s="38"/>
      <c r="J91" s="38"/>
      <c r="K91" s="38"/>
      <c r="L91" s="38"/>
      <c r="M91" s="38"/>
      <c r="N91" s="38"/>
    </row>
    <row r="92" spans="3:14">
      <c r="C92" s="38"/>
      <c r="D92" s="38"/>
      <c r="E92" s="38"/>
      <c r="F92" s="38"/>
      <c r="G92" s="38"/>
      <c r="H92" s="38"/>
      <c r="I92" s="38"/>
      <c r="J92" s="38"/>
      <c r="K92" s="38"/>
      <c r="L92" s="38"/>
      <c r="M92" s="38"/>
      <c r="N92" s="38"/>
    </row>
    <row r="93" spans="3:14">
      <c r="C93" s="38"/>
      <c r="D93" s="38"/>
      <c r="E93" s="38"/>
      <c r="F93" s="38"/>
      <c r="G93" s="38"/>
      <c r="H93" s="38"/>
      <c r="I93" s="38"/>
      <c r="J93" s="38"/>
      <c r="K93" s="38"/>
      <c r="L93" s="38"/>
      <c r="M93" s="38"/>
      <c r="N93" s="38"/>
    </row>
    <row r="94" spans="3:14">
      <c r="C94" s="38"/>
      <c r="D94" s="38"/>
      <c r="E94" s="38"/>
      <c r="F94" s="38"/>
      <c r="G94" s="38"/>
      <c r="H94" s="38"/>
      <c r="I94" s="38"/>
      <c r="J94" s="38"/>
      <c r="K94" s="38"/>
      <c r="L94" s="38"/>
      <c r="M94" s="38"/>
      <c r="N94" s="38"/>
    </row>
    <row r="95" spans="3:14">
      <c r="C95" s="38"/>
      <c r="D95" s="38"/>
      <c r="E95" s="38"/>
      <c r="F95" s="38"/>
      <c r="G95" s="38"/>
      <c r="H95" s="38"/>
      <c r="I95" s="38"/>
      <c r="J95" s="38"/>
      <c r="K95" s="38"/>
      <c r="L95" s="38"/>
      <c r="M95" s="38"/>
      <c r="N95" s="38"/>
    </row>
    <row r="96" spans="3:14">
      <c r="C96" s="38"/>
      <c r="D96" s="38"/>
      <c r="E96" s="38"/>
      <c r="F96" s="38"/>
      <c r="G96" s="38"/>
      <c r="H96" s="38"/>
      <c r="I96" s="38"/>
      <c r="J96" s="38"/>
      <c r="K96" s="38"/>
      <c r="L96" s="38"/>
      <c r="M96" s="38"/>
      <c r="N96" s="38"/>
    </row>
    <row r="97" spans="3:14">
      <c r="C97" s="38"/>
      <c r="D97" s="38"/>
      <c r="E97" s="38"/>
      <c r="F97" s="38"/>
      <c r="G97" s="38"/>
      <c r="H97" s="38"/>
      <c r="I97" s="38"/>
      <c r="J97" s="38"/>
      <c r="K97" s="38"/>
      <c r="L97" s="38"/>
      <c r="M97" s="38"/>
      <c r="N97" s="38"/>
    </row>
    <row r="98" spans="3:14">
      <c r="C98" s="38"/>
      <c r="D98" s="38"/>
      <c r="E98" s="38"/>
      <c r="F98" s="38"/>
      <c r="G98" s="38"/>
      <c r="H98" s="38"/>
      <c r="I98" s="38"/>
      <c r="J98" s="38"/>
      <c r="K98" s="38"/>
      <c r="L98" s="38"/>
      <c r="M98" s="38"/>
      <c r="N98" s="38"/>
    </row>
    <row r="99" spans="3:14">
      <c r="C99" s="38"/>
      <c r="D99" s="38"/>
      <c r="E99" s="38"/>
      <c r="F99" s="38"/>
      <c r="G99" s="38"/>
      <c r="H99" s="38"/>
      <c r="I99" s="38"/>
      <c r="J99" s="38"/>
      <c r="K99" s="38"/>
      <c r="L99" s="38"/>
      <c r="M99" s="38"/>
      <c r="N99" s="38"/>
    </row>
    <row r="100" spans="3:14">
      <c r="C100" s="38"/>
      <c r="D100" s="38"/>
      <c r="E100" s="38"/>
      <c r="F100" s="38"/>
      <c r="G100" s="38"/>
      <c r="H100" s="38"/>
      <c r="I100" s="38"/>
      <c r="J100" s="38"/>
      <c r="K100" s="38"/>
      <c r="L100" s="38"/>
      <c r="M100" s="38"/>
      <c r="N100" s="38"/>
    </row>
    <row r="101" spans="3:14">
      <c r="C101" s="38"/>
      <c r="D101" s="38"/>
      <c r="E101" s="38"/>
      <c r="F101" s="38"/>
      <c r="G101" s="38"/>
      <c r="H101" s="38"/>
      <c r="I101" s="38"/>
      <c r="J101" s="38"/>
      <c r="K101" s="38"/>
      <c r="L101" s="38"/>
      <c r="M101" s="38"/>
      <c r="N101" s="38"/>
    </row>
    <row r="102" spans="3:14">
      <c r="C102" s="38"/>
      <c r="D102" s="38"/>
      <c r="E102" s="38"/>
      <c r="F102" s="38"/>
      <c r="G102" s="38"/>
      <c r="H102" s="38"/>
      <c r="I102" s="38"/>
      <c r="J102" s="38"/>
      <c r="K102" s="38"/>
      <c r="L102" s="38"/>
      <c r="M102" s="38"/>
      <c r="N102" s="38"/>
    </row>
    <row r="103" spans="3:14">
      <c r="C103" s="38"/>
      <c r="D103" s="38"/>
      <c r="E103" s="38"/>
      <c r="F103" s="38"/>
      <c r="G103" s="38"/>
      <c r="H103" s="38"/>
      <c r="I103" s="38"/>
      <c r="J103" s="38"/>
      <c r="K103" s="38"/>
      <c r="L103" s="38"/>
      <c r="M103" s="38"/>
      <c r="N103" s="38"/>
    </row>
    <row r="104" spans="3:14">
      <c r="C104" s="38"/>
      <c r="D104" s="38"/>
      <c r="E104" s="38"/>
      <c r="F104" s="38"/>
      <c r="G104" s="38"/>
      <c r="H104" s="38"/>
      <c r="I104" s="38"/>
      <c r="J104" s="38"/>
      <c r="K104" s="38"/>
      <c r="L104" s="38"/>
      <c r="M104" s="38"/>
      <c r="N104" s="38"/>
    </row>
    <row r="105" spans="3:14">
      <c r="C105" s="38"/>
      <c r="D105" s="38"/>
      <c r="E105" s="38"/>
      <c r="F105" s="38"/>
      <c r="G105" s="38"/>
      <c r="H105" s="38"/>
      <c r="I105" s="38"/>
      <c r="J105" s="38"/>
      <c r="K105" s="38"/>
      <c r="L105" s="38"/>
      <c r="M105" s="38"/>
      <c r="N105" s="38"/>
    </row>
    <row r="106" spans="3:14">
      <c r="C106" s="38"/>
      <c r="D106" s="38"/>
      <c r="E106" s="38"/>
      <c r="F106" s="38"/>
      <c r="G106" s="38"/>
      <c r="H106" s="38"/>
      <c r="I106" s="38"/>
      <c r="J106" s="38"/>
      <c r="K106" s="38"/>
      <c r="L106" s="38"/>
      <c r="M106" s="38"/>
      <c r="N106" s="38"/>
    </row>
    <row r="107" spans="3:14">
      <c r="C107" s="38"/>
      <c r="D107" s="38"/>
      <c r="E107" s="38"/>
      <c r="F107" s="38"/>
      <c r="G107" s="38"/>
      <c r="H107" s="38"/>
      <c r="I107" s="38"/>
      <c r="J107" s="38"/>
      <c r="K107" s="38"/>
      <c r="L107" s="38"/>
      <c r="M107" s="38"/>
      <c r="N107" s="38"/>
    </row>
    <row r="108" spans="3:14">
      <c r="C108" s="38"/>
      <c r="D108" s="38"/>
      <c r="E108" s="38"/>
      <c r="F108" s="38"/>
      <c r="G108" s="38"/>
      <c r="H108" s="38"/>
      <c r="I108" s="38"/>
      <c r="J108" s="38"/>
      <c r="K108" s="38"/>
      <c r="L108" s="38"/>
      <c r="M108" s="38"/>
      <c r="N108" s="38"/>
    </row>
    <row r="109" spans="3:14">
      <c r="C109" s="38"/>
      <c r="D109" s="38"/>
      <c r="E109" s="38"/>
      <c r="F109" s="38"/>
      <c r="G109" s="38"/>
      <c r="H109" s="38"/>
      <c r="I109" s="38"/>
      <c r="J109" s="38"/>
      <c r="K109" s="38"/>
      <c r="L109" s="38"/>
      <c r="M109" s="38"/>
      <c r="N109" s="38"/>
    </row>
    <row r="110" spans="3:14">
      <c r="C110" s="38"/>
      <c r="D110" s="38"/>
      <c r="E110" s="38"/>
      <c r="F110" s="38"/>
      <c r="G110" s="38"/>
      <c r="H110" s="38"/>
      <c r="I110" s="38"/>
      <c r="J110" s="38"/>
      <c r="K110" s="38"/>
      <c r="L110" s="38"/>
      <c r="M110" s="38"/>
      <c r="N110" s="38"/>
    </row>
    <row r="111" spans="3:14">
      <c r="C111" s="38"/>
      <c r="D111" s="38"/>
      <c r="E111" s="38"/>
      <c r="F111" s="38"/>
      <c r="G111" s="38"/>
      <c r="H111" s="38"/>
      <c r="I111" s="38"/>
      <c r="J111" s="38"/>
      <c r="K111" s="38"/>
      <c r="L111" s="38"/>
      <c r="M111" s="38"/>
      <c r="N111" s="38"/>
    </row>
    <row r="112" spans="3:14">
      <c r="C112" s="38"/>
      <c r="D112" s="38"/>
      <c r="E112" s="38"/>
      <c r="F112" s="38"/>
      <c r="G112" s="38"/>
      <c r="H112" s="38"/>
      <c r="I112" s="38"/>
      <c r="J112" s="38"/>
      <c r="K112" s="38"/>
      <c r="L112" s="38"/>
      <c r="M112" s="38"/>
      <c r="N112" s="38"/>
    </row>
    <row r="113" spans="3:14">
      <c r="C113" s="38"/>
      <c r="D113" s="38"/>
      <c r="E113" s="38"/>
      <c r="F113" s="38"/>
      <c r="G113" s="38"/>
      <c r="H113" s="38"/>
      <c r="I113" s="38"/>
      <c r="J113" s="38"/>
      <c r="K113" s="38"/>
      <c r="L113" s="38"/>
      <c r="M113" s="38"/>
      <c r="N113" s="38"/>
    </row>
    <row r="114" spans="3:14">
      <c r="C114" s="38"/>
      <c r="D114" s="38"/>
      <c r="E114" s="38"/>
      <c r="F114" s="38"/>
      <c r="G114" s="38"/>
      <c r="H114" s="38"/>
      <c r="I114" s="38"/>
      <c r="J114" s="38"/>
      <c r="K114" s="38"/>
      <c r="L114" s="38"/>
      <c r="M114" s="38"/>
      <c r="N114" s="38"/>
    </row>
    <row r="115" spans="3:14">
      <c r="C115" s="38"/>
      <c r="D115" s="38"/>
      <c r="E115" s="38"/>
      <c r="F115" s="38"/>
      <c r="G115" s="38"/>
      <c r="H115" s="38"/>
      <c r="I115" s="38"/>
      <c r="J115" s="38"/>
      <c r="K115" s="38"/>
      <c r="L115" s="38"/>
      <c r="M115" s="38"/>
      <c r="N115" s="38"/>
    </row>
    <row r="116" spans="3:14">
      <c r="C116" s="38"/>
      <c r="D116" s="38"/>
      <c r="E116" s="38"/>
      <c r="F116" s="38"/>
      <c r="G116" s="38"/>
      <c r="H116" s="38"/>
      <c r="I116" s="38"/>
      <c r="J116" s="38"/>
      <c r="K116" s="38"/>
      <c r="L116" s="38"/>
      <c r="M116" s="38"/>
      <c r="N116" s="38"/>
    </row>
    <row r="117" spans="3:14">
      <c r="C117" s="38"/>
      <c r="D117" s="38"/>
      <c r="E117" s="38"/>
      <c r="F117" s="38"/>
      <c r="G117" s="38"/>
      <c r="H117" s="38"/>
      <c r="I117" s="38"/>
      <c r="J117" s="38"/>
      <c r="K117" s="38"/>
      <c r="L117" s="38"/>
      <c r="M117" s="38"/>
      <c r="N117" s="38"/>
    </row>
    <row r="118" spans="3:14">
      <c r="C118" s="38"/>
      <c r="D118" s="38"/>
      <c r="E118" s="38"/>
      <c r="F118" s="38"/>
      <c r="G118" s="38"/>
      <c r="H118" s="38"/>
      <c r="I118" s="38"/>
      <c r="J118" s="38"/>
      <c r="K118" s="38"/>
      <c r="L118" s="38"/>
      <c r="M118" s="38"/>
      <c r="N118" s="38"/>
    </row>
    <row r="119" spans="3:14">
      <c r="C119" s="38"/>
      <c r="D119" s="38"/>
      <c r="E119" s="38"/>
      <c r="F119" s="38"/>
      <c r="G119" s="38"/>
      <c r="H119" s="38"/>
      <c r="I119" s="38"/>
      <c r="J119" s="38"/>
      <c r="K119" s="38"/>
      <c r="L119" s="38"/>
      <c r="M119" s="38"/>
      <c r="N119" s="38"/>
    </row>
    <row r="120" spans="3:14">
      <c r="C120" s="38"/>
      <c r="D120" s="38"/>
      <c r="E120" s="38"/>
      <c r="F120" s="38"/>
      <c r="G120" s="38"/>
      <c r="H120" s="38"/>
      <c r="I120" s="38"/>
      <c r="J120" s="38"/>
      <c r="K120" s="38"/>
      <c r="L120" s="38"/>
      <c r="M120" s="38"/>
      <c r="N120" s="38"/>
    </row>
    <row r="121" spans="3:14">
      <c r="C121" s="38"/>
      <c r="D121" s="38"/>
      <c r="E121" s="38"/>
      <c r="F121" s="38"/>
      <c r="G121" s="38"/>
      <c r="H121" s="38"/>
      <c r="I121" s="38"/>
      <c r="J121" s="38"/>
      <c r="K121" s="38"/>
      <c r="L121" s="38"/>
      <c r="M121" s="38"/>
      <c r="N121" s="38"/>
    </row>
    <row r="122" spans="3:14">
      <c r="C122" s="38"/>
      <c r="D122" s="38"/>
      <c r="E122" s="38"/>
      <c r="F122" s="38"/>
      <c r="G122" s="38"/>
      <c r="H122" s="38"/>
      <c r="I122" s="38"/>
      <c r="J122" s="38"/>
      <c r="K122" s="38"/>
      <c r="L122" s="38"/>
      <c r="M122" s="38"/>
      <c r="N122" s="38"/>
    </row>
    <row r="123" spans="3:14">
      <c r="C123" s="38"/>
      <c r="D123" s="38"/>
      <c r="E123" s="38"/>
      <c r="F123" s="38"/>
      <c r="G123" s="38"/>
      <c r="H123" s="38"/>
      <c r="I123" s="38"/>
      <c r="J123" s="38"/>
      <c r="K123" s="38"/>
      <c r="L123" s="38"/>
      <c r="M123" s="38"/>
      <c r="N123" s="38"/>
    </row>
    <row r="124" spans="3:14">
      <c r="C124" s="38"/>
      <c r="D124" s="38"/>
      <c r="E124" s="38"/>
      <c r="F124" s="38"/>
      <c r="G124" s="38"/>
      <c r="H124" s="38"/>
      <c r="I124" s="38"/>
      <c r="J124" s="38"/>
      <c r="K124" s="38"/>
      <c r="L124" s="38"/>
      <c r="M124" s="38"/>
      <c r="N124" s="38"/>
    </row>
    <row r="125" spans="3:14">
      <c r="C125" s="38"/>
      <c r="D125" s="38"/>
      <c r="E125" s="38"/>
      <c r="F125" s="38"/>
      <c r="G125" s="38"/>
      <c r="H125" s="38"/>
      <c r="I125" s="38"/>
      <c r="J125" s="38"/>
      <c r="K125" s="38"/>
      <c r="L125" s="38"/>
      <c r="M125" s="38"/>
      <c r="N125" s="38"/>
    </row>
    <row r="126" spans="3:14">
      <c r="C126" s="38"/>
      <c r="D126" s="38"/>
      <c r="E126" s="38"/>
      <c r="F126" s="38"/>
      <c r="G126" s="38"/>
      <c r="H126" s="38"/>
      <c r="I126" s="38"/>
      <c r="J126" s="38"/>
      <c r="K126" s="38"/>
      <c r="L126" s="38"/>
      <c r="M126" s="38"/>
      <c r="N126" s="38"/>
    </row>
    <row r="127" spans="3:14">
      <c r="C127" s="38"/>
      <c r="D127" s="38"/>
      <c r="E127" s="38"/>
      <c r="F127" s="38"/>
      <c r="G127" s="38"/>
      <c r="H127" s="38"/>
      <c r="I127" s="38"/>
      <c r="J127" s="38"/>
      <c r="K127" s="38"/>
      <c r="L127" s="38"/>
      <c r="M127" s="38"/>
      <c r="N127" s="38"/>
    </row>
    <row r="128" spans="3:14">
      <c r="C128" s="38"/>
      <c r="D128" s="38"/>
      <c r="E128" s="38"/>
      <c r="F128" s="38"/>
      <c r="G128" s="38"/>
      <c r="H128" s="38"/>
      <c r="I128" s="38"/>
      <c r="J128" s="38"/>
      <c r="K128" s="38"/>
      <c r="L128" s="38"/>
      <c r="M128" s="38"/>
      <c r="N128" s="38"/>
    </row>
  </sheetData>
  <phoneticPr fontId="62"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90" zoomScaleNormal="90" workbookViewId="0">
      <selection activeCell="F19" sqref="F19"/>
    </sheetView>
  </sheetViews>
  <sheetFormatPr defaultRowHeight="15"/>
  <cols>
    <col min="1" max="1" width="9" customWidth="1"/>
    <col min="2" max="2" width="27.42578125" bestFit="1" customWidth="1"/>
    <col min="3" max="3" width="12.42578125" bestFit="1" customWidth="1"/>
    <col min="4" max="5" width="9.7109375" bestFit="1" customWidth="1"/>
    <col min="6" max="7" width="10.140625" bestFit="1" customWidth="1"/>
    <col min="8" max="8" width="11.42578125" customWidth="1"/>
    <col min="9" max="9" width="14" customWidth="1"/>
    <col min="11" max="11" width="12.42578125"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c r="B2" s="2" t="s">
        <v>40</v>
      </c>
      <c r="C2" s="3">
        <v>43220</v>
      </c>
      <c r="D2" s="3">
        <v>43251</v>
      </c>
      <c r="E2" s="3">
        <v>43281</v>
      </c>
      <c r="F2" s="3">
        <v>43312</v>
      </c>
      <c r="G2" s="3">
        <v>43343</v>
      </c>
      <c r="H2" s="3">
        <v>43373</v>
      </c>
      <c r="I2" s="3">
        <v>43404</v>
      </c>
      <c r="J2" s="3">
        <v>43434</v>
      </c>
      <c r="K2" s="3">
        <v>43465</v>
      </c>
      <c r="L2" s="3">
        <v>43496</v>
      </c>
      <c r="M2" s="3">
        <v>43524</v>
      </c>
      <c r="N2" s="3">
        <v>43555</v>
      </c>
    </row>
    <row r="3" spans="2:29">
      <c r="B3" s="10" t="s">
        <v>87</v>
      </c>
      <c r="C3" s="41">
        <v>0.22926964812080999</v>
      </c>
      <c r="D3" s="41">
        <v>8.3770135558110012E-2</v>
      </c>
      <c r="E3" s="41">
        <v>7.4540071759729987E-2</v>
      </c>
      <c r="F3" s="41">
        <v>1.689183217305E-2</v>
      </c>
      <c r="G3" s="41">
        <v>0.11933140243591998</v>
      </c>
      <c r="H3" s="41">
        <v>0.4515632341452599</v>
      </c>
      <c r="I3" s="41">
        <v>0.19674247003853004</v>
      </c>
      <c r="J3" s="41">
        <v>0.36146699734268001</v>
      </c>
      <c r="K3" s="41">
        <v>4.3544993869079993E-2</v>
      </c>
      <c r="L3" s="41">
        <v>8.2189194112500003E-2</v>
      </c>
      <c r="M3" s="41"/>
      <c r="N3" s="41"/>
      <c r="AC3" s="1"/>
    </row>
    <row r="4" spans="2:29">
      <c r="B4" s="10" t="s">
        <v>88</v>
      </c>
      <c r="C4" s="41">
        <v>0.19076406297142001</v>
      </c>
      <c r="D4" s="41">
        <v>1.9737017589767301</v>
      </c>
      <c r="E4" s="41">
        <v>0.33233941992889998</v>
      </c>
      <c r="F4" s="43">
        <v>0.55117045496392991</v>
      </c>
      <c r="G4" s="43">
        <v>0.27655239206217996</v>
      </c>
      <c r="H4" s="43">
        <v>0.10927516401613001</v>
      </c>
      <c r="I4" s="43">
        <v>1.520019462376E-2</v>
      </c>
      <c r="J4" s="43">
        <v>7.9467297657799998E-3</v>
      </c>
      <c r="K4" s="43">
        <v>0.34519447781195006</v>
      </c>
      <c r="L4" s="43">
        <v>3.3166906698219999E-2</v>
      </c>
      <c r="M4" s="43"/>
      <c r="N4" s="43"/>
      <c r="AC4" s="1"/>
    </row>
    <row r="5" spans="2:29">
      <c r="B5" s="10" t="s">
        <v>89</v>
      </c>
      <c r="C5" s="41">
        <v>0</v>
      </c>
      <c r="D5" s="41">
        <v>0</v>
      </c>
      <c r="E5" s="41">
        <v>8.8663725995000002E-4</v>
      </c>
      <c r="F5" s="43">
        <v>4.4665580622500001E-3</v>
      </c>
      <c r="G5" s="43">
        <v>0</v>
      </c>
      <c r="H5" s="43">
        <v>2.8450799999999998E-3</v>
      </c>
      <c r="I5" s="43">
        <v>0</v>
      </c>
      <c r="J5" s="43">
        <v>0</v>
      </c>
      <c r="K5" s="43">
        <v>6.023664277399999E-4</v>
      </c>
      <c r="L5" s="43">
        <v>0.1198002458158</v>
      </c>
      <c r="M5" s="43"/>
      <c r="N5" s="43"/>
      <c r="AC5" s="1"/>
    </row>
    <row r="6" spans="2:29">
      <c r="C6" s="38"/>
      <c r="D6" s="38"/>
      <c r="E6" s="38"/>
      <c r="F6" s="38"/>
      <c r="G6" s="38"/>
      <c r="H6" s="38"/>
      <c r="I6" s="38"/>
      <c r="J6" s="38"/>
      <c r="K6" s="38"/>
      <c r="L6" s="38"/>
      <c r="M6" s="38"/>
      <c r="N6" s="38"/>
    </row>
    <row r="7" spans="2:29">
      <c r="C7" s="38"/>
      <c r="D7" s="38"/>
      <c r="E7" s="38"/>
      <c r="F7" s="38"/>
      <c r="G7" s="38"/>
      <c r="H7" s="38"/>
      <c r="I7" s="38"/>
      <c r="J7" s="38"/>
      <c r="K7" s="38"/>
      <c r="L7" s="38"/>
      <c r="M7" s="38"/>
      <c r="N7" s="38"/>
    </row>
    <row r="8" spans="2:29">
      <c r="C8" s="38"/>
      <c r="D8" s="38"/>
      <c r="E8" s="38"/>
      <c r="F8" s="38"/>
      <c r="G8" s="38"/>
      <c r="H8" s="38"/>
      <c r="I8" s="38"/>
      <c r="J8" s="38"/>
      <c r="K8" s="38"/>
      <c r="L8" s="38"/>
      <c r="M8" s="38"/>
      <c r="N8" s="38"/>
    </row>
    <row r="9" spans="2:29">
      <c r="B9" s="2" t="s">
        <v>114</v>
      </c>
      <c r="C9" s="3">
        <v>43220</v>
      </c>
      <c r="D9" s="3">
        <v>43251</v>
      </c>
      <c r="E9" s="3">
        <v>43281</v>
      </c>
      <c r="F9" s="3">
        <v>43312</v>
      </c>
      <c r="G9" s="3">
        <v>43343</v>
      </c>
      <c r="H9" s="3">
        <v>43373</v>
      </c>
      <c r="I9" s="3">
        <v>43404</v>
      </c>
      <c r="J9" s="3">
        <v>43434</v>
      </c>
      <c r="K9" s="3">
        <v>43465</v>
      </c>
      <c r="L9" s="3">
        <v>43496</v>
      </c>
      <c r="M9" s="3">
        <v>43524</v>
      </c>
      <c r="N9" s="3">
        <v>43555</v>
      </c>
    </row>
    <row r="10" spans="2:29">
      <c r="B10" s="10" t="s">
        <v>115</v>
      </c>
      <c r="C10" s="15">
        <v>-7746.0359999999982</v>
      </c>
      <c r="D10" s="15">
        <v>-2620.02</v>
      </c>
      <c r="E10" s="15">
        <v>-1634.1059999999998</v>
      </c>
      <c r="F10" s="15">
        <v>-872.90699999999993</v>
      </c>
      <c r="G10" s="15">
        <v>-6190.2890000000007</v>
      </c>
      <c r="H10" s="15">
        <v>-7493.9929999999986</v>
      </c>
      <c r="I10" s="15">
        <v>-9740.7670000000035</v>
      </c>
      <c r="J10" s="15">
        <v>-8926.2210000000014</v>
      </c>
      <c r="K10" s="15">
        <v>-3970.527</v>
      </c>
      <c r="L10" s="15">
        <v>-3645.2800000000007</v>
      </c>
      <c r="M10" s="15"/>
      <c r="N10" s="15"/>
    </row>
    <row r="11" spans="2:29">
      <c r="B11" s="10" t="s">
        <v>116</v>
      </c>
      <c r="C11" s="15">
        <v>-11600</v>
      </c>
      <c r="D11" s="15">
        <v>-61661</v>
      </c>
      <c r="E11" s="15">
        <v>-12300</v>
      </c>
      <c r="F11" s="15">
        <v>-26763</v>
      </c>
      <c r="G11" s="15">
        <v>-26185</v>
      </c>
      <c r="H11" s="15">
        <v>-7200</v>
      </c>
      <c r="I11" s="15">
        <v>-9323.5</v>
      </c>
      <c r="J11" s="15">
        <v>-2600</v>
      </c>
      <c r="K11" s="15">
        <v>-11056</v>
      </c>
      <c r="L11" s="15">
        <v>-1200</v>
      </c>
      <c r="M11" s="15"/>
      <c r="N11" s="15"/>
    </row>
    <row r="12" spans="2:29">
      <c r="B12" s="10" t="s">
        <v>117</v>
      </c>
      <c r="C12" s="15">
        <v>0</v>
      </c>
      <c r="D12" s="15">
        <v>0</v>
      </c>
      <c r="E12" s="15">
        <v>-232.68299999999999</v>
      </c>
      <c r="F12" s="15">
        <v>-327.55799999999999</v>
      </c>
      <c r="G12" s="15">
        <v>0</v>
      </c>
      <c r="H12" s="15">
        <v>-48.51</v>
      </c>
      <c r="I12" s="15">
        <v>0</v>
      </c>
      <c r="J12" s="15">
        <v>0</v>
      </c>
      <c r="K12" s="15">
        <v>-196.017</v>
      </c>
      <c r="L12" s="15">
        <v>-6620.9490000000005</v>
      </c>
      <c r="M12" s="15"/>
      <c r="N12" s="15"/>
    </row>
    <row r="13" spans="2:29">
      <c r="C13" s="26">
        <v>-19346.036</v>
      </c>
      <c r="D13" s="26">
        <v>-64281.02</v>
      </c>
      <c r="E13" s="26">
        <v>-14166.789000000001</v>
      </c>
      <c r="F13" s="26">
        <v>-27963.465</v>
      </c>
      <c r="G13" s="26">
        <v>-32375.289000000001</v>
      </c>
      <c r="H13" s="26">
        <v>-14742.502999999999</v>
      </c>
      <c r="I13" s="26">
        <v>-19064.267000000003</v>
      </c>
      <c r="J13" s="26">
        <v>-11526.221000000001</v>
      </c>
      <c r="K13" s="26">
        <v>-15222.544</v>
      </c>
      <c r="L13" s="26">
        <v>-11466.229000000001</v>
      </c>
      <c r="M13" s="26">
        <f t="shared" ref="M13:N13" si="0">SUM(M10:M12)</f>
        <v>0</v>
      </c>
      <c r="N13" s="26">
        <f t="shared" si="0"/>
        <v>0</v>
      </c>
    </row>
    <row r="16" spans="2:29">
      <c r="B16" t="s">
        <v>178</v>
      </c>
    </row>
    <row r="17" spans="2:3">
      <c r="B17" t="s">
        <v>92</v>
      </c>
      <c r="C17" s="51">
        <v>-11466.229000000001</v>
      </c>
    </row>
  </sheetData>
  <phoneticPr fontId="62"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B2:N42"/>
  <sheetViews>
    <sheetView topLeftCell="C1" zoomScale="70" zoomScaleNormal="70" workbookViewId="0">
      <selection activeCell="E26" sqref="E26"/>
    </sheetView>
  </sheetViews>
  <sheetFormatPr defaultRowHeight="15"/>
  <cols>
    <col min="1" max="1" width="9" customWidth="1"/>
    <col min="2" max="2" width="60.28515625" customWidth="1"/>
    <col min="3" max="3" width="10.28515625" bestFit="1" customWidth="1"/>
    <col min="4" max="4" width="9.7109375" bestFit="1" customWidth="1"/>
    <col min="5" max="5" width="11" bestFit="1" customWidth="1"/>
    <col min="7" max="7" width="11.42578125" bestFit="1" customWidth="1"/>
    <col min="8" max="8" width="12.42578125" customWidth="1"/>
    <col min="9" max="9" width="12.85546875" customWidth="1"/>
    <col min="10" max="10" width="11" bestFit="1" customWidth="1"/>
    <col min="11" max="11" width="13.5703125" customWidth="1"/>
    <col min="12" max="12" width="14"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c r="B2" s="2" t="s">
        <v>40</v>
      </c>
      <c r="C2" s="3">
        <v>43220</v>
      </c>
      <c r="D2" s="3">
        <v>43251</v>
      </c>
      <c r="E2" s="3">
        <v>43281</v>
      </c>
      <c r="F2" s="3">
        <v>43312</v>
      </c>
      <c r="G2" s="3">
        <v>43343</v>
      </c>
      <c r="H2" s="3">
        <v>43373</v>
      </c>
      <c r="I2" s="3">
        <v>43404</v>
      </c>
      <c r="J2" s="3">
        <v>43434</v>
      </c>
      <c r="K2" s="3">
        <v>43465</v>
      </c>
      <c r="L2" s="3">
        <v>43496</v>
      </c>
      <c r="M2" s="3">
        <v>43524</v>
      </c>
      <c r="N2" s="3">
        <v>43555</v>
      </c>
    </row>
    <row r="3" spans="2:14">
      <c r="B3" s="10" t="s">
        <v>28</v>
      </c>
      <c r="C3" s="41">
        <v>1.0773172354292999</v>
      </c>
      <c r="D3" s="41">
        <v>1.0325338589461301</v>
      </c>
      <c r="E3" s="41">
        <v>0.86542248682124978</v>
      </c>
      <c r="F3" s="41">
        <v>0.84214935546120018</v>
      </c>
      <c r="G3" s="41">
        <v>0.93714556242602998</v>
      </c>
      <c r="H3" s="41">
        <v>0.98862691443302009</v>
      </c>
      <c r="I3" s="41">
        <v>0.95882279856767016</v>
      </c>
      <c r="J3" s="41">
        <v>1.1604069280604001</v>
      </c>
      <c r="K3" s="41">
        <v>0.89377336928181994</v>
      </c>
      <c r="L3" s="41">
        <v>1.2113612987669899</v>
      </c>
      <c r="M3" s="41"/>
      <c r="N3" s="41"/>
    </row>
    <row r="4" spans="2:14">
      <c r="B4" s="10" t="s">
        <v>183</v>
      </c>
      <c r="C4" s="41">
        <v>4.0454750400000004</v>
      </c>
      <c r="D4" s="41">
        <v>4.0014732000000004</v>
      </c>
      <c r="E4" s="41">
        <v>4.1009774400000003</v>
      </c>
      <c r="F4" s="41">
        <v>5.5646983699999994</v>
      </c>
      <c r="G4" s="41">
        <v>6.0019632400000003</v>
      </c>
      <c r="H4" s="41">
        <v>4.9791666400000008</v>
      </c>
      <c r="I4" s="41">
        <v>5.6341274499999985</v>
      </c>
      <c r="J4" s="41">
        <v>4.3753233299999996</v>
      </c>
      <c r="K4" s="41">
        <v>4.7740882900000017</v>
      </c>
      <c r="L4" s="41">
        <v>6.10721734</v>
      </c>
      <c r="M4" s="41"/>
      <c r="N4" s="41"/>
    </row>
    <row r="5" spans="2:14">
      <c r="B5" s="10" t="s">
        <v>184</v>
      </c>
      <c r="C5" s="41">
        <v>0</v>
      </c>
      <c r="D5" s="41">
        <v>0</v>
      </c>
      <c r="E5" s="41">
        <v>0</v>
      </c>
      <c r="F5" s="41">
        <v>0</v>
      </c>
      <c r="G5" s="41">
        <v>0</v>
      </c>
      <c r="H5" s="41">
        <v>0</v>
      </c>
      <c r="I5" s="41">
        <v>0</v>
      </c>
      <c r="J5" s="41">
        <v>0</v>
      </c>
      <c r="K5" s="41">
        <v>0</v>
      </c>
      <c r="L5" s="41">
        <v>0</v>
      </c>
      <c r="M5" s="41"/>
      <c r="N5" s="41"/>
    </row>
    <row r="6" spans="2:14">
      <c r="B6" s="10" t="s">
        <v>44</v>
      </c>
      <c r="C6" s="41">
        <v>3.2549999999999989E-2</v>
      </c>
      <c r="D6" s="41">
        <v>1.5050000000000006E-2</v>
      </c>
      <c r="E6" s="41">
        <v>5.2499999999999969E-3</v>
      </c>
      <c r="F6" s="41">
        <v>1.3650000000000011E-2</v>
      </c>
      <c r="G6" s="41">
        <v>9.1000000000000004E-3</v>
      </c>
      <c r="H6" s="41">
        <v>1.3119109999999993E-2</v>
      </c>
      <c r="I6" s="41">
        <v>1.0062078000000006E-2</v>
      </c>
      <c r="J6" s="41">
        <v>6.0549999999999958E-2</v>
      </c>
      <c r="K6" s="41">
        <v>0.10903065000000003</v>
      </c>
      <c r="L6" s="41">
        <v>0.13551345999999997</v>
      </c>
      <c r="M6" s="41"/>
      <c r="N6" s="41"/>
    </row>
    <row r="7" spans="2:14">
      <c r="B7" s="10" t="s">
        <v>45</v>
      </c>
      <c r="C7" s="41">
        <v>0.15678468000000004</v>
      </c>
      <c r="D7" s="41">
        <v>6.3168480000000013E-2</v>
      </c>
      <c r="E7" s="41">
        <v>2.3231830000000019E-2</v>
      </c>
      <c r="F7" s="41">
        <v>5.1529599999999967E-2</v>
      </c>
      <c r="G7" s="41">
        <v>0.12183464999999989</v>
      </c>
      <c r="H7" s="41">
        <v>0.53028801999999997</v>
      </c>
      <c r="I7" s="41">
        <v>0.66055509999999962</v>
      </c>
      <c r="J7" s="41">
        <v>0.7355370299999997</v>
      </c>
      <c r="K7" s="41">
        <v>0.95346693000000027</v>
      </c>
      <c r="L7" s="41">
        <v>1.1712319199999992</v>
      </c>
      <c r="M7" s="41"/>
      <c r="N7" s="41"/>
    </row>
    <row r="8" spans="2:14">
      <c r="B8" s="10" t="s">
        <v>43</v>
      </c>
      <c r="C8" s="41">
        <v>0.49896000000000024</v>
      </c>
      <c r="D8" s="41">
        <v>0.51483000000000023</v>
      </c>
      <c r="E8" s="41">
        <v>0.49500000000000022</v>
      </c>
      <c r="F8" s="41">
        <v>0.51433000000000018</v>
      </c>
      <c r="G8" s="41">
        <v>0.51384000000000019</v>
      </c>
      <c r="H8" s="41">
        <v>0.40416299999999977</v>
      </c>
      <c r="I8" s="41">
        <v>0.51541000000000026</v>
      </c>
      <c r="J8" s="41">
        <v>0.69996600000000009</v>
      </c>
      <c r="K8" s="41">
        <v>0.72416549999999991</v>
      </c>
      <c r="L8" s="41">
        <v>0.71152600000000032</v>
      </c>
      <c r="M8" s="41"/>
      <c r="N8" s="41"/>
    </row>
    <row r="9" spans="2:14">
      <c r="B9" s="10" t="s">
        <v>46</v>
      </c>
      <c r="C9" s="41">
        <v>0.3743249999999998</v>
      </c>
      <c r="D9" s="41">
        <v>0.38680249999999977</v>
      </c>
      <c r="E9" s="41">
        <v>0.3743249999999998</v>
      </c>
      <c r="F9" s="41">
        <v>0.38683749999999978</v>
      </c>
      <c r="G9" s="41">
        <v>0.38680249999999977</v>
      </c>
      <c r="H9" s="41">
        <v>0.47375700000000004</v>
      </c>
      <c r="I9" s="41">
        <v>0.38680249999999977</v>
      </c>
      <c r="J9" s="41">
        <v>0</v>
      </c>
      <c r="K9" s="41">
        <v>0</v>
      </c>
      <c r="L9" s="41">
        <v>0</v>
      </c>
      <c r="M9" s="41"/>
      <c r="N9" s="41"/>
    </row>
    <row r="10" spans="2:14">
      <c r="B10" s="10" t="s">
        <v>47</v>
      </c>
      <c r="C10" s="41">
        <v>0.27623048999999994</v>
      </c>
      <c r="D10" s="41">
        <v>0.45542747000000017</v>
      </c>
      <c r="E10" s="41">
        <v>0.14368738900000003</v>
      </c>
      <c r="F10" s="41">
        <v>0.18238135</v>
      </c>
      <c r="G10" s="41">
        <v>0.25518026999999993</v>
      </c>
      <c r="H10" s="41">
        <v>0.24158857000000003</v>
      </c>
      <c r="I10" s="41">
        <v>0.29144735999999988</v>
      </c>
      <c r="J10" s="41">
        <v>0</v>
      </c>
      <c r="K10" s="41">
        <v>0</v>
      </c>
      <c r="L10" s="41">
        <v>0</v>
      </c>
      <c r="M10" s="41"/>
      <c r="N10" s="41"/>
    </row>
    <row r="11" spans="2:14">
      <c r="B11" s="52" t="s">
        <v>157</v>
      </c>
      <c r="C11" s="41">
        <f>SUM(C3:C5,C8)</f>
        <v>5.6217522754293006</v>
      </c>
      <c r="D11" s="41">
        <f t="shared" ref="D11:N11" si="0">SUM(D3:D5,D8)</f>
        <v>5.5488370589461304</v>
      </c>
      <c r="E11" s="41">
        <f t="shared" si="0"/>
        <v>5.4613999268212501</v>
      </c>
      <c r="F11" s="41">
        <f t="shared" si="0"/>
        <v>6.9211777254611997</v>
      </c>
      <c r="G11" s="41">
        <f t="shared" si="0"/>
        <v>7.4529488024260306</v>
      </c>
      <c r="H11" s="41">
        <f t="shared" si="0"/>
        <v>6.3719565544330203</v>
      </c>
      <c r="I11" s="41">
        <f t="shared" si="0"/>
        <v>7.1083602485676689</v>
      </c>
      <c r="J11" s="41">
        <f t="shared" si="0"/>
        <v>6.2356962580603996</v>
      </c>
      <c r="K11" s="41">
        <f t="shared" si="0"/>
        <v>6.3920271592818212</v>
      </c>
      <c r="L11" s="41">
        <f t="shared" si="0"/>
        <v>8.030104638766991</v>
      </c>
      <c r="M11" s="41">
        <f t="shared" si="0"/>
        <v>0</v>
      </c>
      <c r="N11" s="41">
        <f t="shared" si="0"/>
        <v>0</v>
      </c>
    </row>
    <row r="12" spans="2:14">
      <c r="B12" s="52" t="s">
        <v>186</v>
      </c>
      <c r="C12" s="41">
        <f>SUM(C6:C7,C9:C10)</f>
        <v>0.83989016999999966</v>
      </c>
      <c r="D12" s="41">
        <f t="shared" ref="D12:N12" si="1">SUM(D6:D7,D9:D10)</f>
        <v>0.92044844999999997</v>
      </c>
      <c r="E12" s="41">
        <f t="shared" si="1"/>
        <v>0.54649421899999984</v>
      </c>
      <c r="F12" s="41">
        <f t="shared" si="1"/>
        <v>0.63439844999999973</v>
      </c>
      <c r="G12" s="41">
        <f t="shared" si="1"/>
        <v>0.77291741999999952</v>
      </c>
      <c r="H12" s="41">
        <f t="shared" si="1"/>
        <v>1.2587527000000001</v>
      </c>
      <c r="I12" s="41">
        <f t="shared" si="1"/>
        <v>1.3488670379999992</v>
      </c>
      <c r="J12" s="41">
        <f t="shared" si="1"/>
        <v>0.7960870299999997</v>
      </c>
      <c r="K12" s="41">
        <f t="shared" si="1"/>
        <v>1.0624975800000003</v>
      </c>
      <c r="L12" s="41">
        <f t="shared" si="1"/>
        <v>1.3067453799999993</v>
      </c>
      <c r="M12" s="41">
        <f t="shared" si="1"/>
        <v>0</v>
      </c>
      <c r="N12" s="41">
        <f t="shared" si="1"/>
        <v>0</v>
      </c>
    </row>
    <row r="16" spans="2:14">
      <c r="B16" s="2" t="s">
        <v>92</v>
      </c>
      <c r="C16" s="3">
        <v>43191</v>
      </c>
      <c r="D16" s="3">
        <v>43221</v>
      </c>
      <c r="E16" s="3">
        <v>43252</v>
      </c>
      <c r="F16" s="3">
        <v>43282</v>
      </c>
      <c r="G16" s="3">
        <v>43313</v>
      </c>
      <c r="H16" s="3">
        <v>43344</v>
      </c>
      <c r="I16" s="3">
        <v>43374</v>
      </c>
      <c r="J16" s="3">
        <v>43405</v>
      </c>
      <c r="K16" s="3">
        <v>43435</v>
      </c>
      <c r="L16" s="3">
        <v>43466</v>
      </c>
      <c r="M16" s="3">
        <v>43497</v>
      </c>
      <c r="N16" s="3">
        <v>43525</v>
      </c>
    </row>
    <row r="17" spans="2:14">
      <c r="B17" s="10" t="s">
        <v>90</v>
      </c>
      <c r="C17" s="58">
        <v>63000</v>
      </c>
      <c r="D17" s="58">
        <v>65100</v>
      </c>
      <c r="E17" s="58">
        <v>46620</v>
      </c>
      <c r="F17" s="58">
        <v>65100</v>
      </c>
      <c r="G17" s="15">
        <v>65100</v>
      </c>
      <c r="H17" s="15">
        <v>78552</v>
      </c>
      <c r="I17" s="15">
        <v>65100</v>
      </c>
      <c r="J17" s="15">
        <v>0</v>
      </c>
      <c r="K17" s="15">
        <v>0</v>
      </c>
      <c r="L17" s="15">
        <v>0</v>
      </c>
      <c r="M17" s="15"/>
      <c r="N17" s="15"/>
    </row>
    <row r="18" spans="2:14">
      <c r="B18" s="10" t="s">
        <v>91</v>
      </c>
      <c r="C18" s="59">
        <v>90720</v>
      </c>
      <c r="D18" s="59">
        <v>93780</v>
      </c>
      <c r="E18" s="59">
        <v>91080</v>
      </c>
      <c r="F18" s="59">
        <v>93960</v>
      </c>
      <c r="G18" s="15">
        <v>93960</v>
      </c>
      <c r="H18" s="15">
        <v>121800</v>
      </c>
      <c r="I18" s="15">
        <v>94140</v>
      </c>
      <c r="J18" s="15">
        <v>142780</v>
      </c>
      <c r="K18" s="15">
        <v>146650</v>
      </c>
      <c r="L18" s="15">
        <v>147310</v>
      </c>
      <c r="M18" s="15"/>
      <c r="N18" s="15"/>
    </row>
    <row r="19" spans="2:14">
      <c r="B19" s="10" t="s">
        <v>185</v>
      </c>
      <c r="C19" s="60">
        <v>159712.75</v>
      </c>
      <c r="D19" s="60">
        <v>159528.13</v>
      </c>
      <c r="E19" s="60">
        <v>164254.81</v>
      </c>
      <c r="F19" s="60">
        <v>221511.75</v>
      </c>
      <c r="G19" s="15">
        <v>237260.01</v>
      </c>
      <c r="H19" s="15">
        <v>200063.52</v>
      </c>
      <c r="I19" s="15">
        <v>224153.54</v>
      </c>
      <c r="J19" s="15">
        <v>172819.75</v>
      </c>
      <c r="K19" s="15">
        <v>190132.75</v>
      </c>
      <c r="L19" s="15">
        <v>243344.56</v>
      </c>
      <c r="M19" s="15"/>
      <c r="N19" s="15"/>
    </row>
    <row r="20" spans="2:14">
      <c r="B20" s="10"/>
      <c r="C20" s="15"/>
      <c r="D20" s="15"/>
      <c r="E20" s="15"/>
      <c r="F20" s="15"/>
      <c r="G20" s="15"/>
      <c r="H20" s="15"/>
      <c r="I20" s="15"/>
      <c r="J20" s="15"/>
      <c r="K20" s="15"/>
      <c r="L20" s="15"/>
      <c r="M20" s="15"/>
      <c r="N20" s="15"/>
    </row>
    <row r="23" spans="2:14">
      <c r="B23" t="s">
        <v>178</v>
      </c>
      <c r="C23" s="8"/>
    </row>
    <row r="24" spans="2:14">
      <c r="B24" t="s">
        <v>180</v>
      </c>
      <c r="C24" s="53">
        <v>8.030104638766991</v>
      </c>
    </row>
    <row r="25" spans="2:14">
      <c r="B25" t="s">
        <v>181</v>
      </c>
      <c r="C25" s="53">
        <v>1.3067453799999993</v>
      </c>
    </row>
    <row r="26" spans="2:14">
      <c r="C26" s="8"/>
    </row>
    <row r="27" spans="2:14">
      <c r="C27" s="8"/>
    </row>
    <row r="28" spans="2:14">
      <c r="C28" s="8"/>
    </row>
    <row r="29" spans="2:14">
      <c r="C29" s="8"/>
    </row>
    <row r="30" spans="2:14">
      <c r="C30" s="8"/>
    </row>
    <row r="31" spans="2:14">
      <c r="C31" s="8"/>
    </row>
    <row r="32" spans="2:14">
      <c r="C32" s="8"/>
    </row>
    <row r="33" spans="3:3">
      <c r="C33" s="8"/>
    </row>
    <row r="34" spans="3:3">
      <c r="C34" s="8"/>
    </row>
    <row r="35" spans="3:3">
      <c r="C35" s="8"/>
    </row>
    <row r="36" spans="3:3">
      <c r="C36" s="8"/>
    </row>
    <row r="37" spans="3:3">
      <c r="C37" s="8"/>
    </row>
    <row r="38" spans="3:3">
      <c r="C38" s="8"/>
    </row>
    <row r="39" spans="3:3">
      <c r="C39" s="8"/>
    </row>
    <row r="40" spans="3:3">
      <c r="C40" s="8"/>
    </row>
    <row r="41" spans="3:3">
      <c r="C41" s="8"/>
    </row>
    <row r="42" spans="3:3">
      <c r="C42" s="8"/>
    </row>
  </sheetData>
  <phoneticPr fontId="62"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B2:AO86"/>
  <sheetViews>
    <sheetView view="pageBreakPreview" topLeftCell="A73" zoomScale="57" zoomScaleNormal="80" zoomScaleSheetLayoutView="57" workbookViewId="0">
      <selection activeCell="W88" sqref="W88"/>
    </sheetView>
  </sheetViews>
  <sheetFormatPr defaultRowHeight="15"/>
  <cols>
    <col min="1" max="1" width="9" customWidth="1"/>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18" width="11.140625" customWidth="1"/>
    <col min="19" max="19" width="8.7109375" customWidth="1"/>
    <col min="20" max="20" width="11" customWidth="1"/>
    <col min="21" max="21" width="12.28515625" customWidth="1"/>
    <col min="22" max="22" width="9.5703125" customWidth="1"/>
    <col min="23" max="23" width="9.85546875" customWidth="1"/>
    <col min="24" max="26" width="9.5703125" bestFit="1" customWidth="1"/>
    <col min="27" max="27" width="15.140625" customWidth="1"/>
    <col min="28" max="28" width="12.42578125" customWidth="1"/>
    <col min="29" max="29" width="12.7109375" customWidth="1"/>
    <col min="30" max="30" width="12.42578125" customWidth="1"/>
    <col min="31" max="31" width="10.42578125" bestFit="1" customWidth="1"/>
    <col min="32" max="32" width="14.28515625" customWidth="1"/>
    <col min="33" max="38" width="6.42578125" bestFit="1" customWidth="1"/>
    <col min="39" max="39" width="11.5703125" bestFit="1" customWidth="1"/>
    <col min="40" max="40" width="7.42578125" customWidth="1"/>
    <col min="41" max="41" width="6.7109375" customWidth="1"/>
    <col min="42" max="52" width="3"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1" t="s">
        <v>27</v>
      </c>
      <c r="C3" s="41">
        <v>0.93277184224284004</v>
      </c>
      <c r="D3" s="41">
        <v>1.3641419429101396</v>
      </c>
      <c r="E3" s="41">
        <v>1.0084516969542601</v>
      </c>
      <c r="F3" s="41">
        <v>1.5448673615628399</v>
      </c>
      <c r="G3" s="41">
        <v>1.5287936042950399</v>
      </c>
      <c r="H3" s="41">
        <v>2.6633870326414999</v>
      </c>
      <c r="I3" s="41">
        <v>1.5232280536918903</v>
      </c>
      <c r="J3" s="41">
        <v>3.0138603492113996</v>
      </c>
      <c r="K3" s="41">
        <v>2.8790238224359004</v>
      </c>
      <c r="L3" s="41">
        <v>1.3180927753402503</v>
      </c>
      <c r="M3" s="41"/>
      <c r="N3" s="41"/>
    </row>
    <row r="4" spans="2:14">
      <c r="B4" s="17" t="s">
        <v>48</v>
      </c>
      <c r="C4" s="41">
        <v>1.01655202</v>
      </c>
      <c r="D4" s="41">
        <v>1.3163757700000001</v>
      </c>
      <c r="E4" s="41">
        <v>0.84783121000000006</v>
      </c>
      <c r="F4" s="41">
        <v>1.4231160200000006</v>
      </c>
      <c r="G4" s="41">
        <v>1.4022486599999997</v>
      </c>
      <c r="H4" s="41">
        <v>1.3539585299999997</v>
      </c>
      <c r="I4" s="41">
        <v>1.3846211899999998</v>
      </c>
      <c r="J4" s="41">
        <v>1.5946234799999999</v>
      </c>
      <c r="K4" s="41">
        <v>1.7856963099999998</v>
      </c>
      <c r="L4" s="41">
        <v>1.4688078500000001</v>
      </c>
      <c r="M4" s="41"/>
      <c r="N4" s="41"/>
    </row>
    <row r="5" spans="2:14">
      <c r="B5" s="17" t="s">
        <v>49</v>
      </c>
      <c r="C5" s="41">
        <v>3.6332199999999982E-3</v>
      </c>
      <c r="D5" s="41">
        <v>2.4158499999999993E-3</v>
      </c>
      <c r="E5" s="41">
        <v>3.3382199999999985E-3</v>
      </c>
      <c r="F5" s="41">
        <v>2.2192079999999999E-2</v>
      </c>
      <c r="G5" s="41">
        <v>3.4454099999999994E-3</v>
      </c>
      <c r="H5" s="41">
        <v>1.6601399999999992E-3</v>
      </c>
      <c r="I5" s="41">
        <v>1.2082399999999995E-3</v>
      </c>
      <c r="J5" s="41">
        <v>3.2543299999999989E-3</v>
      </c>
      <c r="K5" s="41">
        <v>2.0319099999999988E-3</v>
      </c>
      <c r="L5" s="41">
        <v>7.9711200000000017E-3</v>
      </c>
      <c r="M5" s="41"/>
      <c r="N5" s="41"/>
    </row>
    <row r="6" spans="2:14">
      <c r="B6" s="17" t="s">
        <v>50</v>
      </c>
      <c r="C6" s="41">
        <v>-1.7549590000000007E-2</v>
      </c>
      <c r="D6" s="41">
        <v>5.2887630000000005E-2</v>
      </c>
      <c r="E6" s="41">
        <v>1.1874399999999992E-2</v>
      </c>
      <c r="F6" s="41">
        <v>2.7315900000000086E-3</v>
      </c>
      <c r="G6" s="41">
        <v>-0.13242075</v>
      </c>
      <c r="H6" s="41">
        <v>-0.14906638999999999</v>
      </c>
      <c r="I6" s="41">
        <v>-0.23228614999999994</v>
      </c>
      <c r="J6" s="41">
        <v>-0.19187874000000005</v>
      </c>
      <c r="K6" s="41">
        <v>-6.316862999999999E-2</v>
      </c>
      <c r="L6" s="41">
        <v>-0.13936922000000002</v>
      </c>
      <c r="M6" s="41"/>
      <c r="N6" s="41"/>
    </row>
    <row r="7" spans="2:14">
      <c r="B7" s="17" t="s">
        <v>51</v>
      </c>
      <c r="C7" s="41">
        <v>2.4391029999999998E-2</v>
      </c>
      <c r="D7" s="41">
        <v>1.3107280000000001E-2</v>
      </c>
      <c r="E7" s="41">
        <v>2.2147460000000001E-2</v>
      </c>
      <c r="F7" s="41">
        <v>2.6845830000000005E-2</v>
      </c>
      <c r="G7" s="41">
        <v>8.9274300000000001E-3</v>
      </c>
      <c r="H7" s="41">
        <v>1.4221169999999998E-2</v>
      </c>
      <c r="I7" s="41">
        <v>1.3363650000000001E-2</v>
      </c>
      <c r="J7" s="41">
        <v>4.0203640000000006E-2</v>
      </c>
      <c r="K7" s="41">
        <v>1.7506090000000002E-2</v>
      </c>
      <c r="L7" s="41">
        <v>1.9221979999999996E-2</v>
      </c>
      <c r="M7" s="41"/>
      <c r="N7" s="41"/>
    </row>
    <row r="8" spans="2:14">
      <c r="B8" s="17" t="s">
        <v>52</v>
      </c>
      <c r="C8" s="41">
        <v>4.9335000000000011E-2</v>
      </c>
      <c r="D8" s="41">
        <v>5.870149999999999E-2</v>
      </c>
      <c r="E8" s="41">
        <v>3.9289249999999991E-2</v>
      </c>
      <c r="F8" s="41">
        <v>8.1493830000000003E-2</v>
      </c>
      <c r="G8" s="41">
        <v>4.8476999999999999E-2</v>
      </c>
      <c r="H8" s="41">
        <v>4.2613999999999999E-2</v>
      </c>
      <c r="I8" s="41">
        <v>5.0193000000000002E-2</v>
      </c>
      <c r="J8" s="41">
        <v>9.0417750000000005E-2</v>
      </c>
      <c r="K8" s="41">
        <v>7.9198170000000012E-2</v>
      </c>
      <c r="L8" s="41">
        <v>0.16807266000000001</v>
      </c>
      <c r="M8" s="41"/>
      <c r="N8" s="41"/>
    </row>
    <row r="9" spans="2:14">
      <c r="B9" s="17" t="s">
        <v>53</v>
      </c>
      <c r="C9" s="41">
        <v>0.22949577999999995</v>
      </c>
      <c r="D9" s="41">
        <v>0.40629951999999991</v>
      </c>
      <c r="E9" s="41">
        <v>0.32227657999999998</v>
      </c>
      <c r="F9" s="41">
        <v>0.21654569999999998</v>
      </c>
      <c r="G9" s="41">
        <v>0.28260043000000001</v>
      </c>
      <c r="H9" s="41">
        <v>0.12800391000000003</v>
      </c>
      <c r="I9" s="41">
        <v>3.500458E-2</v>
      </c>
      <c r="J9" s="41">
        <v>3.7499999999999999E-2</v>
      </c>
      <c r="K9" s="41">
        <v>8.8154800000000005E-2</v>
      </c>
      <c r="L9" s="41">
        <v>4.2204639999999995E-2</v>
      </c>
      <c r="M9" s="41"/>
      <c r="N9" s="41"/>
    </row>
    <row r="10" spans="2:14">
      <c r="B10" s="17" t="s">
        <v>118</v>
      </c>
      <c r="C10" s="41">
        <v>0</v>
      </c>
      <c r="D10" s="41">
        <v>0</v>
      </c>
      <c r="E10" s="41">
        <v>0</v>
      </c>
      <c r="F10" s="41">
        <v>0</v>
      </c>
      <c r="G10" s="41">
        <v>0</v>
      </c>
      <c r="H10" s="41">
        <v>0</v>
      </c>
      <c r="I10" s="41">
        <v>0</v>
      </c>
      <c r="J10" s="41">
        <v>0</v>
      </c>
      <c r="K10" s="41">
        <v>0</v>
      </c>
      <c r="L10" s="41">
        <v>0</v>
      </c>
      <c r="M10" s="41"/>
      <c r="N10" s="41"/>
    </row>
    <row r="11" spans="2:14">
      <c r="B11" s="17" t="s">
        <v>54</v>
      </c>
      <c r="C11" s="41">
        <v>0</v>
      </c>
      <c r="D11" s="41">
        <v>0</v>
      </c>
      <c r="E11" s="41">
        <v>0</v>
      </c>
      <c r="F11" s="41">
        <v>0</v>
      </c>
      <c r="G11" s="41">
        <v>0</v>
      </c>
      <c r="H11" s="41">
        <v>0</v>
      </c>
      <c r="I11" s="41">
        <v>0</v>
      </c>
      <c r="J11" s="41">
        <v>0</v>
      </c>
      <c r="K11" s="41">
        <v>0</v>
      </c>
      <c r="L11" s="41">
        <v>0</v>
      </c>
      <c r="M11" s="41"/>
      <c r="N11" s="41"/>
    </row>
    <row r="12" spans="2:14">
      <c r="B12" s="17" t="s">
        <v>119</v>
      </c>
      <c r="C12" s="41">
        <v>0.77432570999999983</v>
      </c>
      <c r="D12" s="41">
        <v>0.83880858000000003</v>
      </c>
      <c r="E12" s="41">
        <v>1.0114897200000004</v>
      </c>
      <c r="F12" s="41">
        <v>1.5894462099999997</v>
      </c>
      <c r="G12" s="41">
        <v>1.7709979700000011</v>
      </c>
      <c r="H12" s="41">
        <v>1.7170810099999994</v>
      </c>
      <c r="I12" s="41">
        <v>1.7869189299999995</v>
      </c>
      <c r="J12" s="41">
        <v>1.6404419799999996</v>
      </c>
      <c r="K12" s="41">
        <v>1.7569671599999996</v>
      </c>
      <c r="L12" s="41">
        <v>1.7636969899999988</v>
      </c>
      <c r="M12" s="41"/>
      <c r="N12" s="41"/>
    </row>
    <row r="13" spans="2:14">
      <c r="B13" s="17" t="s">
        <v>55</v>
      </c>
      <c r="C13" s="41">
        <v>0.55342712999958976</v>
      </c>
      <c r="D13" s="41">
        <v>0.48931667999982198</v>
      </c>
      <c r="E13" s="41">
        <v>0.49979961918975363</v>
      </c>
      <c r="F13" s="41">
        <v>0.71205014</v>
      </c>
      <c r="G13" s="41">
        <v>0.94281759654799902</v>
      </c>
      <c r="H13" s="41">
        <v>0.6741789279760203</v>
      </c>
      <c r="I13" s="41">
        <v>0.84062797884453777</v>
      </c>
      <c r="J13" s="41">
        <v>0.77548196085925836</v>
      </c>
      <c r="K13" s="41">
        <v>0.70137063657541054</v>
      </c>
      <c r="L13" s="41">
        <v>0.6244739754803077</v>
      </c>
      <c r="M13" s="41"/>
      <c r="N13" s="41"/>
    </row>
    <row r="14" spans="2:14">
      <c r="B14" s="17" t="s">
        <v>56</v>
      </c>
      <c r="C14" s="41">
        <v>0</v>
      </c>
      <c r="D14" s="41">
        <v>0</v>
      </c>
      <c r="E14" s="41">
        <v>0</v>
      </c>
      <c r="F14" s="41">
        <v>0</v>
      </c>
      <c r="G14" s="41">
        <v>0</v>
      </c>
      <c r="H14" s="41">
        <v>0</v>
      </c>
      <c r="I14" s="41">
        <v>0</v>
      </c>
      <c r="J14" s="41">
        <v>0</v>
      </c>
      <c r="K14" s="41">
        <v>0</v>
      </c>
      <c r="L14" s="41">
        <v>0</v>
      </c>
      <c r="M14" s="41"/>
      <c r="N14" s="41"/>
    </row>
    <row r="15" spans="2:14">
      <c r="B15" s="17" t="s">
        <v>57</v>
      </c>
      <c r="C15" s="41">
        <v>0.11356677999999995</v>
      </c>
      <c r="D15" s="41">
        <v>0.11279195000000004</v>
      </c>
      <c r="E15" s="41">
        <v>0.10679139999999991</v>
      </c>
      <c r="F15" s="41">
        <v>0.11194775000000007</v>
      </c>
      <c r="G15" s="41">
        <v>0.11719586999999999</v>
      </c>
      <c r="H15" s="41">
        <v>0.11870782999999997</v>
      </c>
      <c r="I15" s="41">
        <v>0.12294295999999991</v>
      </c>
      <c r="J15" s="41">
        <v>0.10356844000000003</v>
      </c>
      <c r="K15" s="41">
        <v>7.8293200000000021E-2</v>
      </c>
      <c r="L15" s="41">
        <v>8.1392359999999983E-2</v>
      </c>
      <c r="M15" s="41"/>
      <c r="N15" s="41"/>
    </row>
    <row r="16" spans="2:14">
      <c r="B16" s="17" t="s">
        <v>121</v>
      </c>
      <c r="C16" s="41">
        <v>3.5370030000000003</v>
      </c>
      <c r="D16" s="41">
        <v>3.6054420000000014</v>
      </c>
      <c r="E16" s="41">
        <v>3.6171050000000005</v>
      </c>
      <c r="F16" s="41">
        <v>1.2472499999999997</v>
      </c>
      <c r="G16" s="41">
        <v>1.2375</v>
      </c>
      <c r="H16" s="41">
        <v>1.2049999999999998</v>
      </c>
      <c r="I16" s="41">
        <v>1.2509999999999999</v>
      </c>
      <c r="J16" s="41">
        <v>1.5699999999999996</v>
      </c>
      <c r="K16" s="41">
        <v>1.2384999999999999</v>
      </c>
      <c r="L16" s="41">
        <v>1.2454548999999999</v>
      </c>
      <c r="M16" s="41"/>
      <c r="N16" s="41"/>
    </row>
    <row r="17" spans="2:41">
      <c r="B17" s="18" t="s">
        <v>120</v>
      </c>
      <c r="C17" s="41">
        <v>0.84099475000000012</v>
      </c>
      <c r="D17" s="41">
        <v>0.88697166999999999</v>
      </c>
      <c r="E17" s="41">
        <v>0.90476744999999981</v>
      </c>
      <c r="F17" s="41">
        <v>0.57234756000000009</v>
      </c>
      <c r="G17" s="41">
        <v>0.59558202999999987</v>
      </c>
      <c r="H17" s="41">
        <v>0.62054515999999982</v>
      </c>
      <c r="I17" s="41">
        <v>0.61929453000000012</v>
      </c>
      <c r="J17" s="41">
        <v>0.78768409999999989</v>
      </c>
      <c r="K17" s="41">
        <v>0.56855191000000005</v>
      </c>
      <c r="L17" s="41">
        <v>0.58857050000000011</v>
      </c>
      <c r="M17" s="41"/>
      <c r="N17" s="41"/>
    </row>
    <row r="18" spans="2:41">
      <c r="B18" s="18" t="s">
        <v>122</v>
      </c>
      <c r="C18" s="41">
        <v>2.9629101000000002</v>
      </c>
      <c r="D18" s="41">
        <v>3.0650364500000005</v>
      </c>
      <c r="E18" s="41">
        <v>3.0652745999999995</v>
      </c>
      <c r="F18" s="41">
        <v>2.9881434000000002</v>
      </c>
      <c r="G18" s="41">
        <v>2.9540093999999999</v>
      </c>
      <c r="H18" s="41">
        <v>2.9976866400000004</v>
      </c>
      <c r="I18" s="41">
        <v>3.1155012400000004</v>
      </c>
      <c r="J18" s="41">
        <v>2.5488904199999998</v>
      </c>
      <c r="K18" s="41">
        <v>2.6311219999999995</v>
      </c>
      <c r="L18" s="41">
        <v>2.48496176</v>
      </c>
      <c r="M18" s="41"/>
      <c r="N18" s="41"/>
    </row>
    <row r="21" spans="2:41">
      <c r="C21" s="72">
        <v>43191</v>
      </c>
      <c r="D21" s="73"/>
      <c r="E21" s="74"/>
      <c r="F21" s="72">
        <v>43221</v>
      </c>
      <c r="G21" s="73"/>
      <c r="H21" s="74"/>
      <c r="I21" s="72">
        <v>43252</v>
      </c>
      <c r="J21" s="73"/>
      <c r="K21" s="74"/>
      <c r="L21" s="72">
        <v>43282</v>
      </c>
      <c r="M21" s="73"/>
      <c r="N21" s="74"/>
      <c r="O21" s="72">
        <v>43313</v>
      </c>
      <c r="P21" s="73"/>
      <c r="Q21" s="74"/>
      <c r="R21" s="72">
        <v>43344</v>
      </c>
      <c r="S21" s="73"/>
      <c r="T21" s="74"/>
      <c r="U21" s="72">
        <v>43374</v>
      </c>
      <c r="V21" s="73"/>
      <c r="W21" s="74"/>
      <c r="X21" s="72">
        <v>43405</v>
      </c>
      <c r="Y21" s="73"/>
      <c r="Z21" s="74"/>
      <c r="AA21" s="72">
        <v>43435</v>
      </c>
      <c r="AB21" s="73"/>
      <c r="AC21" s="74"/>
      <c r="AD21" s="72">
        <v>43466</v>
      </c>
      <c r="AE21" s="73"/>
      <c r="AF21" s="74"/>
      <c r="AG21" s="72">
        <v>43497</v>
      </c>
      <c r="AH21" s="73"/>
      <c r="AI21" s="74"/>
      <c r="AJ21" s="72">
        <v>43525</v>
      </c>
      <c r="AK21" s="73"/>
      <c r="AL21" s="74"/>
    </row>
    <row r="22" spans="2:41">
      <c r="B22" s="6" t="s">
        <v>191</v>
      </c>
      <c r="C22" s="7" t="s">
        <v>123</v>
      </c>
      <c r="D22" s="7" t="s">
        <v>124</v>
      </c>
      <c r="E22" s="7" t="s">
        <v>125</v>
      </c>
      <c r="F22" s="7" t="s">
        <v>123</v>
      </c>
      <c r="G22" s="7" t="s">
        <v>124</v>
      </c>
      <c r="H22" s="7" t="s">
        <v>125</v>
      </c>
      <c r="I22" s="7" t="s">
        <v>123</v>
      </c>
      <c r="J22" s="7" t="s">
        <v>124</v>
      </c>
      <c r="K22" s="7" t="s">
        <v>125</v>
      </c>
      <c r="L22" s="7" t="s">
        <v>123</v>
      </c>
      <c r="M22" s="7" t="s">
        <v>124</v>
      </c>
      <c r="N22" s="7" t="s">
        <v>125</v>
      </c>
      <c r="O22" s="7" t="s">
        <v>123</v>
      </c>
      <c r="P22" s="7" t="s">
        <v>124</v>
      </c>
      <c r="Q22" s="7" t="s">
        <v>125</v>
      </c>
      <c r="R22" s="7" t="s">
        <v>123</v>
      </c>
      <c r="S22" s="7" t="s">
        <v>124</v>
      </c>
      <c r="T22" s="7" t="s">
        <v>125</v>
      </c>
      <c r="U22" s="7" t="s">
        <v>123</v>
      </c>
      <c r="V22" s="7" t="s">
        <v>124</v>
      </c>
      <c r="W22" s="7" t="s">
        <v>125</v>
      </c>
      <c r="X22" s="7" t="s">
        <v>123</v>
      </c>
      <c r="Y22" s="7" t="s">
        <v>124</v>
      </c>
      <c r="Z22" s="7" t="s">
        <v>125</v>
      </c>
      <c r="AA22" s="7" t="s">
        <v>123</v>
      </c>
      <c r="AB22" s="7" t="s">
        <v>124</v>
      </c>
      <c r="AC22" s="7" t="s">
        <v>125</v>
      </c>
      <c r="AD22" s="7" t="s">
        <v>123</v>
      </c>
      <c r="AE22" s="7" t="s">
        <v>124</v>
      </c>
      <c r="AF22" s="7" t="s">
        <v>125</v>
      </c>
      <c r="AG22" s="7" t="s">
        <v>123</v>
      </c>
      <c r="AH22" s="7" t="s">
        <v>124</v>
      </c>
      <c r="AI22" s="7" t="s">
        <v>125</v>
      </c>
      <c r="AJ22" s="7" t="s">
        <v>123</v>
      </c>
      <c r="AK22" s="7" t="s">
        <v>124</v>
      </c>
      <c r="AL22" s="7" t="s">
        <v>125</v>
      </c>
    </row>
    <row r="23" spans="2:41">
      <c r="B23" s="17" t="s">
        <v>48</v>
      </c>
      <c r="C23" s="15">
        <v>150171.685</v>
      </c>
      <c r="D23" s="15">
        <v>91998.91</v>
      </c>
      <c r="E23" s="15">
        <v>233097.58900000001</v>
      </c>
      <c r="F23" s="63">
        <v>104561.59099999999</v>
      </c>
      <c r="G23" s="63">
        <v>57607.064000000013</v>
      </c>
      <c r="H23" s="63">
        <v>144299.33500000002</v>
      </c>
      <c r="I23" s="63">
        <v>151506.82199999999</v>
      </c>
      <c r="J23" s="63">
        <v>97958.865000000049</v>
      </c>
      <c r="K23" s="63">
        <v>257625.087</v>
      </c>
      <c r="L23" s="63">
        <v>128375.481</v>
      </c>
      <c r="M23" s="63">
        <v>80725.917000000001</v>
      </c>
      <c r="N23" s="63">
        <v>274727.75400000002</v>
      </c>
      <c r="O23" s="63">
        <v>135027.89899999998</v>
      </c>
      <c r="P23" s="63">
        <v>73518.505999999994</v>
      </c>
      <c r="Q23" s="63">
        <v>292607.74</v>
      </c>
      <c r="R23" s="15">
        <v>126997.64500000002</v>
      </c>
      <c r="S23" s="15">
        <v>70855.067999999985</v>
      </c>
      <c r="T23" s="15">
        <v>305858.33300000004</v>
      </c>
      <c r="U23" s="15">
        <v>128649.485</v>
      </c>
      <c r="V23" s="15">
        <v>71609.176999999996</v>
      </c>
      <c r="W23" s="15">
        <v>307770.39799999999</v>
      </c>
      <c r="X23" s="15">
        <v>155841.198</v>
      </c>
      <c r="Y23" s="15">
        <v>85416.683000000005</v>
      </c>
      <c r="Z23" s="15">
        <v>353717.60800000001</v>
      </c>
      <c r="AA23" s="15">
        <v>193772.318</v>
      </c>
      <c r="AB23" s="15">
        <v>105922.038</v>
      </c>
      <c r="AC23" s="15">
        <v>364922.44500000001</v>
      </c>
      <c r="AD23" s="15">
        <v>142647.17000000001</v>
      </c>
      <c r="AE23" s="15">
        <v>83924.395000000004</v>
      </c>
      <c r="AF23" s="15">
        <v>324980.48100000003</v>
      </c>
      <c r="AG23" s="15"/>
      <c r="AH23" s="15"/>
      <c r="AI23" s="15"/>
      <c r="AJ23" s="15"/>
      <c r="AK23" s="15"/>
      <c r="AL23" s="15"/>
    </row>
    <row r="24" spans="2:41">
      <c r="B24" s="1" t="s">
        <v>52</v>
      </c>
      <c r="C24" s="15">
        <v>0</v>
      </c>
      <c r="D24" s="63">
        <v>1687.68</v>
      </c>
      <c r="E24" s="15">
        <v>0</v>
      </c>
      <c r="F24" s="15">
        <v>0</v>
      </c>
      <c r="G24" s="63">
        <v>2044.17</v>
      </c>
      <c r="H24" s="15">
        <v>0</v>
      </c>
      <c r="I24" s="15">
        <v>0</v>
      </c>
      <c r="J24" s="63">
        <v>1344.87</v>
      </c>
      <c r="K24" s="15">
        <v>0</v>
      </c>
      <c r="L24" s="15">
        <v>0</v>
      </c>
      <c r="M24" s="63">
        <v>3021.29</v>
      </c>
      <c r="N24" s="15">
        <v>0</v>
      </c>
      <c r="O24" s="15">
        <v>0</v>
      </c>
      <c r="P24" s="63">
        <v>1670.86</v>
      </c>
      <c r="Q24" s="15">
        <v>0</v>
      </c>
      <c r="R24" s="15">
        <v>0</v>
      </c>
      <c r="S24" s="15">
        <v>1429.84</v>
      </c>
      <c r="T24" s="15">
        <v>0</v>
      </c>
      <c r="U24" s="15">
        <v>0</v>
      </c>
      <c r="V24" s="15">
        <v>1716.98</v>
      </c>
      <c r="W24" s="15">
        <v>0</v>
      </c>
      <c r="X24" s="15">
        <v>0</v>
      </c>
      <c r="Y24" s="15">
        <v>3076.44</v>
      </c>
      <c r="Z24" s="15">
        <v>0</v>
      </c>
      <c r="AA24" s="15">
        <v>0</v>
      </c>
      <c r="AB24" s="15">
        <v>3047.2</v>
      </c>
      <c r="AC24" s="15">
        <v>0</v>
      </c>
      <c r="AD24" s="15">
        <v>0</v>
      </c>
      <c r="AE24" s="15">
        <v>6583.71</v>
      </c>
      <c r="AF24" s="15">
        <v>0</v>
      </c>
      <c r="AG24" s="15"/>
      <c r="AH24" s="15"/>
      <c r="AI24" s="15"/>
      <c r="AJ24" s="15"/>
      <c r="AK24" s="15"/>
      <c r="AL24" s="15"/>
      <c r="AM24">
        <v>0</v>
      </c>
      <c r="AN24">
        <v>0</v>
      </c>
      <c r="AO24">
        <v>0</v>
      </c>
    </row>
    <row r="25" spans="2:41">
      <c r="B25" s="1" t="s">
        <v>53</v>
      </c>
      <c r="C25" s="61">
        <v>29234.1</v>
      </c>
      <c r="D25" s="61">
        <v>36194.6</v>
      </c>
      <c r="E25" s="15"/>
      <c r="F25" s="61">
        <v>49249.2</v>
      </c>
      <c r="G25" s="61">
        <v>60975.199999999997</v>
      </c>
      <c r="H25" s="15"/>
      <c r="I25" s="61">
        <v>42529.2</v>
      </c>
      <c r="J25" s="61">
        <v>52655.199999999997</v>
      </c>
      <c r="K25" s="15"/>
      <c r="L25" s="61">
        <v>27768.3</v>
      </c>
      <c r="M25" s="61">
        <v>34379.800000000003</v>
      </c>
      <c r="N25" s="15"/>
      <c r="O25" s="61">
        <v>35523.300000000003</v>
      </c>
      <c r="P25" s="61">
        <v>44088.2</v>
      </c>
      <c r="Q25" s="15"/>
      <c r="R25" s="15">
        <v>15567.3</v>
      </c>
      <c r="S25" s="15">
        <v>19273.8</v>
      </c>
      <c r="T25" s="15"/>
      <c r="U25" s="15">
        <v>4323.8999999999996</v>
      </c>
      <c r="V25" s="15">
        <v>5353.4</v>
      </c>
      <c r="W25" s="15"/>
      <c r="X25" s="15">
        <v>4374.3</v>
      </c>
      <c r="Y25" s="15">
        <v>5415.8</v>
      </c>
      <c r="Z25" s="15"/>
      <c r="AA25" s="15">
        <v>10409.700000000001</v>
      </c>
      <c r="AB25" s="15">
        <v>12882.02</v>
      </c>
      <c r="AC25" s="15"/>
      <c r="AD25" s="15">
        <v>5130.3</v>
      </c>
      <c r="AE25" s="15">
        <v>6351.8</v>
      </c>
      <c r="AF25" s="15"/>
      <c r="AG25" s="15"/>
      <c r="AH25" s="15"/>
      <c r="AI25" s="15"/>
      <c r="AJ25" s="15"/>
      <c r="AK25" s="15"/>
      <c r="AL25" s="15"/>
      <c r="AM25">
        <v>0</v>
      </c>
      <c r="AN25">
        <v>1687.68</v>
      </c>
      <c r="AO25">
        <v>0</v>
      </c>
    </row>
    <row r="26" spans="2:41">
      <c r="B26" s="1" t="s">
        <v>118</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c r="AH26" s="15"/>
      <c r="AI26" s="15"/>
      <c r="AJ26" s="15"/>
      <c r="AK26" s="15"/>
      <c r="AL26" s="15"/>
    </row>
    <row r="27" spans="2:41">
      <c r="B27" s="1" t="s">
        <v>54</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c r="AM27">
        <v>85038.606701502242</v>
      </c>
      <c r="AN27">
        <v>0</v>
      </c>
      <c r="AO27">
        <v>6712</v>
      </c>
    </row>
    <row r="28" spans="2:41">
      <c r="B28" s="1" t="s">
        <v>119</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63">
        <v>0</v>
      </c>
      <c r="U28" s="63">
        <v>0</v>
      </c>
      <c r="V28" s="63">
        <v>0</v>
      </c>
      <c r="W28" s="63">
        <v>0</v>
      </c>
      <c r="X28" s="15">
        <v>0</v>
      </c>
      <c r="Y28" s="15">
        <v>0</v>
      </c>
      <c r="Z28" s="15">
        <v>0</v>
      </c>
      <c r="AA28" s="15">
        <v>0</v>
      </c>
      <c r="AB28" s="15">
        <v>0</v>
      </c>
      <c r="AC28" s="15">
        <v>0</v>
      </c>
      <c r="AD28" s="15">
        <v>0</v>
      </c>
      <c r="AE28" s="15">
        <v>0</v>
      </c>
      <c r="AF28" s="15">
        <v>0</v>
      </c>
      <c r="AG28" s="15">
        <v>0</v>
      </c>
      <c r="AH28" s="15">
        <v>0</v>
      </c>
      <c r="AI28" s="15">
        <v>0</v>
      </c>
      <c r="AJ28" s="15">
        <v>0</v>
      </c>
      <c r="AK28" s="15">
        <v>0</v>
      </c>
      <c r="AL28" s="15">
        <v>0</v>
      </c>
      <c r="AM28">
        <v>83197.56</v>
      </c>
      <c r="AN28">
        <v>250394.4725</v>
      </c>
      <c r="AO28">
        <v>102007.56</v>
      </c>
    </row>
    <row r="29" spans="2:41">
      <c r="B29" s="1" t="s">
        <v>55</v>
      </c>
      <c r="C29" s="15">
        <v>85038.606701502242</v>
      </c>
      <c r="D29" s="15">
        <v>0</v>
      </c>
      <c r="E29" s="15">
        <v>6712</v>
      </c>
      <c r="F29" s="15">
        <v>76509.528538001963</v>
      </c>
      <c r="G29" s="15">
        <v>0</v>
      </c>
      <c r="H29" s="15">
        <v>4152</v>
      </c>
      <c r="I29" s="15">
        <v>82753.248521882371</v>
      </c>
      <c r="J29" s="40">
        <v>0</v>
      </c>
      <c r="K29" s="40">
        <v>664</v>
      </c>
      <c r="L29" s="15">
        <v>114383.88892087407</v>
      </c>
      <c r="M29" s="62">
        <v>0</v>
      </c>
      <c r="N29" s="62">
        <v>80</v>
      </c>
      <c r="O29" s="15">
        <v>148804.15251235166</v>
      </c>
      <c r="P29" s="15">
        <v>0</v>
      </c>
      <c r="Q29" s="15">
        <v>0</v>
      </c>
      <c r="R29" s="15">
        <v>110141.67397579261</v>
      </c>
      <c r="S29" s="15">
        <v>0</v>
      </c>
      <c r="T29" s="63">
        <v>464</v>
      </c>
      <c r="U29" s="63">
        <v>135143.26245186041</v>
      </c>
      <c r="V29" s="63">
        <v>0</v>
      </c>
      <c r="W29" s="63">
        <v>5870</v>
      </c>
      <c r="X29" s="15">
        <v>124939.45</v>
      </c>
      <c r="Y29" s="15">
        <v>0</v>
      </c>
      <c r="Z29" s="15">
        <v>4926</v>
      </c>
      <c r="AA29" s="15">
        <v>113917.1</v>
      </c>
      <c r="AB29" s="15">
        <v>0</v>
      </c>
      <c r="AC29" s="15">
        <v>0</v>
      </c>
      <c r="AD29" s="15">
        <v>103543.32216758057</v>
      </c>
      <c r="AE29" s="15">
        <v>0</v>
      </c>
      <c r="AF29" s="15">
        <v>0</v>
      </c>
      <c r="AG29" s="15"/>
      <c r="AH29" s="15"/>
      <c r="AI29" s="15"/>
      <c r="AJ29" s="15"/>
      <c r="AK29" s="15"/>
      <c r="AL29" s="15"/>
      <c r="AM29">
        <v>0</v>
      </c>
      <c r="AN29">
        <v>0</v>
      </c>
      <c r="AO29">
        <v>0</v>
      </c>
    </row>
    <row r="30" spans="2:41">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63">
        <v>0</v>
      </c>
      <c r="U30" s="63">
        <v>0</v>
      </c>
      <c r="V30" s="63">
        <v>0</v>
      </c>
      <c r="W30" s="63">
        <v>0</v>
      </c>
      <c r="X30" s="15">
        <v>0</v>
      </c>
      <c r="Y30" s="15">
        <v>0</v>
      </c>
      <c r="Z30" s="15">
        <v>0</v>
      </c>
      <c r="AA30" s="15">
        <v>0</v>
      </c>
      <c r="AB30" s="15">
        <v>0</v>
      </c>
      <c r="AC30" s="15">
        <v>0</v>
      </c>
      <c r="AD30" s="15">
        <v>0</v>
      </c>
      <c r="AE30" s="15">
        <v>0</v>
      </c>
      <c r="AF30" s="15">
        <v>0</v>
      </c>
      <c r="AG30" s="15"/>
      <c r="AH30" s="15"/>
      <c r="AI30" s="15"/>
      <c r="AJ30" s="15"/>
      <c r="AK30" s="15"/>
      <c r="AL30" s="15"/>
      <c r="AM30">
        <v>29234.1</v>
      </c>
      <c r="AN30">
        <v>36194.6</v>
      </c>
    </row>
    <row r="31" spans="2:41">
      <c r="B31" s="1" t="s">
        <v>121</v>
      </c>
      <c r="C31" s="63">
        <v>225922</v>
      </c>
      <c r="D31" s="63">
        <v>190672</v>
      </c>
      <c r="E31" s="63">
        <v>111760</v>
      </c>
      <c r="F31" s="63">
        <v>235456</v>
      </c>
      <c r="G31" s="63">
        <v>198860.79999999999</v>
      </c>
      <c r="H31" s="63">
        <v>120956</v>
      </c>
      <c r="I31" s="63">
        <v>228498</v>
      </c>
      <c r="J31" s="63">
        <v>192779</v>
      </c>
      <c r="K31" s="63">
        <v>100660</v>
      </c>
      <c r="L31" s="63">
        <v>82286</v>
      </c>
      <c r="M31" s="63">
        <v>53050.6</v>
      </c>
      <c r="N31" s="15">
        <v>0</v>
      </c>
      <c r="O31" s="15">
        <v>84286</v>
      </c>
      <c r="P31" s="15">
        <v>53050.6</v>
      </c>
      <c r="Q31" s="15">
        <v>0</v>
      </c>
      <c r="R31" s="15">
        <v>81430</v>
      </c>
      <c r="S31" s="15">
        <v>51253</v>
      </c>
      <c r="T31" s="63">
        <v>0</v>
      </c>
      <c r="U31" s="63">
        <v>84541</v>
      </c>
      <c r="V31" s="63">
        <v>53211.1</v>
      </c>
      <c r="W31" s="63">
        <v>0</v>
      </c>
      <c r="X31" s="15">
        <v>101150</v>
      </c>
      <c r="Y31" s="15">
        <v>63665</v>
      </c>
      <c r="Z31" s="15">
        <v>0</v>
      </c>
      <c r="AA31" s="15">
        <v>110150</v>
      </c>
      <c r="AB31" s="15">
        <v>75647</v>
      </c>
      <c r="AC31" s="15">
        <v>0</v>
      </c>
      <c r="AD31" s="15">
        <v>84040.75</v>
      </c>
      <c r="AE31" s="15">
        <v>52899.85</v>
      </c>
      <c r="AF31" s="15">
        <v>9.73</v>
      </c>
      <c r="AG31" s="15"/>
      <c r="AH31" s="15"/>
      <c r="AI31" s="15"/>
      <c r="AJ31" s="15"/>
      <c r="AK31" s="15"/>
      <c r="AL31" s="15"/>
    </row>
    <row r="32" spans="2:41">
      <c r="B32" s="1" t="s">
        <v>122</v>
      </c>
      <c r="C32" s="15">
        <v>83197.56</v>
      </c>
      <c r="D32" s="15">
        <v>250394.4725</v>
      </c>
      <c r="E32" s="15">
        <v>102007.56</v>
      </c>
      <c r="F32" s="15">
        <v>125423.58</v>
      </c>
      <c r="G32" s="15">
        <v>305355.53000000003</v>
      </c>
      <c r="H32" s="15">
        <v>122273.58</v>
      </c>
      <c r="I32" s="40">
        <v>137731</v>
      </c>
      <c r="J32" s="40">
        <v>336120</v>
      </c>
      <c r="K32" s="40">
        <v>143881</v>
      </c>
      <c r="L32" s="63">
        <v>121842</v>
      </c>
      <c r="M32" s="63">
        <v>353327.28</v>
      </c>
      <c r="N32" s="63">
        <v>111977</v>
      </c>
      <c r="O32" s="15">
        <v>149093.67499999999</v>
      </c>
      <c r="P32" s="15">
        <v>341976.67499999999</v>
      </c>
      <c r="Q32" s="15">
        <v>126806.675</v>
      </c>
      <c r="R32" s="15">
        <v>143007.56</v>
      </c>
      <c r="S32" s="15">
        <v>308516.56</v>
      </c>
      <c r="T32" s="63">
        <v>112847.19</v>
      </c>
      <c r="U32" s="61">
        <v>126083.13</v>
      </c>
      <c r="V32" s="61">
        <v>280068.13</v>
      </c>
      <c r="W32" s="15">
        <v>96794.13</v>
      </c>
      <c r="X32" s="15">
        <v>139640.16</v>
      </c>
      <c r="Y32" s="15">
        <v>257444.16</v>
      </c>
      <c r="Z32" s="15">
        <v>119221.16</v>
      </c>
      <c r="AA32" s="15">
        <v>118396</v>
      </c>
      <c r="AB32" s="15">
        <v>218339</v>
      </c>
      <c r="AC32" s="15">
        <v>96976</v>
      </c>
      <c r="AD32" s="15">
        <v>133276.35</v>
      </c>
      <c r="AE32" s="15">
        <v>236637.35</v>
      </c>
      <c r="AF32" s="15">
        <v>114985.35</v>
      </c>
      <c r="AG32" s="15"/>
      <c r="AH32" s="15"/>
      <c r="AI32" s="15"/>
      <c r="AJ32" s="15"/>
      <c r="AK32" s="15"/>
      <c r="AL32" s="15"/>
    </row>
    <row r="33" spans="2:38">
      <c r="C33" s="26">
        <v>573563.95170150232</v>
      </c>
      <c r="D33" s="26">
        <v>570947.66249999998</v>
      </c>
      <c r="E33" s="26">
        <v>453577.14900000003</v>
      </c>
      <c r="F33" s="26">
        <v>591199.89953800186</v>
      </c>
      <c r="G33" s="26">
        <v>624842.76399999997</v>
      </c>
      <c r="H33" s="26">
        <v>391680.91500000004</v>
      </c>
      <c r="I33" s="26">
        <v>643018.27052188234</v>
      </c>
      <c r="J33" s="26">
        <v>680857.93500000006</v>
      </c>
      <c r="K33" s="26">
        <v>502830.087</v>
      </c>
      <c r="L33" s="26">
        <v>474655.66992087406</v>
      </c>
      <c r="M33" s="26">
        <v>524504.88699999999</v>
      </c>
      <c r="N33" s="26">
        <v>386784.75400000002</v>
      </c>
      <c r="O33" s="26">
        <v>552735.02651235159</v>
      </c>
      <c r="P33" s="26">
        <v>514304.84100000001</v>
      </c>
      <c r="Q33" s="26">
        <v>419414.41499999998</v>
      </c>
      <c r="R33" s="26">
        <v>477144.1789757926</v>
      </c>
      <c r="S33" s="26">
        <v>451328.26799999998</v>
      </c>
      <c r="T33" s="26">
        <v>419169.52300000004</v>
      </c>
      <c r="U33" s="26">
        <v>478740.77745186043</v>
      </c>
      <c r="V33" s="26">
        <v>411958.78700000001</v>
      </c>
      <c r="W33" s="26">
        <v>410434.52799999999</v>
      </c>
      <c r="X33" s="26">
        <v>525945.10800000001</v>
      </c>
      <c r="Y33" s="26">
        <v>415018.08299999998</v>
      </c>
      <c r="Z33" s="26">
        <v>477864.76800000004</v>
      </c>
      <c r="AA33" s="26">
        <v>546645.11800000002</v>
      </c>
      <c r="AB33" s="26">
        <v>415837.25800000003</v>
      </c>
      <c r="AC33" s="26">
        <v>461898.44500000001</v>
      </c>
      <c r="AD33" s="26">
        <v>468637.89216758055</v>
      </c>
      <c r="AE33" s="26">
        <v>386397.10499999998</v>
      </c>
      <c r="AF33" s="26">
        <v>439975.56099999999</v>
      </c>
      <c r="AG33" s="26">
        <v>0</v>
      </c>
      <c r="AH33" s="26">
        <v>0</v>
      </c>
      <c r="AI33" s="26">
        <v>0</v>
      </c>
      <c r="AJ33" s="26">
        <v>0</v>
      </c>
      <c r="AK33" s="26">
        <v>0</v>
      </c>
      <c r="AL33" s="26">
        <v>0</v>
      </c>
    </row>
    <row r="35" spans="2:38">
      <c r="C35" s="72">
        <v>43191</v>
      </c>
      <c r="D35" s="73"/>
      <c r="E35" s="74"/>
      <c r="F35" s="72">
        <v>43221</v>
      </c>
      <c r="G35" s="73"/>
      <c r="H35" s="74"/>
      <c r="I35" s="72">
        <v>43252</v>
      </c>
      <c r="J35" s="73"/>
      <c r="K35" s="74"/>
      <c r="L35" s="72">
        <v>43282</v>
      </c>
      <c r="M35" s="73"/>
      <c r="N35" s="74"/>
      <c r="O35" s="72">
        <v>43313</v>
      </c>
      <c r="P35" s="73"/>
      <c r="Q35" s="74"/>
      <c r="R35" s="72">
        <v>43344</v>
      </c>
      <c r="S35" s="73"/>
      <c r="T35" s="74"/>
      <c r="U35" s="72">
        <v>43374</v>
      </c>
      <c r="V35" s="73"/>
      <c r="W35" s="74"/>
      <c r="X35" s="72">
        <v>43405</v>
      </c>
      <c r="Y35" s="73"/>
      <c r="Z35" s="74"/>
      <c r="AA35" s="72">
        <v>43435</v>
      </c>
      <c r="AB35" s="73"/>
      <c r="AC35" s="74"/>
      <c r="AD35" s="72">
        <v>43466</v>
      </c>
      <c r="AE35" s="73"/>
      <c r="AF35" s="74"/>
      <c r="AG35" s="72">
        <v>43497</v>
      </c>
      <c r="AH35" s="73"/>
      <c r="AI35" s="74"/>
      <c r="AJ35" s="72">
        <v>43525</v>
      </c>
      <c r="AK35" s="73"/>
      <c r="AL35" s="74"/>
    </row>
    <row r="36" spans="2:38">
      <c r="B36" s="6" t="s">
        <v>190</v>
      </c>
      <c r="C36" s="7" t="s">
        <v>123</v>
      </c>
      <c r="D36" s="7" t="s">
        <v>124</v>
      </c>
      <c r="E36" s="7" t="s">
        <v>125</v>
      </c>
      <c r="F36" s="7" t="s">
        <v>123</v>
      </c>
      <c r="G36" s="7" t="s">
        <v>124</v>
      </c>
      <c r="H36" s="7" t="s">
        <v>125</v>
      </c>
      <c r="I36" s="7" t="s">
        <v>123</v>
      </c>
      <c r="J36" s="7" t="s">
        <v>124</v>
      </c>
      <c r="K36" s="7" t="s">
        <v>125</v>
      </c>
      <c r="L36" s="7" t="s">
        <v>123</v>
      </c>
      <c r="M36" s="7" t="s">
        <v>124</v>
      </c>
      <c r="N36" s="7" t="s">
        <v>125</v>
      </c>
      <c r="O36" s="7" t="s">
        <v>123</v>
      </c>
      <c r="P36" s="7" t="s">
        <v>124</v>
      </c>
      <c r="Q36" s="7" t="s">
        <v>125</v>
      </c>
      <c r="R36" s="7" t="s">
        <v>123</v>
      </c>
      <c r="S36" s="7" t="s">
        <v>124</v>
      </c>
      <c r="T36" s="7" t="s">
        <v>125</v>
      </c>
      <c r="U36" s="7" t="s">
        <v>123</v>
      </c>
      <c r="V36" s="7" t="s">
        <v>124</v>
      </c>
      <c r="W36" s="7" t="s">
        <v>125</v>
      </c>
      <c r="X36" s="7" t="s">
        <v>123</v>
      </c>
      <c r="Y36" s="7" t="s">
        <v>124</v>
      </c>
      <c r="Z36" s="7" t="s">
        <v>125</v>
      </c>
      <c r="AA36" s="7" t="s">
        <v>123</v>
      </c>
      <c r="AB36" s="7" t="s">
        <v>124</v>
      </c>
      <c r="AC36" s="7" t="s">
        <v>125</v>
      </c>
      <c r="AD36" s="7" t="s">
        <v>123</v>
      </c>
      <c r="AE36" s="7" t="s">
        <v>124</v>
      </c>
      <c r="AF36" s="7" t="s">
        <v>125</v>
      </c>
      <c r="AG36" s="7" t="s">
        <v>123</v>
      </c>
      <c r="AH36" s="7" t="s">
        <v>124</v>
      </c>
      <c r="AI36" s="7" t="s">
        <v>125</v>
      </c>
      <c r="AJ36" s="7" t="s">
        <v>123</v>
      </c>
      <c r="AK36" s="7" t="s">
        <v>124</v>
      </c>
      <c r="AL36" s="7" t="s">
        <v>125</v>
      </c>
    </row>
    <row r="37" spans="2:38">
      <c r="B37" s="17" t="s">
        <v>48</v>
      </c>
      <c r="C37" s="27">
        <v>150.171685</v>
      </c>
      <c r="D37" s="27">
        <v>91.998910000000009</v>
      </c>
      <c r="E37" s="27">
        <v>233.097589</v>
      </c>
      <c r="F37" s="27">
        <v>104.56159099999999</v>
      </c>
      <c r="G37" s="27">
        <v>57.607064000000015</v>
      </c>
      <c r="H37" s="27">
        <v>144.29933500000001</v>
      </c>
      <c r="I37" s="27">
        <v>151.506822</v>
      </c>
      <c r="J37" s="27">
        <v>97.958865000000046</v>
      </c>
      <c r="K37" s="27">
        <v>257.62508700000001</v>
      </c>
      <c r="L37" s="27">
        <v>128.37548100000001</v>
      </c>
      <c r="M37" s="27">
        <v>80.725916999999995</v>
      </c>
      <c r="N37" s="27">
        <v>274.727754</v>
      </c>
      <c r="O37" s="27">
        <v>135.02789899999996</v>
      </c>
      <c r="P37" s="27">
        <v>73.518505999999988</v>
      </c>
      <c r="Q37" s="27">
        <v>292.60773999999998</v>
      </c>
      <c r="R37" s="27">
        <v>126.99764500000002</v>
      </c>
      <c r="S37" s="27">
        <v>70.855067999999989</v>
      </c>
      <c r="T37" s="27">
        <v>305.85833300000002</v>
      </c>
      <c r="U37" s="27">
        <v>128.649485</v>
      </c>
      <c r="V37" s="27">
        <v>71.609177000000003</v>
      </c>
      <c r="W37" s="27">
        <v>307.770398</v>
      </c>
      <c r="X37" s="27">
        <v>155.84119799999999</v>
      </c>
      <c r="Y37" s="27">
        <v>85.416683000000006</v>
      </c>
      <c r="Z37" s="27">
        <v>353.71760799999998</v>
      </c>
      <c r="AA37" s="27">
        <v>193.77231800000001</v>
      </c>
      <c r="AB37" s="27">
        <v>105.922038</v>
      </c>
      <c r="AC37" s="27">
        <v>364.92244499999998</v>
      </c>
      <c r="AD37" s="27">
        <v>142.64717000000002</v>
      </c>
      <c r="AE37" s="27">
        <v>83.924395000000004</v>
      </c>
      <c r="AF37" s="27">
        <v>324.98048100000005</v>
      </c>
      <c r="AG37" s="15"/>
      <c r="AH37" s="15"/>
      <c r="AI37" s="15"/>
      <c r="AJ37" s="15"/>
      <c r="AK37" s="15"/>
      <c r="AL37" s="15"/>
    </row>
    <row r="38" spans="2:38">
      <c r="B38" s="1" t="s">
        <v>52</v>
      </c>
      <c r="C38" s="27">
        <v>0</v>
      </c>
      <c r="D38" s="27">
        <v>1.6876800000000001</v>
      </c>
      <c r="E38" s="27">
        <v>0</v>
      </c>
      <c r="F38" s="27">
        <v>0</v>
      </c>
      <c r="G38" s="27">
        <v>2.0441700000000003</v>
      </c>
      <c r="H38" s="27">
        <v>0</v>
      </c>
      <c r="I38" s="27">
        <v>0</v>
      </c>
      <c r="J38" s="27">
        <v>1.3448699999999998</v>
      </c>
      <c r="K38" s="27">
        <v>0</v>
      </c>
      <c r="L38" s="27">
        <v>0</v>
      </c>
      <c r="M38" s="27">
        <v>3.02129</v>
      </c>
      <c r="N38" s="27">
        <v>0</v>
      </c>
      <c r="O38" s="27">
        <v>0</v>
      </c>
      <c r="P38" s="27">
        <v>1.6708599999999998</v>
      </c>
      <c r="Q38" s="27">
        <v>0</v>
      </c>
      <c r="R38" s="27">
        <v>0</v>
      </c>
      <c r="S38" s="27">
        <v>1.42984</v>
      </c>
      <c r="T38" s="27">
        <v>0</v>
      </c>
      <c r="U38" s="27">
        <v>0</v>
      </c>
      <c r="V38" s="27">
        <v>1.71698</v>
      </c>
      <c r="W38" s="27">
        <v>0</v>
      </c>
      <c r="X38" s="27">
        <v>0</v>
      </c>
      <c r="Y38" s="27">
        <v>3.0764399999999998</v>
      </c>
      <c r="Z38" s="27">
        <v>0</v>
      </c>
      <c r="AA38" s="27">
        <v>0</v>
      </c>
      <c r="AB38" s="27">
        <v>3.0471999999999997</v>
      </c>
      <c r="AC38" s="27">
        <v>0</v>
      </c>
      <c r="AD38" s="27">
        <v>0</v>
      </c>
      <c r="AE38" s="27">
        <v>6.58371</v>
      </c>
      <c r="AF38" s="27">
        <v>0</v>
      </c>
      <c r="AG38" s="15"/>
      <c r="AH38" s="15"/>
      <c r="AI38" s="15"/>
      <c r="AJ38" s="15"/>
      <c r="AK38" s="15"/>
      <c r="AL38" s="15"/>
    </row>
    <row r="39" spans="2:38">
      <c r="B39" s="1" t="s">
        <v>53</v>
      </c>
      <c r="C39" s="27">
        <v>29.234099999999998</v>
      </c>
      <c r="D39" s="27">
        <v>36.194600000000001</v>
      </c>
      <c r="E39" s="27">
        <v>0</v>
      </c>
      <c r="F39" s="27">
        <v>49.249199999999995</v>
      </c>
      <c r="G39" s="27">
        <v>60.975199999999994</v>
      </c>
      <c r="H39" s="27">
        <v>0</v>
      </c>
      <c r="I39" s="27">
        <v>42.529199999999996</v>
      </c>
      <c r="J39" s="27">
        <v>52.655199999999994</v>
      </c>
      <c r="K39" s="27">
        <v>0</v>
      </c>
      <c r="L39" s="27">
        <v>27.7683</v>
      </c>
      <c r="M39" s="27">
        <v>34.379800000000003</v>
      </c>
      <c r="N39" s="27">
        <v>0</v>
      </c>
      <c r="O39" s="27">
        <v>35.523300000000006</v>
      </c>
      <c r="P39" s="27">
        <v>44.088200000000001</v>
      </c>
      <c r="Q39" s="27">
        <v>0</v>
      </c>
      <c r="R39" s="27">
        <v>15.567299999999999</v>
      </c>
      <c r="S39" s="27">
        <v>19.273799999999998</v>
      </c>
      <c r="T39" s="27">
        <v>0</v>
      </c>
      <c r="U39" s="27">
        <v>4.3239000000000001</v>
      </c>
      <c r="V39" s="27">
        <v>5.3533999999999997</v>
      </c>
      <c r="W39" s="27">
        <v>0</v>
      </c>
      <c r="X39" s="27">
        <v>4.3742999999999999</v>
      </c>
      <c r="Y39" s="27">
        <v>5.4157999999999999</v>
      </c>
      <c r="Z39" s="27">
        <v>0</v>
      </c>
      <c r="AA39" s="27">
        <v>10.409700000000001</v>
      </c>
      <c r="AB39" s="27">
        <v>12.882020000000001</v>
      </c>
      <c r="AC39" s="27">
        <v>0</v>
      </c>
      <c r="AD39" s="27">
        <v>5.1303000000000001</v>
      </c>
      <c r="AE39" s="27">
        <v>6.3517999999999999</v>
      </c>
      <c r="AF39" s="27">
        <v>0</v>
      </c>
      <c r="AG39" s="15"/>
      <c r="AH39" s="15"/>
      <c r="AI39" s="15"/>
      <c r="AJ39" s="15"/>
      <c r="AK39" s="15"/>
      <c r="AL39" s="15"/>
    </row>
    <row r="40" spans="2:38">
      <c r="B40" s="1" t="s">
        <v>118</v>
      </c>
      <c r="C40" s="27">
        <v>0</v>
      </c>
      <c r="D40" s="27">
        <v>0</v>
      </c>
      <c r="E40" s="27">
        <v>0</v>
      </c>
      <c r="F40" s="27">
        <v>0</v>
      </c>
      <c r="G40" s="27">
        <v>0</v>
      </c>
      <c r="H40" s="27">
        <v>0</v>
      </c>
      <c r="I40" s="27">
        <v>0</v>
      </c>
      <c r="J40" s="27">
        <v>0</v>
      </c>
      <c r="K40" s="27">
        <v>0</v>
      </c>
      <c r="L40" s="27">
        <v>0</v>
      </c>
      <c r="M40" s="27">
        <v>0</v>
      </c>
      <c r="N40" s="27">
        <v>0</v>
      </c>
      <c r="O40" s="27">
        <v>0</v>
      </c>
      <c r="P40" s="27">
        <v>0</v>
      </c>
      <c r="Q40" s="27">
        <v>0</v>
      </c>
      <c r="R40" s="27">
        <v>0</v>
      </c>
      <c r="S40" s="27">
        <v>0</v>
      </c>
      <c r="T40" s="27">
        <v>0</v>
      </c>
      <c r="U40" s="27">
        <v>0</v>
      </c>
      <c r="V40" s="27">
        <v>0</v>
      </c>
      <c r="W40" s="27">
        <v>0</v>
      </c>
      <c r="X40" s="27">
        <v>0</v>
      </c>
      <c r="Y40" s="27">
        <v>0</v>
      </c>
      <c r="Z40" s="27">
        <v>0</v>
      </c>
      <c r="AA40" s="27">
        <v>0</v>
      </c>
      <c r="AB40" s="27">
        <v>0</v>
      </c>
      <c r="AC40" s="27">
        <v>0</v>
      </c>
      <c r="AD40" s="27">
        <v>0</v>
      </c>
      <c r="AE40" s="27">
        <v>0</v>
      </c>
      <c r="AF40" s="27">
        <v>0</v>
      </c>
      <c r="AG40" s="15"/>
      <c r="AH40" s="15"/>
      <c r="AI40" s="15"/>
      <c r="AJ40" s="15"/>
      <c r="AK40" s="15"/>
      <c r="AL40" s="15"/>
    </row>
    <row r="41" spans="2:38">
      <c r="B41" s="1" t="s">
        <v>54</v>
      </c>
      <c r="C41" s="27">
        <v>0</v>
      </c>
      <c r="D41" s="27">
        <v>0</v>
      </c>
      <c r="E41" s="27">
        <v>0</v>
      </c>
      <c r="F41" s="27">
        <v>0</v>
      </c>
      <c r="G41" s="27">
        <v>0</v>
      </c>
      <c r="H41" s="27">
        <v>0</v>
      </c>
      <c r="I41" s="27">
        <v>0</v>
      </c>
      <c r="J41" s="27">
        <v>0</v>
      </c>
      <c r="K41" s="27">
        <v>0</v>
      </c>
      <c r="L41" s="27">
        <v>0</v>
      </c>
      <c r="M41" s="27">
        <v>0</v>
      </c>
      <c r="N41" s="27">
        <v>0</v>
      </c>
      <c r="O41" s="27">
        <v>0</v>
      </c>
      <c r="P41" s="27">
        <v>0</v>
      </c>
      <c r="Q41" s="27">
        <v>0</v>
      </c>
      <c r="R41" s="27">
        <v>0</v>
      </c>
      <c r="S41" s="27">
        <v>0</v>
      </c>
      <c r="T41" s="27">
        <v>0</v>
      </c>
      <c r="U41" s="27">
        <v>0</v>
      </c>
      <c r="V41" s="27">
        <v>0</v>
      </c>
      <c r="W41" s="27">
        <v>0</v>
      </c>
      <c r="X41" s="27">
        <v>0</v>
      </c>
      <c r="Y41" s="27">
        <v>0</v>
      </c>
      <c r="Z41" s="27">
        <v>0</v>
      </c>
      <c r="AA41" s="27">
        <v>0</v>
      </c>
      <c r="AB41" s="27">
        <v>0</v>
      </c>
      <c r="AC41" s="27">
        <v>0</v>
      </c>
      <c r="AD41" s="27">
        <v>0</v>
      </c>
      <c r="AE41" s="27">
        <v>0</v>
      </c>
      <c r="AF41" s="27">
        <v>0</v>
      </c>
      <c r="AG41" s="15"/>
      <c r="AH41" s="15"/>
      <c r="AI41" s="15"/>
      <c r="AJ41" s="15"/>
      <c r="AK41" s="15"/>
      <c r="AL41" s="15"/>
    </row>
    <row r="42" spans="2:38">
      <c r="B42" s="1" t="s">
        <v>119</v>
      </c>
      <c r="C42" s="27">
        <v>0</v>
      </c>
      <c r="D42" s="27">
        <v>0</v>
      </c>
      <c r="E42" s="27">
        <v>0</v>
      </c>
      <c r="F42" s="27">
        <v>0</v>
      </c>
      <c r="G42" s="27">
        <v>0</v>
      </c>
      <c r="H42" s="27">
        <v>0</v>
      </c>
      <c r="I42" s="27">
        <v>0</v>
      </c>
      <c r="J42" s="27">
        <v>0</v>
      </c>
      <c r="K42" s="27">
        <v>0</v>
      </c>
      <c r="L42" s="27">
        <v>0</v>
      </c>
      <c r="M42" s="27">
        <v>0</v>
      </c>
      <c r="N42" s="27">
        <v>0</v>
      </c>
      <c r="O42" s="27">
        <v>0</v>
      </c>
      <c r="P42" s="27">
        <v>0</v>
      </c>
      <c r="Q42" s="27">
        <v>0</v>
      </c>
      <c r="R42" s="27">
        <v>0</v>
      </c>
      <c r="S42" s="27">
        <v>0</v>
      </c>
      <c r="T42" s="27">
        <v>0</v>
      </c>
      <c r="U42" s="27">
        <v>0</v>
      </c>
      <c r="V42" s="27">
        <v>0</v>
      </c>
      <c r="W42" s="27">
        <v>0</v>
      </c>
      <c r="X42" s="27">
        <v>0</v>
      </c>
      <c r="Y42" s="27">
        <v>0</v>
      </c>
      <c r="Z42" s="27">
        <v>0</v>
      </c>
      <c r="AA42" s="27">
        <v>0</v>
      </c>
      <c r="AB42" s="27">
        <v>0</v>
      </c>
      <c r="AC42" s="27">
        <v>0</v>
      </c>
      <c r="AD42" s="27">
        <v>0</v>
      </c>
      <c r="AE42" s="27">
        <v>0</v>
      </c>
      <c r="AF42" s="27">
        <v>0</v>
      </c>
      <c r="AG42" s="15"/>
      <c r="AH42" s="15"/>
      <c r="AI42" s="15"/>
      <c r="AJ42" s="15"/>
      <c r="AK42" s="15"/>
      <c r="AL42" s="15"/>
    </row>
    <row r="43" spans="2:38">
      <c r="B43" s="1" t="s">
        <v>55</v>
      </c>
      <c r="C43" s="27">
        <v>85.038606701502246</v>
      </c>
      <c r="D43" s="27">
        <v>0</v>
      </c>
      <c r="E43" s="27">
        <v>6.7119999999999997</v>
      </c>
      <c r="F43" s="27">
        <v>76.509528538001959</v>
      </c>
      <c r="G43" s="27">
        <v>0</v>
      </c>
      <c r="H43" s="27">
        <v>4.1520000000000001</v>
      </c>
      <c r="I43" s="27">
        <v>82.753248521882369</v>
      </c>
      <c r="J43" s="27">
        <v>0</v>
      </c>
      <c r="K43" s="27">
        <v>0.66400000000000003</v>
      </c>
      <c r="L43" s="27">
        <v>114.38388892087407</v>
      </c>
      <c r="M43" s="27">
        <v>0</v>
      </c>
      <c r="N43" s="27">
        <v>0.08</v>
      </c>
      <c r="O43" s="27">
        <v>148.80415251235166</v>
      </c>
      <c r="P43" s="27">
        <v>0</v>
      </c>
      <c r="Q43" s="27">
        <v>0</v>
      </c>
      <c r="R43" s="27">
        <v>110.14167397579261</v>
      </c>
      <c r="S43" s="27">
        <v>0</v>
      </c>
      <c r="T43" s="27">
        <v>0.46400000000000002</v>
      </c>
      <c r="U43" s="27">
        <v>135.14326245186041</v>
      </c>
      <c r="V43" s="27">
        <v>0</v>
      </c>
      <c r="W43" s="27">
        <v>5.87</v>
      </c>
      <c r="X43" s="27">
        <v>124.93944999999999</v>
      </c>
      <c r="Y43" s="27">
        <v>0</v>
      </c>
      <c r="Z43" s="27">
        <v>4.9260000000000002</v>
      </c>
      <c r="AA43" s="27">
        <v>113.9171</v>
      </c>
      <c r="AB43" s="27">
        <v>0</v>
      </c>
      <c r="AC43" s="27">
        <v>0</v>
      </c>
      <c r="AD43" s="27">
        <v>103.54332216758057</v>
      </c>
      <c r="AE43" s="27">
        <v>0</v>
      </c>
      <c r="AF43" s="27">
        <v>0</v>
      </c>
      <c r="AG43" s="15"/>
      <c r="AH43" s="15"/>
      <c r="AI43" s="15"/>
      <c r="AJ43" s="15"/>
      <c r="AK43" s="15"/>
      <c r="AL43" s="15"/>
    </row>
    <row r="44" spans="2:38">
      <c r="B44" s="1" t="s">
        <v>56</v>
      </c>
      <c r="C44" s="27">
        <v>0</v>
      </c>
      <c r="D44" s="27">
        <v>0</v>
      </c>
      <c r="E44" s="27">
        <v>0</v>
      </c>
      <c r="F44" s="27">
        <v>0</v>
      </c>
      <c r="G44" s="27">
        <v>0</v>
      </c>
      <c r="H44" s="27">
        <v>0</v>
      </c>
      <c r="I44" s="27">
        <v>0</v>
      </c>
      <c r="J44" s="27">
        <v>0</v>
      </c>
      <c r="K44" s="27">
        <v>0</v>
      </c>
      <c r="L44" s="27">
        <v>0</v>
      </c>
      <c r="M44" s="27">
        <v>0</v>
      </c>
      <c r="N44" s="27">
        <v>0</v>
      </c>
      <c r="O44" s="27">
        <v>0</v>
      </c>
      <c r="P44" s="27">
        <v>0</v>
      </c>
      <c r="Q44" s="27">
        <v>0</v>
      </c>
      <c r="R44" s="27">
        <v>0</v>
      </c>
      <c r="S44" s="27">
        <v>0</v>
      </c>
      <c r="T44" s="27">
        <v>0</v>
      </c>
      <c r="U44" s="27">
        <v>0</v>
      </c>
      <c r="V44" s="27">
        <v>0</v>
      </c>
      <c r="W44" s="27">
        <v>0</v>
      </c>
      <c r="X44" s="27">
        <v>0</v>
      </c>
      <c r="Y44" s="27">
        <v>0</v>
      </c>
      <c r="Z44" s="27">
        <v>0</v>
      </c>
      <c r="AA44" s="27">
        <v>0</v>
      </c>
      <c r="AB44" s="27">
        <v>0</v>
      </c>
      <c r="AC44" s="27">
        <v>0</v>
      </c>
      <c r="AD44" s="27">
        <v>0</v>
      </c>
      <c r="AE44" s="27">
        <v>0</v>
      </c>
      <c r="AF44" s="27">
        <v>0</v>
      </c>
      <c r="AG44" s="15"/>
      <c r="AH44" s="15"/>
      <c r="AI44" s="15"/>
      <c r="AJ44" s="15"/>
      <c r="AK44" s="15"/>
      <c r="AL44" s="15"/>
    </row>
    <row r="45" spans="2:38">
      <c r="B45" s="1" t="s">
        <v>121</v>
      </c>
      <c r="C45" s="27">
        <v>225.922</v>
      </c>
      <c r="D45" s="27">
        <v>190.672</v>
      </c>
      <c r="E45" s="27">
        <v>111.76</v>
      </c>
      <c r="F45" s="27">
        <v>235.45599999999999</v>
      </c>
      <c r="G45" s="27">
        <v>198.86079999999998</v>
      </c>
      <c r="H45" s="27">
        <v>120.956</v>
      </c>
      <c r="I45" s="27">
        <v>228.49799999999999</v>
      </c>
      <c r="J45" s="27">
        <v>192.779</v>
      </c>
      <c r="K45" s="27">
        <v>100.66</v>
      </c>
      <c r="L45" s="27">
        <v>82.286000000000001</v>
      </c>
      <c r="M45" s="27">
        <v>53.050599999999996</v>
      </c>
      <c r="N45" s="27">
        <v>0</v>
      </c>
      <c r="O45" s="27">
        <v>84.286000000000001</v>
      </c>
      <c r="P45" s="27">
        <v>53.050599999999996</v>
      </c>
      <c r="Q45" s="27">
        <v>0</v>
      </c>
      <c r="R45" s="27">
        <v>81.430000000000007</v>
      </c>
      <c r="S45" s="27">
        <v>51.253</v>
      </c>
      <c r="T45" s="27">
        <v>0</v>
      </c>
      <c r="U45" s="27">
        <v>84.540999999999997</v>
      </c>
      <c r="V45" s="27">
        <v>53.211100000000002</v>
      </c>
      <c r="W45" s="27">
        <v>0</v>
      </c>
      <c r="X45" s="27">
        <v>101.15</v>
      </c>
      <c r="Y45" s="27">
        <v>63.664999999999999</v>
      </c>
      <c r="Z45" s="27">
        <v>0</v>
      </c>
      <c r="AA45" s="27">
        <v>110.15</v>
      </c>
      <c r="AB45" s="27">
        <v>75.647000000000006</v>
      </c>
      <c r="AC45" s="27">
        <v>0</v>
      </c>
      <c r="AD45" s="27">
        <v>84.040750000000003</v>
      </c>
      <c r="AE45" s="27">
        <v>52.899850000000001</v>
      </c>
      <c r="AF45" s="27">
        <v>9.7300000000000008E-3</v>
      </c>
      <c r="AG45" s="15"/>
      <c r="AH45" s="15"/>
      <c r="AI45" s="15"/>
      <c r="AJ45" s="15"/>
      <c r="AK45" s="15"/>
      <c r="AL45" s="15"/>
    </row>
    <row r="46" spans="2:38">
      <c r="B46" s="1" t="s">
        <v>122</v>
      </c>
      <c r="C46" s="27">
        <v>83.197559999999996</v>
      </c>
      <c r="D46" s="27">
        <v>250.39447250000001</v>
      </c>
      <c r="E46" s="27">
        <v>102.00756</v>
      </c>
      <c r="F46" s="27">
        <v>125.42358</v>
      </c>
      <c r="G46" s="27">
        <v>305.35553000000004</v>
      </c>
      <c r="H46" s="27">
        <v>122.27358</v>
      </c>
      <c r="I46" s="27">
        <v>137.73099999999999</v>
      </c>
      <c r="J46" s="27">
        <v>336.12</v>
      </c>
      <c r="K46" s="27">
        <v>143.881</v>
      </c>
      <c r="L46" s="27">
        <v>121.842</v>
      </c>
      <c r="M46" s="27">
        <v>353.32728000000003</v>
      </c>
      <c r="N46" s="27">
        <v>111.977</v>
      </c>
      <c r="O46" s="27">
        <v>149.09367499999999</v>
      </c>
      <c r="P46" s="27">
        <v>341.976675</v>
      </c>
      <c r="Q46" s="27">
        <v>126.806675</v>
      </c>
      <c r="R46" s="27">
        <v>143.00755999999998</v>
      </c>
      <c r="S46" s="27">
        <v>308.51655999999997</v>
      </c>
      <c r="T46" s="27">
        <v>112.84719</v>
      </c>
      <c r="U46" s="27">
        <v>126.08313000000001</v>
      </c>
      <c r="V46" s="27">
        <v>280.06813</v>
      </c>
      <c r="W46" s="27">
        <v>96.79413000000001</v>
      </c>
      <c r="X46" s="27">
        <v>139.64016000000001</v>
      </c>
      <c r="Y46" s="27">
        <v>257.44416000000001</v>
      </c>
      <c r="Z46" s="27">
        <v>119.22116</v>
      </c>
      <c r="AA46" s="27">
        <v>118.396</v>
      </c>
      <c r="AB46" s="27">
        <v>218.339</v>
      </c>
      <c r="AC46" s="27">
        <v>96.975999999999999</v>
      </c>
      <c r="AD46" s="27">
        <v>133.27635000000001</v>
      </c>
      <c r="AE46" s="27">
        <v>236.63735</v>
      </c>
      <c r="AF46" s="27">
        <v>114.98535000000001</v>
      </c>
      <c r="AG46" s="15"/>
      <c r="AH46" s="15"/>
      <c r="AI46" s="15"/>
      <c r="AJ46" s="15"/>
      <c r="AK46" s="15"/>
      <c r="AL46" s="15"/>
    </row>
    <row r="86" spans="3:14">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J21:AL21"/>
    <mergeCell ref="C21:E21"/>
    <mergeCell ref="F21:H21"/>
    <mergeCell ref="I21:K21"/>
    <mergeCell ref="L21:N21"/>
    <mergeCell ref="O21:Q21"/>
    <mergeCell ref="R21:T21"/>
    <mergeCell ref="U21:W21"/>
    <mergeCell ref="X21:Z21"/>
    <mergeCell ref="AA21:AC21"/>
    <mergeCell ref="AD21:AF21"/>
    <mergeCell ref="AG21:AI21"/>
    <mergeCell ref="C35:E35"/>
    <mergeCell ref="F35:H35"/>
    <mergeCell ref="I35:K35"/>
    <mergeCell ref="L35:N35"/>
    <mergeCell ref="O35:Q35"/>
    <mergeCell ref="AG35:AI35"/>
    <mergeCell ref="AJ35:AL35"/>
    <mergeCell ref="R35:T35"/>
    <mergeCell ref="U35:W35"/>
    <mergeCell ref="X35:Z35"/>
    <mergeCell ref="AA35:AC35"/>
    <mergeCell ref="AD35:AF35"/>
  </mergeCells>
  <phoneticPr fontId="62"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B2:N19"/>
  <sheetViews>
    <sheetView zoomScale="70" zoomScaleNormal="70" workbookViewId="0">
      <selection activeCell="F23" sqref="F23"/>
    </sheetView>
  </sheetViews>
  <sheetFormatPr defaultRowHeight="15"/>
  <cols>
    <col min="1" max="1" width="9" customWidth="1"/>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10.7109375" customWidth="1"/>
    <col min="9" max="9" width="11.28515625" customWidth="1"/>
    <col min="10" max="10" width="10.7109375" bestFit="1" customWidth="1"/>
    <col min="11" max="11" width="10.7109375" customWidth="1"/>
    <col min="12" max="12" width="19.5703125"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0" t="s">
        <v>143</v>
      </c>
      <c r="C3" s="41">
        <v>6.3198954599999997</v>
      </c>
      <c r="D3" s="41">
        <v>6.9966894100000019</v>
      </c>
      <c r="E3" s="41">
        <v>7.3099515999999989</v>
      </c>
      <c r="F3" s="41">
        <v>6.4991781400000006</v>
      </c>
      <c r="G3" s="41">
        <v>6.6596851399999997</v>
      </c>
      <c r="H3" s="41">
        <v>6.1330971299999986</v>
      </c>
      <c r="I3" s="41">
        <v>6.7166924900000007</v>
      </c>
      <c r="J3" s="41">
        <v>6.6852921700000003</v>
      </c>
      <c r="K3" s="41">
        <v>7.559467999999999</v>
      </c>
      <c r="L3" s="41">
        <v>7.3784290499999994</v>
      </c>
      <c r="M3" s="41"/>
      <c r="N3" s="41"/>
    </row>
    <row r="4" spans="2:14">
      <c r="B4" s="1" t="s">
        <v>144</v>
      </c>
      <c r="C4" s="41">
        <v>6.9380100000000031E-3</v>
      </c>
      <c r="D4" s="41">
        <v>6.9932999999999966E-3</v>
      </c>
      <c r="E4" s="41">
        <v>4.7684999999999993E-3</v>
      </c>
      <c r="F4" s="41">
        <v>5.8610499999999961E-3</v>
      </c>
      <c r="G4" s="41">
        <v>7.7744799999999959E-3</v>
      </c>
      <c r="H4" s="41">
        <v>1.114969E-2</v>
      </c>
      <c r="I4" s="41">
        <v>1.2554160000000003E-2</v>
      </c>
      <c r="J4" s="41">
        <v>1.1743248387096774E-2</v>
      </c>
      <c r="K4" s="41">
        <v>5.2587699999999985E-3</v>
      </c>
      <c r="L4" s="41">
        <v>1.0479510000000008E-2</v>
      </c>
      <c r="M4" s="41"/>
      <c r="N4" s="41"/>
    </row>
    <row r="5" spans="2:14">
      <c r="B5" s="1" t="s">
        <v>145</v>
      </c>
      <c r="C5" s="41">
        <v>0.125</v>
      </c>
      <c r="D5" s="41">
        <v>0</v>
      </c>
      <c r="E5" s="41">
        <v>0</v>
      </c>
      <c r="F5" s="41">
        <v>0</v>
      </c>
      <c r="G5" s="41">
        <v>0</v>
      </c>
      <c r="H5" s="41">
        <v>0</v>
      </c>
      <c r="I5" s="41">
        <v>0.27174999999999999</v>
      </c>
      <c r="J5" s="41">
        <v>0</v>
      </c>
      <c r="K5" s="41">
        <v>0</v>
      </c>
      <c r="L5" s="41">
        <v>0</v>
      </c>
      <c r="M5" s="41"/>
      <c r="N5" s="41"/>
    </row>
    <row r="6" spans="2:14">
      <c r="B6" s="1" t="s">
        <v>146</v>
      </c>
      <c r="C6" s="41">
        <v>6.3610730390203388E-2</v>
      </c>
      <c r="D6" s="41">
        <v>0.11694529202500002</v>
      </c>
      <c r="E6" s="41">
        <v>9.2252900000000027E-2</v>
      </c>
      <c r="F6" s="41">
        <v>0.10103508999999995</v>
      </c>
      <c r="G6" s="41">
        <v>8.8136207666672364E-2</v>
      </c>
      <c r="H6" s="41">
        <v>4.8607619097306128E-3</v>
      </c>
      <c r="I6" s="41">
        <v>1.2745279999999999E-2</v>
      </c>
      <c r="J6" s="41">
        <v>0</v>
      </c>
      <c r="K6" s="41">
        <v>7.2268284888885051E-2</v>
      </c>
      <c r="L6" s="41">
        <v>9.157647999999996E-2</v>
      </c>
      <c r="M6" s="41"/>
      <c r="N6" s="41"/>
    </row>
    <row r="7" spans="2:14">
      <c r="B7" s="1" t="s">
        <v>59</v>
      </c>
      <c r="C7" s="41">
        <v>0</v>
      </c>
      <c r="D7" s="41">
        <v>0</v>
      </c>
      <c r="E7" s="41">
        <v>0</v>
      </c>
      <c r="F7" s="41">
        <v>0</v>
      </c>
      <c r="G7" s="41">
        <v>0</v>
      </c>
      <c r="H7" s="41">
        <v>0</v>
      </c>
      <c r="I7" s="41">
        <v>0</v>
      </c>
      <c r="J7" s="41">
        <v>0</v>
      </c>
      <c r="K7" s="41">
        <v>0</v>
      </c>
      <c r="L7" s="41">
        <v>0</v>
      </c>
      <c r="M7" s="41"/>
      <c r="N7" s="41"/>
    </row>
    <row r="10" spans="2:14">
      <c r="B10" s="1"/>
      <c r="C10" s="7">
        <v>43191</v>
      </c>
      <c r="D10" s="7">
        <v>43221</v>
      </c>
      <c r="E10" s="7">
        <v>43252</v>
      </c>
      <c r="F10" s="7">
        <v>43282</v>
      </c>
      <c r="G10" s="7">
        <v>43313</v>
      </c>
      <c r="H10" s="7">
        <v>43344</v>
      </c>
      <c r="I10" s="7">
        <v>43374</v>
      </c>
      <c r="J10" s="7">
        <v>43405</v>
      </c>
      <c r="K10" s="7">
        <v>43435</v>
      </c>
      <c r="L10" s="7">
        <v>43466</v>
      </c>
      <c r="M10" s="7">
        <v>43497</v>
      </c>
      <c r="N10" s="7">
        <v>43525</v>
      </c>
    </row>
    <row r="11" spans="2:14">
      <c r="B11" s="1" t="s">
        <v>60</v>
      </c>
      <c r="C11" s="65">
        <v>2115437.9499999997</v>
      </c>
      <c r="D11" s="65">
        <v>2364237.4299999997</v>
      </c>
      <c r="E11" s="65">
        <v>2412139.4499999997</v>
      </c>
      <c r="F11" s="65">
        <v>2087880.8099999994</v>
      </c>
      <c r="G11" s="20">
        <v>2105063.69</v>
      </c>
      <c r="H11" s="20">
        <v>1855789.89</v>
      </c>
      <c r="I11" s="20">
        <v>1976159.58</v>
      </c>
      <c r="J11" s="20">
        <v>1885021.68</v>
      </c>
      <c r="K11" s="20">
        <v>2130645.7599999998</v>
      </c>
      <c r="L11" s="20">
        <v>2078434.22</v>
      </c>
      <c r="M11" s="20"/>
      <c r="N11" s="20"/>
    </row>
    <row r="12" spans="2:14">
      <c r="B12" s="19" t="s">
        <v>130</v>
      </c>
      <c r="C12" s="64">
        <v>2489</v>
      </c>
      <c r="D12" s="64">
        <v>2280</v>
      </c>
      <c r="E12" s="64">
        <v>1517</v>
      </c>
      <c r="F12" s="64">
        <v>1809</v>
      </c>
      <c r="G12" s="20">
        <v>2376</v>
      </c>
      <c r="H12" s="20">
        <v>3250.66</v>
      </c>
      <c r="I12" s="20">
        <v>3391.84</v>
      </c>
      <c r="J12" s="20">
        <v>3135.34</v>
      </c>
      <c r="K12" s="20">
        <v>1378.23</v>
      </c>
      <c r="L12" s="20">
        <v>2745.22</v>
      </c>
      <c r="M12" s="20"/>
      <c r="N12" s="20"/>
    </row>
    <row r="13" spans="2:14">
      <c r="B13" s="19" t="s">
        <v>58</v>
      </c>
      <c r="C13" s="20">
        <v>0</v>
      </c>
      <c r="D13" s="20">
        <v>0</v>
      </c>
      <c r="E13" s="20">
        <v>0</v>
      </c>
      <c r="F13" s="20">
        <v>0</v>
      </c>
      <c r="G13" s="20">
        <v>0</v>
      </c>
      <c r="H13" s="20">
        <v>0</v>
      </c>
      <c r="I13" s="20">
        <v>0</v>
      </c>
      <c r="J13" s="20">
        <v>0</v>
      </c>
      <c r="K13" s="20">
        <v>0</v>
      </c>
      <c r="L13" s="20">
        <v>0</v>
      </c>
      <c r="M13" s="20"/>
      <c r="N13" s="20"/>
    </row>
    <row r="14" spans="2:14">
      <c r="B14" s="19" t="s">
        <v>131</v>
      </c>
      <c r="C14" s="20">
        <v>0</v>
      </c>
      <c r="D14" s="20">
        <v>0</v>
      </c>
      <c r="E14" s="20">
        <v>0</v>
      </c>
      <c r="F14" s="20">
        <v>0</v>
      </c>
      <c r="G14" s="20">
        <v>0</v>
      </c>
      <c r="H14" s="20">
        <v>0</v>
      </c>
      <c r="I14" s="20">
        <v>0</v>
      </c>
      <c r="J14" s="20">
        <v>0</v>
      </c>
      <c r="K14" s="20">
        <v>0</v>
      </c>
      <c r="L14" s="20">
        <v>0</v>
      </c>
      <c r="M14" s="20"/>
      <c r="N14" s="20"/>
    </row>
    <row r="15" spans="2:14">
      <c r="C15" s="28">
        <f>SUM(C11:C14)</f>
        <v>2117926.9499999997</v>
      </c>
      <c r="D15" s="28">
        <f t="shared" ref="D15:N15" si="0">SUM(D11:D14)</f>
        <v>2366517.4299999997</v>
      </c>
      <c r="E15" s="28">
        <f t="shared" si="0"/>
        <v>2413656.4499999997</v>
      </c>
      <c r="F15" s="28">
        <f t="shared" si="0"/>
        <v>2089689.8099999994</v>
      </c>
      <c r="G15" s="28">
        <f t="shared" si="0"/>
        <v>2107439.69</v>
      </c>
      <c r="H15" s="28">
        <f t="shared" si="0"/>
        <v>1859040.5499999998</v>
      </c>
      <c r="I15" s="28">
        <f t="shared" si="0"/>
        <v>1979551.4200000002</v>
      </c>
      <c r="J15" s="28">
        <f t="shared" si="0"/>
        <v>1888157.02</v>
      </c>
      <c r="K15" s="28">
        <f t="shared" si="0"/>
        <v>2132023.9899999998</v>
      </c>
      <c r="L15" s="28">
        <f t="shared" si="0"/>
        <v>2081179.44</v>
      </c>
      <c r="M15" s="28">
        <f t="shared" si="0"/>
        <v>0</v>
      </c>
      <c r="N15" s="28">
        <f t="shared" si="0"/>
        <v>0</v>
      </c>
    </row>
    <row r="18" spans="2:2">
      <c r="B18" t="s">
        <v>178</v>
      </c>
    </row>
    <row r="19" spans="2:2">
      <c r="B19" s="51">
        <v>2081179.44</v>
      </c>
    </row>
  </sheetData>
  <phoneticPr fontId="62"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B2:N9"/>
  <sheetViews>
    <sheetView zoomScale="70" zoomScaleNormal="70" workbookViewId="0">
      <selection activeCell="H9" sqref="H9"/>
    </sheetView>
  </sheetViews>
  <sheetFormatPr defaultRowHeight="15"/>
  <cols>
    <col min="1" max="1" width="9" customWidth="1"/>
    <col min="2" max="2" width="57.28515625" customWidth="1"/>
  </cols>
  <sheetData>
    <row r="2" spans="2:14">
      <c r="B2" s="6" t="s">
        <v>40</v>
      </c>
      <c r="C2" s="7">
        <v>43191</v>
      </c>
      <c r="D2" s="7">
        <v>43221</v>
      </c>
      <c r="E2" s="7">
        <v>43252</v>
      </c>
      <c r="F2" s="7">
        <v>43282</v>
      </c>
      <c r="G2" s="7">
        <v>43313</v>
      </c>
      <c r="H2" s="7">
        <v>43344</v>
      </c>
      <c r="I2" s="7">
        <v>43374</v>
      </c>
      <c r="J2" s="7">
        <v>43405</v>
      </c>
      <c r="K2" s="7">
        <v>43435</v>
      </c>
      <c r="L2" s="7">
        <v>43466</v>
      </c>
      <c r="M2" s="7">
        <v>43497</v>
      </c>
      <c r="N2" s="7">
        <v>43525</v>
      </c>
    </row>
    <row r="3" spans="2:14">
      <c r="B3" s="18" t="s">
        <v>94</v>
      </c>
      <c r="C3" s="41">
        <v>3.1310032699999994</v>
      </c>
      <c r="D3" s="41">
        <v>3.31364306</v>
      </c>
      <c r="E3" s="41">
        <v>3.0811221499999997</v>
      </c>
      <c r="F3" s="41">
        <v>2.7890434400000004</v>
      </c>
      <c r="G3" s="41">
        <v>3.1526730899999995</v>
      </c>
      <c r="H3" s="41">
        <v>2.9717225100000264</v>
      </c>
      <c r="I3" s="41">
        <v>3.2653322099999991</v>
      </c>
      <c r="J3" s="41">
        <v>3.2036969100000006</v>
      </c>
      <c r="K3" s="41">
        <v>3.3332748599999995</v>
      </c>
      <c r="L3" s="41">
        <v>3.3779057360000051</v>
      </c>
      <c r="M3" s="41"/>
      <c r="N3" s="41"/>
    </row>
    <row r="4" spans="2:14">
      <c r="B4" s="18" t="s">
        <v>95</v>
      </c>
      <c r="C4" s="41">
        <v>4.464690000000001E-2</v>
      </c>
      <c r="D4" s="41">
        <v>3.2394960000000007E-2</v>
      </c>
      <c r="E4" s="41">
        <v>4.9838400000000019E-2</v>
      </c>
      <c r="F4" s="41">
        <v>4.8384780000000016E-2</v>
      </c>
      <c r="G4" s="41">
        <v>5.149968000000002E-2</v>
      </c>
      <c r="H4" s="41">
        <v>4.9838400000000019E-2</v>
      </c>
      <c r="I4" s="41">
        <v>5.149968000000002E-2</v>
      </c>
      <c r="J4" s="41">
        <v>4.6031300000000018E-2</v>
      </c>
      <c r="K4" s="41">
        <v>5.149968000000002E-2</v>
      </c>
      <c r="L4" s="41">
        <v>4.9699960000000015E-2</v>
      </c>
      <c r="M4" s="41"/>
      <c r="N4" s="41"/>
    </row>
    <row r="5" spans="2:14">
      <c r="B5" s="17" t="s">
        <v>93</v>
      </c>
      <c r="C5" s="41">
        <v>0</v>
      </c>
      <c r="D5" s="41">
        <v>0</v>
      </c>
      <c r="E5" s="41">
        <v>0</v>
      </c>
      <c r="F5" s="41">
        <v>0</v>
      </c>
      <c r="G5" s="41">
        <v>0</v>
      </c>
      <c r="H5" s="41">
        <v>0.33788578000000002</v>
      </c>
      <c r="I5" s="41">
        <v>5.2200000000000003E-2</v>
      </c>
      <c r="J5" s="41">
        <v>0</v>
      </c>
      <c r="K5" s="41">
        <v>0</v>
      </c>
      <c r="L5" s="41">
        <v>0</v>
      </c>
      <c r="M5" s="41"/>
      <c r="N5" s="41"/>
    </row>
    <row r="6" spans="2:14">
      <c r="B6" s="18" t="s">
        <v>96</v>
      </c>
      <c r="C6" s="41">
        <v>0</v>
      </c>
      <c r="D6" s="41">
        <v>0</v>
      </c>
      <c r="E6" s="41">
        <v>0</v>
      </c>
      <c r="F6" s="41">
        <v>0</v>
      </c>
      <c r="G6" s="41">
        <v>0</v>
      </c>
      <c r="H6" s="41">
        <v>0.16780716000000001</v>
      </c>
      <c r="I6" s="41">
        <v>1.5689226299999999</v>
      </c>
      <c r="J6" s="41">
        <v>0</v>
      </c>
      <c r="K6" s="41">
        <v>0.15928101</v>
      </c>
      <c r="L6" s="41">
        <v>0</v>
      </c>
      <c r="M6" s="41"/>
      <c r="N6" s="41"/>
    </row>
    <row r="7" spans="2:14">
      <c r="B7" s="17" t="s">
        <v>61</v>
      </c>
      <c r="C7" s="41">
        <v>0</v>
      </c>
      <c r="D7" s="41">
        <v>0.22357520396526012</v>
      </c>
      <c r="E7" s="41">
        <v>0</v>
      </c>
      <c r="F7" s="41">
        <v>0</v>
      </c>
      <c r="G7" s="41">
        <v>4.5933998760107821E-2</v>
      </c>
      <c r="H7" s="41">
        <v>0.186</v>
      </c>
      <c r="I7" s="41">
        <v>0</v>
      </c>
      <c r="J7" s="41">
        <v>0</v>
      </c>
      <c r="K7" s="41">
        <v>0</v>
      </c>
      <c r="L7" s="41">
        <v>0</v>
      </c>
      <c r="M7" s="41"/>
      <c r="N7" s="41"/>
    </row>
    <row r="8" spans="2:14">
      <c r="B8" s="17" t="s">
        <v>62</v>
      </c>
      <c r="C8" s="41">
        <v>0.19039999999999993</v>
      </c>
      <c r="D8" s="41">
        <v>0.1008</v>
      </c>
      <c r="E8" s="41">
        <v>0.1008</v>
      </c>
      <c r="F8" s="41">
        <v>0.22399999999999989</v>
      </c>
      <c r="G8" s="41">
        <v>0.32479999999999981</v>
      </c>
      <c r="H8" s="41">
        <v>0.1232</v>
      </c>
      <c r="I8" s="41">
        <v>0.13439999999999999</v>
      </c>
      <c r="J8" s="41">
        <v>0.23519999999999988</v>
      </c>
      <c r="K8" s="41">
        <v>0.30239999999999984</v>
      </c>
      <c r="L8" s="41">
        <v>0.23519999999999988</v>
      </c>
      <c r="M8" s="41"/>
      <c r="N8" s="41"/>
    </row>
    <row r="9" spans="2:14">
      <c r="B9" s="18" t="s">
        <v>97</v>
      </c>
      <c r="C9" s="41">
        <v>0</v>
      </c>
      <c r="D9" s="41">
        <v>0</v>
      </c>
      <c r="E9" s="41">
        <v>0</v>
      </c>
      <c r="F9" s="41">
        <v>0</v>
      </c>
      <c r="G9" s="41">
        <v>0</v>
      </c>
      <c r="H9" s="41">
        <v>0</v>
      </c>
      <c r="I9" s="41">
        <v>0</v>
      </c>
      <c r="J9" s="41">
        <v>0</v>
      </c>
      <c r="K9" s="41">
        <v>0</v>
      </c>
      <c r="L9" s="41">
        <v>0</v>
      </c>
      <c r="M9" s="41"/>
      <c r="N9" s="41"/>
    </row>
  </sheetData>
  <phoneticPr fontId="62"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2:O19"/>
  <sheetViews>
    <sheetView zoomScale="70" zoomScaleNormal="70" workbookViewId="0">
      <selection activeCell="L27" sqref="L27"/>
    </sheetView>
  </sheetViews>
  <sheetFormatPr defaultRowHeight="15"/>
  <cols>
    <col min="1" max="1" width="9" customWidth="1"/>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c r="B2" s="6" t="s">
        <v>40</v>
      </c>
      <c r="C2" s="7">
        <v>43191</v>
      </c>
      <c r="D2" s="7">
        <v>43221</v>
      </c>
      <c r="E2" s="7">
        <v>43252</v>
      </c>
      <c r="F2" s="7">
        <v>43282</v>
      </c>
      <c r="G2" s="7">
        <v>43313</v>
      </c>
      <c r="H2" s="7">
        <v>43344</v>
      </c>
      <c r="I2" s="7">
        <v>43374</v>
      </c>
      <c r="J2" s="7">
        <v>43405</v>
      </c>
      <c r="K2" s="7">
        <v>43435</v>
      </c>
      <c r="L2" s="7">
        <v>43466</v>
      </c>
      <c r="M2" s="7">
        <v>43497</v>
      </c>
      <c r="N2" s="7">
        <v>43525</v>
      </c>
      <c r="O2" s="21"/>
    </row>
    <row r="3" spans="1:15">
      <c r="B3" s="18" t="s">
        <v>99</v>
      </c>
      <c r="C3" s="41">
        <v>9.1999999999999998E-2</v>
      </c>
      <c r="D3" s="41">
        <v>5.1750160000000003E-2</v>
      </c>
      <c r="E3" s="41">
        <v>6.8999999999999999E-3</v>
      </c>
      <c r="F3" s="41">
        <v>6.6036659999999997E-2</v>
      </c>
      <c r="G3" s="41">
        <v>0.1015595</v>
      </c>
      <c r="H3" s="41">
        <v>0.11536666999999999</v>
      </c>
      <c r="I3" s="41">
        <v>0.42221401000000003</v>
      </c>
      <c r="J3" s="41">
        <v>3.3898159999999997E-2</v>
      </c>
      <c r="K3" s="41">
        <v>0.51649184000000004</v>
      </c>
      <c r="L3" s="41">
        <v>0.26744015999999998</v>
      </c>
      <c r="M3" s="41"/>
      <c r="N3" s="41"/>
      <c r="O3" s="5"/>
    </row>
    <row r="4" spans="1:15">
      <c r="B4" s="18" t="s">
        <v>98</v>
      </c>
      <c r="C4" s="41">
        <v>0</v>
      </c>
      <c r="D4" s="41">
        <v>0</v>
      </c>
      <c r="E4" s="41">
        <v>0</v>
      </c>
      <c r="F4" s="41">
        <v>0</v>
      </c>
      <c r="G4" s="41">
        <v>0</v>
      </c>
      <c r="H4" s="41">
        <v>0</v>
      </c>
      <c r="I4" s="41">
        <v>0</v>
      </c>
      <c r="J4" s="41">
        <v>0</v>
      </c>
      <c r="K4" s="41">
        <v>0</v>
      </c>
      <c r="L4" s="41">
        <v>0</v>
      </c>
      <c r="M4" s="41"/>
      <c r="N4" s="41"/>
      <c r="O4" s="5"/>
    </row>
    <row r="5" spans="1:15">
      <c r="B5" s="17" t="s">
        <v>101</v>
      </c>
      <c r="C5" s="41">
        <v>0</v>
      </c>
      <c r="D5" s="41">
        <v>0</v>
      </c>
      <c r="E5" s="41">
        <v>0</v>
      </c>
      <c r="F5" s="41">
        <v>0</v>
      </c>
      <c r="G5" s="41">
        <v>0</v>
      </c>
      <c r="H5" s="41">
        <v>0</v>
      </c>
      <c r="I5" s="41">
        <v>0</v>
      </c>
      <c r="J5" s="41">
        <v>0</v>
      </c>
      <c r="K5" s="41">
        <v>0</v>
      </c>
      <c r="L5" s="41">
        <v>0</v>
      </c>
      <c r="M5" s="41"/>
      <c r="N5" s="41"/>
      <c r="O5" s="5"/>
    </row>
    <row r="6" spans="1:15">
      <c r="B6" s="18" t="s">
        <v>100</v>
      </c>
      <c r="C6" s="41">
        <v>0</v>
      </c>
      <c r="D6" s="41">
        <v>3.179284000000001E-2</v>
      </c>
      <c r="E6" s="41">
        <v>3.8986970000000003E-2</v>
      </c>
      <c r="F6" s="41">
        <v>0.11493933999999989</v>
      </c>
      <c r="G6" s="41">
        <v>3.9060519999999987E-2</v>
      </c>
      <c r="H6" s="41">
        <v>2.8436919999999987E-2</v>
      </c>
      <c r="I6" s="41">
        <v>2.590878000000001E-2</v>
      </c>
      <c r="J6" s="41">
        <v>0</v>
      </c>
      <c r="K6" s="41">
        <v>0</v>
      </c>
      <c r="L6" s="41">
        <v>0</v>
      </c>
      <c r="M6" s="41"/>
      <c r="N6" s="41"/>
      <c r="O6" s="5"/>
    </row>
    <row r="7" spans="1:15">
      <c r="B7" s="17" t="s">
        <v>104</v>
      </c>
      <c r="C7" s="41">
        <v>0.40913443999999999</v>
      </c>
      <c r="D7" s="41">
        <v>0.4156603000000002</v>
      </c>
      <c r="E7" s="41">
        <v>0.38598527999999999</v>
      </c>
      <c r="F7" s="41">
        <v>0.43290860999999997</v>
      </c>
      <c r="G7" s="41">
        <v>0.45567308000000023</v>
      </c>
      <c r="H7" s="41">
        <v>0.41326052999999996</v>
      </c>
      <c r="I7" s="41">
        <v>0.37592209999999998</v>
      </c>
      <c r="J7" s="41">
        <v>0.40278223999999996</v>
      </c>
      <c r="K7" s="41">
        <v>0.41364728000000001</v>
      </c>
      <c r="L7" s="41">
        <v>0.41292435999999999</v>
      </c>
      <c r="M7" s="41"/>
      <c r="N7" s="41"/>
      <c r="O7" s="5"/>
    </row>
    <row r="8" spans="1:15" ht="30">
      <c r="B8" s="18" t="s">
        <v>102</v>
      </c>
      <c r="C8" s="41">
        <v>0</v>
      </c>
      <c r="D8" s="41">
        <v>0</v>
      </c>
      <c r="E8" s="41">
        <v>0</v>
      </c>
      <c r="F8" s="41">
        <v>0</v>
      </c>
      <c r="G8" s="41">
        <v>0</v>
      </c>
      <c r="H8" s="41">
        <v>0</v>
      </c>
      <c r="I8" s="41">
        <v>0.11883893000000001</v>
      </c>
      <c r="J8" s="41">
        <v>0</v>
      </c>
      <c r="K8" s="41">
        <v>0</v>
      </c>
      <c r="L8" s="41">
        <v>0</v>
      </c>
      <c r="M8" s="41"/>
      <c r="N8" s="41"/>
      <c r="O8" s="5"/>
    </row>
    <row r="9" spans="1:15">
      <c r="B9" s="18" t="s">
        <v>103</v>
      </c>
      <c r="C9" s="41">
        <v>0.28598498999999999</v>
      </c>
      <c r="D9" s="41">
        <v>0.4205025</v>
      </c>
      <c r="E9" s="41">
        <v>0.39410752000000004</v>
      </c>
      <c r="F9" s="41">
        <v>0.54507834000000011</v>
      </c>
      <c r="G9" s="41">
        <v>0.54894499999999991</v>
      </c>
      <c r="H9" s="41">
        <v>0.49811084999999999</v>
      </c>
      <c r="I9" s="41">
        <v>0.40205999999999997</v>
      </c>
      <c r="J9" s="41">
        <v>0.39904418000000003</v>
      </c>
      <c r="K9" s="41">
        <v>0.58828583000000001</v>
      </c>
      <c r="L9" s="41">
        <v>0.67924582999999994</v>
      </c>
      <c r="M9" s="41"/>
      <c r="N9" s="41"/>
      <c r="O9" s="5"/>
    </row>
    <row r="12" spans="1:15" ht="15.7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c r="A13" t="s">
        <v>134</v>
      </c>
      <c r="B13" s="24" t="s">
        <v>108</v>
      </c>
      <c r="C13" s="60">
        <v>20732.75</v>
      </c>
      <c r="D13" s="60">
        <v>27099.7</v>
      </c>
      <c r="E13" s="60">
        <v>26412.1</v>
      </c>
      <c r="F13" s="60">
        <v>38711.800000000003</v>
      </c>
      <c r="G13" s="60">
        <v>37026.65</v>
      </c>
      <c r="H13" s="60">
        <v>35267.199999999997</v>
      </c>
      <c r="I13" s="60">
        <v>29192.05</v>
      </c>
      <c r="J13" s="60">
        <v>28273.5</v>
      </c>
      <c r="K13" s="60">
        <v>41613.35</v>
      </c>
      <c r="L13" s="60">
        <v>48897.75</v>
      </c>
      <c r="M13" s="60"/>
      <c r="N13" s="60"/>
    </row>
    <row r="14" spans="1:15" ht="15.75">
      <c r="B14" s="24" t="s">
        <v>107</v>
      </c>
      <c r="C14" s="60">
        <v>0</v>
      </c>
      <c r="D14" s="60">
        <v>0</v>
      </c>
      <c r="E14" s="60">
        <v>0</v>
      </c>
      <c r="F14" s="60">
        <v>0</v>
      </c>
      <c r="G14" s="60">
        <v>0</v>
      </c>
      <c r="H14" s="60">
        <v>0</v>
      </c>
      <c r="I14" s="60">
        <v>137.66999999999999</v>
      </c>
      <c r="J14" s="60">
        <v>0</v>
      </c>
      <c r="K14" s="60">
        <v>0</v>
      </c>
      <c r="L14" s="60">
        <v>0</v>
      </c>
      <c r="M14" s="60"/>
      <c r="N14" s="60"/>
    </row>
    <row r="15" spans="1:15" ht="15.75">
      <c r="A15" t="s">
        <v>105</v>
      </c>
      <c r="B15" s="25" t="s">
        <v>109</v>
      </c>
      <c r="C15" s="60">
        <v>20</v>
      </c>
      <c r="D15" s="60">
        <v>19</v>
      </c>
      <c r="E15" s="60">
        <v>18</v>
      </c>
      <c r="F15" s="60">
        <v>17</v>
      </c>
      <c r="G15" s="60">
        <v>19</v>
      </c>
      <c r="H15" s="60">
        <v>19</v>
      </c>
      <c r="I15" s="60">
        <v>17</v>
      </c>
      <c r="J15" s="60">
        <v>19</v>
      </c>
      <c r="K15" s="60"/>
      <c r="L15" s="60"/>
      <c r="M15" s="60"/>
      <c r="N15" s="60"/>
    </row>
    <row r="16" spans="1:15" ht="15.75">
      <c r="B16" s="24" t="s">
        <v>110</v>
      </c>
      <c r="C16" s="60">
        <v>0</v>
      </c>
      <c r="D16" s="60">
        <v>0</v>
      </c>
      <c r="E16" s="60">
        <v>0</v>
      </c>
      <c r="F16" s="60">
        <v>0</v>
      </c>
      <c r="G16" s="60">
        <v>0</v>
      </c>
      <c r="H16" s="60">
        <v>0</v>
      </c>
      <c r="I16" s="60">
        <v>0</v>
      </c>
      <c r="J16" s="60">
        <v>0</v>
      </c>
      <c r="K16" s="60">
        <v>0</v>
      </c>
      <c r="L16" s="60">
        <v>0</v>
      </c>
      <c r="M16" s="60"/>
      <c r="N16" s="60"/>
    </row>
    <row r="17" spans="1:14" ht="15.75">
      <c r="B17" s="25" t="s">
        <v>112</v>
      </c>
      <c r="C17" s="60">
        <v>0</v>
      </c>
      <c r="D17" s="60">
        <v>0</v>
      </c>
      <c r="E17" s="60">
        <v>0</v>
      </c>
      <c r="F17" s="60">
        <v>0</v>
      </c>
      <c r="G17" s="60">
        <v>0</v>
      </c>
      <c r="H17" s="60">
        <v>0</v>
      </c>
      <c r="I17" s="60">
        <v>0</v>
      </c>
      <c r="J17" s="60">
        <v>0</v>
      </c>
      <c r="K17" s="60">
        <v>0</v>
      </c>
      <c r="L17" s="60">
        <v>0</v>
      </c>
      <c r="M17" s="60"/>
      <c r="N17" s="60"/>
    </row>
    <row r="18" spans="1:14" ht="15.75">
      <c r="B18" s="24" t="s">
        <v>111</v>
      </c>
      <c r="C18" s="60">
        <v>0</v>
      </c>
      <c r="D18" s="60">
        <v>0</v>
      </c>
      <c r="E18" s="60">
        <v>0</v>
      </c>
      <c r="F18" s="60">
        <v>0</v>
      </c>
      <c r="G18" s="60">
        <v>0</v>
      </c>
      <c r="H18" s="60">
        <v>0</v>
      </c>
      <c r="I18" s="60">
        <v>0</v>
      </c>
      <c r="J18" s="60">
        <v>0</v>
      </c>
      <c r="K18" s="60">
        <v>0</v>
      </c>
      <c r="L18" s="60">
        <v>0</v>
      </c>
      <c r="M18" s="60"/>
      <c r="N18" s="60"/>
    </row>
    <row r="19" spans="1:14" ht="15.75">
      <c r="A19" t="s">
        <v>106</v>
      </c>
      <c r="B19" s="25" t="s">
        <v>113</v>
      </c>
      <c r="C19" s="60">
        <v>3</v>
      </c>
      <c r="D19" s="60">
        <v>5</v>
      </c>
      <c r="E19" s="60">
        <v>1</v>
      </c>
      <c r="F19" s="60">
        <v>6</v>
      </c>
      <c r="G19" s="60">
        <v>3</v>
      </c>
      <c r="H19" s="60">
        <v>7</v>
      </c>
      <c r="I19" s="60">
        <v>27</v>
      </c>
      <c r="J19" s="60">
        <v>4</v>
      </c>
      <c r="K19" s="60">
        <v>20</v>
      </c>
      <c r="L19" s="60">
        <v>22</v>
      </c>
      <c r="M19" s="60"/>
      <c r="N19" s="60"/>
    </row>
  </sheetData>
  <phoneticPr fontId="62" type="noConversion"/>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B2:N8"/>
  <sheetViews>
    <sheetView workbookViewId="0">
      <selection activeCell="B17" sqref="B17"/>
    </sheetView>
  </sheetViews>
  <sheetFormatPr defaultRowHeight="15"/>
  <cols>
    <col min="1" max="1" width="9" customWidth="1"/>
    <col min="2" max="2" width="31.140625" bestFit="1" customWidth="1"/>
  </cols>
  <sheetData>
    <row r="2" spans="2:14">
      <c r="B2" s="6" t="s">
        <v>40</v>
      </c>
      <c r="C2" s="3">
        <v>43220</v>
      </c>
      <c r="D2" s="3">
        <v>43251</v>
      </c>
      <c r="E2" s="3">
        <v>43281</v>
      </c>
      <c r="F2" s="3">
        <v>43312</v>
      </c>
      <c r="G2" s="3">
        <v>43343</v>
      </c>
      <c r="H2" s="3">
        <v>43373</v>
      </c>
      <c r="I2" s="3">
        <v>43404</v>
      </c>
      <c r="J2" s="3">
        <v>43434</v>
      </c>
      <c r="K2" s="3">
        <v>43465</v>
      </c>
      <c r="L2" s="3">
        <v>43496</v>
      </c>
      <c r="M2" s="3">
        <v>43524</v>
      </c>
      <c r="N2" s="3">
        <v>43555</v>
      </c>
    </row>
    <row r="3" spans="2:14">
      <c r="B3" s="6" t="s">
        <v>32</v>
      </c>
      <c r="C3" s="41">
        <v>1.2202173698917604</v>
      </c>
      <c r="D3" s="41">
        <v>1.1494566828511801</v>
      </c>
      <c r="E3" s="41">
        <v>1.5945901102273203</v>
      </c>
      <c r="F3" s="41">
        <v>1.5264936295931404</v>
      </c>
      <c r="G3" s="41">
        <v>2.4507075680260546</v>
      </c>
      <c r="H3" s="41">
        <v>2.7549183150080996</v>
      </c>
      <c r="I3" s="41">
        <v>1.9451574260378903</v>
      </c>
      <c r="J3" s="41">
        <v>1.4828243398127299</v>
      </c>
      <c r="K3" s="41">
        <v>1.7000906175836601</v>
      </c>
      <c r="L3" s="41">
        <v>1.2321047536491503</v>
      </c>
      <c r="M3" s="41"/>
      <c r="N3" s="41"/>
    </row>
    <row r="4" spans="2:14">
      <c r="B4" s="6" t="s">
        <v>63</v>
      </c>
      <c r="C4" s="41">
        <v>0</v>
      </c>
      <c r="D4" s="41">
        <v>0</v>
      </c>
      <c r="E4" s="41">
        <v>0</v>
      </c>
      <c r="F4" s="41">
        <v>0</v>
      </c>
      <c r="G4" s="41">
        <v>0</v>
      </c>
      <c r="H4" s="41">
        <v>0</v>
      </c>
      <c r="I4" s="41">
        <v>0</v>
      </c>
      <c r="J4" s="41">
        <v>0</v>
      </c>
      <c r="K4" s="41">
        <v>0</v>
      </c>
      <c r="L4" s="41">
        <v>0</v>
      </c>
      <c r="M4" s="41"/>
      <c r="N4" s="41"/>
    </row>
    <row r="5" spans="2:14">
      <c r="B5" s="6" t="s">
        <v>132</v>
      </c>
      <c r="C5" s="41">
        <v>-1.6264490196078469E-4</v>
      </c>
      <c r="D5" s="41">
        <v>-5.5047339869281119E-4</v>
      </c>
      <c r="E5" s="41">
        <v>-9.1929490196078489E-4</v>
      </c>
      <c r="F5" s="41">
        <v>-9.6226339869281117E-4</v>
      </c>
      <c r="G5" s="41">
        <v>-1.0129333986928111E-3</v>
      </c>
      <c r="H5" s="41">
        <v>-9.6705490196078499E-4</v>
      </c>
      <c r="I5" s="41">
        <v>-1.0027533986928111E-3</v>
      </c>
      <c r="J5" s="41">
        <v>-1.070954901960785E-3</v>
      </c>
      <c r="K5" s="41">
        <v>-1.1066533986928112E-3</v>
      </c>
      <c r="L5" s="41">
        <v>-1.1066533986928112E-3</v>
      </c>
      <c r="M5" s="41"/>
      <c r="N5" s="41"/>
    </row>
    <row r="6" spans="2:14">
      <c r="B6" s="57" t="s">
        <v>147</v>
      </c>
      <c r="C6" s="41">
        <v>-0.6121346879999372</v>
      </c>
      <c r="D6" s="41">
        <v>-0.70203179700002794</v>
      </c>
      <c r="E6" s="41">
        <v>-0.87965299099994509</v>
      </c>
      <c r="F6" s="41">
        <v>-1.0071426089999633</v>
      </c>
      <c r="G6" s="41">
        <v>-1.0073573940000684</v>
      </c>
      <c r="H6" s="41">
        <v>-2.134643811175212</v>
      </c>
      <c r="I6" s="41">
        <v>-2.3295082189999459</v>
      </c>
      <c r="J6" s="41">
        <v>-1.0209965943860042</v>
      </c>
      <c r="K6" s="41">
        <v>-0.84047906799984262</v>
      </c>
      <c r="L6" s="41">
        <v>-0.84182616135003263</v>
      </c>
      <c r="M6" s="41"/>
      <c r="N6" s="41"/>
    </row>
    <row r="7" spans="2:14">
      <c r="B7" s="44" t="s">
        <v>155</v>
      </c>
      <c r="C7" s="38">
        <v>-0.34352351999999897</v>
      </c>
      <c r="D7" s="38">
        <v>-0.43222077999999986</v>
      </c>
      <c r="E7" s="38">
        <v>-0.48334421999999916</v>
      </c>
      <c r="F7" s="38">
        <v>-0.58804185000000031</v>
      </c>
      <c r="G7" s="38">
        <v>-0.54901080000000158</v>
      </c>
      <c r="H7" s="38">
        <v>-1.1598531400000027</v>
      </c>
      <c r="I7" s="38">
        <v>-0.91164660000000086</v>
      </c>
      <c r="J7" s="38">
        <v>-0.61407354000000058</v>
      </c>
      <c r="K7" s="38">
        <v>-0.60136669000000009</v>
      </c>
      <c r="L7" s="38">
        <v>-0.44267615000000049</v>
      </c>
      <c r="M7" s="38"/>
      <c r="N7" s="38"/>
    </row>
    <row r="8" spans="2:14">
      <c r="B8" s="44" t="s">
        <v>158</v>
      </c>
      <c r="C8" s="38">
        <v>-0.26861116799993823</v>
      </c>
      <c r="D8" s="38">
        <v>-0.26981101700002807</v>
      </c>
      <c r="E8" s="38">
        <v>-0.39630877099994599</v>
      </c>
      <c r="F8" s="38">
        <v>-0.41910075899996313</v>
      </c>
      <c r="G8" s="38">
        <v>-0.45834659400006672</v>
      </c>
      <c r="H8" s="38">
        <v>-0.97479067117520901</v>
      </c>
      <c r="I8" s="38">
        <v>-1.4178616189999449</v>
      </c>
      <c r="J8" s="38">
        <v>-0.40692305438600362</v>
      </c>
      <c r="K8" s="38">
        <v>-0.23911237799984253</v>
      </c>
      <c r="L8" s="38">
        <v>-0.39915001135003214</v>
      </c>
      <c r="M8" s="38"/>
      <c r="N8" s="38"/>
    </row>
  </sheetData>
  <phoneticPr fontId="6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Ebau, Cristian</cp:lastModifiedBy>
  <dcterms:created xsi:type="dcterms:W3CDTF">2018-05-15T13:35:38Z</dcterms:created>
  <dcterms:modified xsi:type="dcterms:W3CDTF">2019-03-08T14:44:32Z</dcterms:modified>
</cp:coreProperties>
</file>