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15" windowWidth="19200" windowHeight="7275" tabRatio="677"/>
  </bookViews>
  <sheets>
    <sheet name="Forecast Data For Import" sheetId="68" r:id="rId1"/>
    <sheet name="Actual Data For Import" sheetId="67" r:id="rId2"/>
    <sheet name="Error Stats" sheetId="48" r:id="rId3"/>
    <sheet name="Monthly Summary Actual" sheetId="11" r:id="rId4"/>
    <sheet name="Weekly Summary Actual" sheetId="44" r:id="rId5"/>
    <sheet name="Monthly Summary Forecast" sheetId="39" r:id="rId6"/>
    <sheet name="All Monthly" sheetId="69" r:id="rId7"/>
  </sheets>
  <externalReferences>
    <externalReference r:id="rId8"/>
    <externalReference r:id="rId9"/>
    <externalReference r:id="rId10"/>
    <externalReference r:id="rId11"/>
    <externalReference r:id="rId12"/>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0" hidden="1">#REF!</definedName>
    <definedName name="_xlnm._FilterDatabase" localSheetId="5" hidden="1">#REF!</definedName>
    <definedName name="_xlnm._FilterDatabase" localSheetId="4" hidden="1">#REF!</definedName>
    <definedName name="_xlnm._FilterDatabase" hidden="1">#REF!</definedName>
    <definedName name="_FilterDatabase_old" localSheetId="1" hidden="1">#REF!</definedName>
    <definedName name="_FilterDatabase_old" localSheetId="0" hidden="1">#REF!</definedName>
    <definedName name="_FilterDatabase_old" localSheetId="5" hidden="1">#REF!</definedName>
    <definedName name="_FilterDatabase_old" localSheetId="4"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Date" localSheetId="1">#REF!</definedName>
    <definedName name="BlackStart_Date" localSheetId="0">#REF!</definedName>
    <definedName name="BlackStart_Date" localSheetId="5">#REF!</definedName>
    <definedName name="BlackStart_Date" localSheetId="4">#REF!</definedName>
    <definedName name="BlackStart_Date">#REF!</definedName>
    <definedName name="BlackStart_Month" localSheetId="1">#REF!</definedName>
    <definedName name="BlackStart_Month" localSheetId="0">#REF!</definedName>
    <definedName name="BlackStart_Month" localSheetId="5">#REF!</definedName>
    <definedName name="BlackStart_Month" localSheetId="4">#REF!</definedName>
    <definedName name="BlackStart_Month">#REF!</definedName>
    <definedName name="BMU_1" localSheetId="1">OFFSET(#REF!,0,0,COUNTA(#REF!),1)</definedName>
    <definedName name="BMU_1" localSheetId="0">OFFSET(#REF!,0,0,COUNTA(#REF!),1)</definedName>
    <definedName name="BMU_1" localSheetId="5">OFFSET(#REF!,0,0,COUNTA(#REF!),1)</definedName>
    <definedName name="BMU_1" localSheetId="4">OFFSET(#REF!,0,0,COUNTA(#REF!),1)</definedName>
    <definedName name="BMU_1">OFFSET(#REF!,0,0,COUNTA(#REF!),1)</definedName>
    <definedName name="BMU_2" localSheetId="1">OFFSET(#REF!,0,0,COUNTA(#REF!),1)</definedName>
    <definedName name="BMU_2" localSheetId="0">OFFSET(#REF!,0,0,COUNTA(#REF!),1)</definedName>
    <definedName name="BMU_2" localSheetId="5">OFFSET(#REF!,0,0,COUNTA(#REF!),1)</definedName>
    <definedName name="BMU_2" localSheetId="4">OFFSET(#REF!,0,0,COUNTA(#REF!),1)</definedName>
    <definedName name="BMU_2">OFFSET(#REF!,0,0,COUNTA(#REF!),1)</definedName>
    <definedName name="BMU_3" localSheetId="1">OFFSET(#REF!,0,0,COUNTA(#REF!),1)</definedName>
    <definedName name="BMU_3" localSheetId="0">OFFSET(#REF!,0,0,COUNTA(#REF!),1)</definedName>
    <definedName name="BMU_3" localSheetId="5">OFFSET(#REF!,0,0,COUNTA(#REF!),1)</definedName>
    <definedName name="BMU_3" localSheetId="4">OFFSET(#REF!,0,0,COUNTA(#REF!),1)</definedName>
    <definedName name="BMU_3">OFFSET(#REF!,0,0,COUNTA(#REF!),1)</definedName>
    <definedName name="BMU_4" localSheetId="1">OFFSET(#REF!,0,0,COUNTA(#REF!),1)</definedName>
    <definedName name="BMU_4" localSheetId="0">OFFSET(#REF!,0,0,COUNTA(#REF!),1)</definedName>
    <definedName name="BMU_4" localSheetId="5">OFFSET(#REF!,0,0,COUNTA(#REF!),1)</definedName>
    <definedName name="BMU_4" localSheetId="4">OFFSET(#REF!,0,0,COUNTA(#REF!),1)</definedName>
    <definedName name="BMU_4">OFFSET(#REF!,0,0,COUNTA(#REF!),1)</definedName>
    <definedName name="BS_FC_Filepath">[4]Settings!$C$16</definedName>
    <definedName name="BS_TGT_Filepath">[4]Settings!$C$17</definedName>
    <definedName name="BSUoSVol_Updated" localSheetId="1">#REF!</definedName>
    <definedName name="BSUoSVol_Updated" localSheetId="0">#REF!</definedName>
    <definedName name="BSUoSVol_Updated" localSheetId="5">#REF!</definedName>
    <definedName name="BSUoSVol_Updated" localSheetId="4">#REF!</definedName>
    <definedName name="BSUoSVol_Updated">#REF!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1">#REF!</definedName>
    <definedName name="Entity" localSheetId="0">#REF!</definedName>
    <definedName name="Entity" localSheetId="5">#REF!</definedName>
    <definedName name="Entity" localSheetId="4">#REF!</definedName>
    <definedName name="Entity">#REF!</definedName>
    <definedName name="EXP_CST_DR" localSheetId="1">#REF!</definedName>
    <definedName name="EXP_CST_DR" localSheetId="0">#REF!</definedName>
    <definedName name="EXP_CST_DR" localSheetId="5">#REF!</definedName>
    <definedName name="EXP_CST_DR" localSheetId="4">#REF!</definedName>
    <definedName name="EXP_CST_DR">#REF!</definedName>
    <definedName name="FC_Data_Location">'[1]Updating The BSIS ROP'!$C$27</definedName>
    <definedName name="File_Drive" localSheetId="1">#REF!</definedName>
    <definedName name="File_Drive" localSheetId="0">#REF!</definedName>
    <definedName name="File_Drive" localSheetId="5">#REF!</definedName>
    <definedName name="File_Drive" localSheetId="4">#REF!</definedName>
    <definedName name="File_Drive">#REF!</definedName>
    <definedName name="File_Name" localSheetId="1">#REF!</definedName>
    <definedName name="File_Name" localSheetId="0">#REF!</definedName>
    <definedName name="File_Name" localSheetId="5">#REF!</definedName>
    <definedName name="File_Name" localSheetId="4">#REF!</definedName>
    <definedName name="File_Name">#REF!</definedName>
    <definedName name="file_per" localSheetId="1">#REF!</definedName>
    <definedName name="file_per" localSheetId="0">#REF!</definedName>
    <definedName name="file_per" localSheetId="5">#REF!</definedName>
    <definedName name="file_per" localSheetId="4">#REF!</definedName>
    <definedName name="file_per">#REF!</definedName>
    <definedName name="Forecast_Date">[4]Data_Import_Forecast!$C$10:$C$739</definedName>
    <definedName name="Forecast_DateY1">[4]Data_Import_Forecast!$C$10:$C$374</definedName>
    <definedName name="Forecast_Month">[4]Data_Import_Forecast!$A$10:$A$739</definedName>
    <definedName name="Forecast_MonthY1">[4]Data_Import_Forecast!$A$10:$A$374</definedName>
    <definedName name="ForecastDailyData">#REF!</definedName>
    <definedName name="IBMC_PATH" localSheetId="1">'[1]ROP Settings'!#REF!</definedName>
    <definedName name="IBMC_PATH" localSheetId="0">'[1]ROP Settings'!#REF!</definedName>
    <definedName name="IBMC_PATH" localSheetId="5">'[1]ROP Settings'!#REF!</definedName>
    <definedName name="IBMC_PATH" localSheetId="4">'[1]ROP Settings'!#REF!</definedName>
    <definedName name="IBMC_PATH">'[1]ROP Settings'!#REF!</definedName>
    <definedName name="Initial_Forecast_Date">[4]Fixed_Initial_Forecast!$C$10:$C$739</definedName>
    <definedName name="Initial_Forecast_Month">[4]Fixed_Initial_Forecast!$A$10:$A$739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1">#REF!</definedName>
    <definedName name="Month_No" localSheetId="0">#REF!</definedName>
    <definedName name="Month_No" localSheetId="5">#REF!</definedName>
    <definedName name="Month_No" localSheetId="4">#REF!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[4]ByMonth!$B$55:$AC$76</definedName>
    <definedName name="Output_Summary_Table_Year1">[4]Summary!$B$29:$I$51</definedName>
    <definedName name="Outturn_Date">[4]Data_Import_Outturn!$C$10:$C$739</definedName>
    <definedName name="Outturn_Eng_Imb">[4]Data_Import_Outturn!$K$10:$K$740,[4]Data_Import_Outturn!$AA$10:$AA$740,[4]Data_Import_Outturn!$AL$10:$AL$740</definedName>
    <definedName name="Outturn_Month">[4]Data_Import_Outturn!$A$10:$A$739</definedName>
    <definedName name="OutturnDailyData" localSheetId="1">#REF!</definedName>
    <definedName name="OutturnDailyData" localSheetId="0">#REF!</definedName>
    <definedName name="OutturnDailyData" localSheetId="5">#REF!</definedName>
    <definedName name="OutturnDailyData" localSheetId="4">#REF!</definedName>
    <definedName name="OutturnDailyData">#REF!</definedName>
    <definedName name="_xlnm.Print_Area" localSheetId="1">'Actual Data For Import'!$A$1:$M$20</definedName>
    <definedName name="_xlnm.Print_Area" localSheetId="0">'Forecast Data For Import'!$A$1:$Y$17</definedName>
    <definedName name="R_version">'[1]Updating The BSIS ROP'!$C$58</definedName>
    <definedName name="range_AllHistory" localSheetId="1">OFFSET(#REF!,0,0,COUNTA(#REF!),7)</definedName>
    <definedName name="range_AllHistory" localSheetId="0">OFFSET(#REF!,0,0,COUNTA(#REF!),7)</definedName>
    <definedName name="range_AllHistory" localSheetId="5">OFFSET(#REF!,0,0,COUNTA(#REF!),7)</definedName>
    <definedName name="range_AllHistory" localSheetId="4">OFFSET(#REF!,0,0,COUNTA(#REF!),7)</definedName>
    <definedName name="range_AllHistory">OFFSET(#REF!,0,0,COUNTA(#REF!),7)</definedName>
    <definedName name="range_PriceHistory" localSheetId="1">OFFSET(#REF!,0,0,COUNTA(#REF!),2)</definedName>
    <definedName name="range_PriceHistory" localSheetId="0">OFFSET(#REF!,0,0,COUNTA(#REF!),2)</definedName>
    <definedName name="range_PriceHistory" localSheetId="5">OFFSET(#REF!,0,0,COUNTA(#REF!),2)</definedName>
    <definedName name="range_PriceHistory" localSheetId="4">OFFSET(#REF!,0,0,COUNTA(#REF!),2)</definedName>
    <definedName name="range_PriceHistory">OFFSET(#REF!,0,0,COUNTA(#REF!),2)</definedName>
    <definedName name="range_UnitHistory">OFFSET('[1]APX SPNIRP'!$C$1,0,0,COUNTA('[1]APX SPNIRP'!$C:$C),5)</definedName>
    <definedName name="Ref_Date_NP">'[1]Updating The BSIS ROP'!$J$3</definedName>
    <definedName name="Report_Month">[4]Settings!$C$5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tart_Date">[1]Control!$J$3</definedName>
    <definedName name="Sumtable">'[5]Summary Table'!$B$3:$L$18</definedName>
    <definedName name="Total_Wind_Value">[4]Settings!$C$23</definedName>
  </definedNames>
  <calcPr calcId="145621"/>
</workbook>
</file>

<file path=xl/calcChain.xml><?xml version="1.0" encoding="utf-8"?>
<calcChain xmlns="http://schemas.openxmlformats.org/spreadsheetml/2006/main">
  <c r="B5" i="68" l="1"/>
  <c r="Y5" i="68"/>
  <c r="X5" i="68"/>
  <c r="W5" i="68"/>
  <c r="V5" i="68"/>
  <c r="U5" i="68"/>
  <c r="T5" i="68"/>
  <c r="S5" i="68"/>
  <c r="R5" i="68"/>
  <c r="Q5" i="68"/>
  <c r="P5" i="68"/>
  <c r="O5" i="68"/>
  <c r="N5" i="68"/>
  <c r="M5" i="68"/>
  <c r="L5" i="68"/>
  <c r="K5" i="68"/>
  <c r="J5" i="68"/>
  <c r="I5" i="68"/>
  <c r="H5" i="68"/>
  <c r="G5" i="68"/>
  <c r="F5" i="68"/>
  <c r="E5" i="68"/>
  <c r="D5" i="68"/>
  <c r="C5" i="68"/>
  <c r="B19" i="67"/>
  <c r="M19" i="67"/>
  <c r="L19" i="67"/>
  <c r="K19" i="67"/>
  <c r="J19" i="67"/>
  <c r="I19" i="67"/>
  <c r="H19" i="67"/>
  <c r="G19" i="67"/>
  <c r="F19" i="67"/>
  <c r="E19" i="67"/>
  <c r="D19" i="67"/>
  <c r="C19" i="67"/>
  <c r="B18" i="67"/>
  <c r="M18" i="67"/>
  <c r="L18" i="67"/>
  <c r="K18" i="67"/>
  <c r="J18" i="67"/>
  <c r="I18" i="67"/>
  <c r="H18" i="67"/>
  <c r="G18" i="67"/>
  <c r="F18" i="67"/>
  <c r="E18" i="67"/>
  <c r="D18" i="67"/>
  <c r="C18" i="67"/>
  <c r="B17" i="67"/>
  <c r="M17" i="67"/>
  <c r="L17" i="67"/>
  <c r="K17" i="67"/>
  <c r="J17" i="67"/>
  <c r="I17" i="67"/>
  <c r="H17" i="67"/>
  <c r="G17" i="67"/>
  <c r="F17" i="67"/>
  <c r="E17" i="67"/>
  <c r="D17" i="67"/>
  <c r="C17" i="67"/>
  <c r="B15" i="67"/>
  <c r="M15" i="67"/>
  <c r="L15" i="67"/>
  <c r="K15" i="67"/>
  <c r="J15" i="67"/>
  <c r="I15" i="67"/>
  <c r="H15" i="67"/>
  <c r="G15" i="67"/>
  <c r="F15" i="67"/>
  <c r="E15" i="67"/>
  <c r="D15" i="67"/>
  <c r="C15" i="67"/>
  <c r="B6" i="67"/>
  <c r="M6" i="67"/>
  <c r="L6" i="67"/>
  <c r="K6" i="67"/>
  <c r="J6" i="67"/>
  <c r="I6" i="67"/>
  <c r="H6" i="67"/>
  <c r="G6" i="67"/>
  <c r="F6" i="67"/>
  <c r="E6" i="67"/>
  <c r="D6" i="67"/>
  <c r="C6" i="67"/>
  <c r="B14" i="67"/>
  <c r="M14" i="67"/>
  <c r="L14" i="67"/>
  <c r="K14" i="67"/>
  <c r="J14" i="67"/>
  <c r="I14" i="67"/>
  <c r="H14" i="67"/>
  <c r="G14" i="67"/>
  <c r="F14" i="67"/>
  <c r="E14" i="67"/>
  <c r="D14" i="67"/>
  <c r="C14" i="67"/>
  <c r="Y11" i="68"/>
  <c r="X11" i="68"/>
  <c r="W11" i="68"/>
  <c r="V11" i="68"/>
  <c r="U11" i="68"/>
  <c r="T11" i="68"/>
  <c r="S11" i="68"/>
  <c r="R11" i="68"/>
  <c r="Q11" i="68"/>
  <c r="P11" i="68"/>
  <c r="O11" i="68"/>
  <c r="N11" i="68"/>
  <c r="M11" i="68"/>
  <c r="L11" i="68"/>
  <c r="K11" i="68"/>
  <c r="J11" i="68"/>
  <c r="I11" i="68"/>
  <c r="H11" i="68"/>
  <c r="G11" i="68"/>
  <c r="F11" i="68"/>
  <c r="E11" i="68"/>
  <c r="D11" i="68"/>
  <c r="C11" i="68"/>
  <c r="B11" i="68"/>
  <c r="B16" i="68"/>
  <c r="Y16" i="68"/>
  <c r="X16" i="68"/>
  <c r="W16" i="68"/>
  <c r="V16" i="68"/>
  <c r="U16" i="68"/>
  <c r="T16" i="68"/>
  <c r="S16" i="68"/>
  <c r="R16" i="68"/>
  <c r="Q16" i="68"/>
  <c r="P16" i="68"/>
  <c r="O16" i="68"/>
  <c r="N16" i="68"/>
  <c r="M16" i="68"/>
  <c r="L16" i="68"/>
  <c r="K16" i="68"/>
  <c r="J16" i="68"/>
  <c r="I16" i="68"/>
  <c r="H16" i="68"/>
  <c r="G16" i="68"/>
  <c r="F16" i="68"/>
  <c r="E16" i="68"/>
  <c r="D16" i="68"/>
  <c r="C16" i="68"/>
  <c r="B15" i="68"/>
  <c r="Y15" i="68"/>
  <c r="X15" i="68"/>
  <c r="W15" i="68"/>
  <c r="V15" i="68"/>
  <c r="U15" i="68"/>
  <c r="T15" i="68"/>
  <c r="S15" i="68"/>
  <c r="R15" i="68"/>
  <c r="Q15" i="68"/>
  <c r="P15" i="68"/>
  <c r="O15" i="68"/>
  <c r="N15" i="68"/>
  <c r="M15" i="68"/>
  <c r="L15" i="68"/>
  <c r="K15" i="68"/>
  <c r="J15" i="68"/>
  <c r="I15" i="68"/>
  <c r="H15" i="68"/>
  <c r="G15" i="68"/>
  <c r="F15" i="68"/>
  <c r="E15" i="68"/>
  <c r="D15" i="68"/>
  <c r="C15" i="68"/>
  <c r="B12" i="68"/>
  <c r="Y12" i="68"/>
  <c r="X12" i="68"/>
  <c r="W12" i="68"/>
  <c r="V12" i="68"/>
  <c r="U12" i="68"/>
  <c r="T12" i="68"/>
  <c r="S12" i="68"/>
  <c r="R12" i="68"/>
  <c r="Q12" i="68"/>
  <c r="P12" i="68"/>
  <c r="O12" i="68"/>
  <c r="N12" i="68"/>
  <c r="M12" i="68"/>
  <c r="L12" i="68"/>
  <c r="K12" i="68"/>
  <c r="J12" i="68"/>
  <c r="I12" i="68"/>
  <c r="H12" i="68"/>
  <c r="G12" i="68"/>
  <c r="F12" i="68"/>
  <c r="E12" i="68"/>
  <c r="D12" i="68"/>
  <c r="C12" i="68"/>
  <c r="Y14" i="68"/>
  <c r="X14" i="68"/>
  <c r="W14" i="68"/>
  <c r="V14" i="68"/>
  <c r="U14" i="68"/>
  <c r="T14" i="68"/>
  <c r="S14" i="68"/>
  <c r="R14" i="68"/>
  <c r="Q14" i="68"/>
  <c r="P14" i="68"/>
  <c r="O14" i="68"/>
  <c r="N14" i="68"/>
  <c r="M14" i="68"/>
  <c r="L14" i="68"/>
  <c r="K14" i="68"/>
  <c r="J14" i="68"/>
  <c r="I14" i="68"/>
  <c r="H14" i="68"/>
  <c r="G14" i="68"/>
  <c r="F14" i="68"/>
  <c r="E14" i="68"/>
  <c r="D14" i="68"/>
  <c r="C14" i="68"/>
  <c r="B14" i="68"/>
  <c r="P37" i="69" l="1"/>
  <c r="T37" i="69" s="1"/>
  <c r="P36" i="69"/>
  <c r="T36" i="69" s="1"/>
  <c r="P35" i="69"/>
  <c r="T35" i="69" s="1"/>
  <c r="P34" i="69"/>
  <c r="T34" i="69" s="1"/>
  <c r="P33" i="69"/>
  <c r="T33" i="69" s="1"/>
  <c r="P32" i="69"/>
  <c r="T32" i="69" s="1"/>
  <c r="P31" i="69"/>
  <c r="T31" i="69" s="1"/>
  <c r="P30" i="69"/>
  <c r="T30" i="69" s="1"/>
  <c r="P29" i="69"/>
  <c r="T29" i="69" s="1"/>
  <c r="P28" i="69"/>
  <c r="T28" i="69" s="1"/>
  <c r="P27" i="69"/>
  <c r="T27" i="69" s="1"/>
  <c r="P26" i="69"/>
  <c r="T26" i="69" s="1"/>
  <c r="P25" i="69"/>
  <c r="T25" i="69" s="1"/>
  <c r="P24" i="69"/>
  <c r="T24" i="69" s="1"/>
  <c r="P23" i="69"/>
  <c r="T23" i="69" s="1"/>
  <c r="P22" i="69"/>
  <c r="T22" i="69" s="1"/>
  <c r="P21" i="69"/>
  <c r="T21" i="69" s="1"/>
  <c r="P20" i="69"/>
  <c r="T20" i="69" s="1"/>
  <c r="P19" i="69"/>
  <c r="T19" i="69" s="1"/>
  <c r="P18" i="69"/>
  <c r="T18" i="69" s="1"/>
  <c r="P17" i="69"/>
  <c r="T17" i="69" s="1"/>
  <c r="P16" i="69"/>
  <c r="T16" i="69" s="1"/>
  <c r="P15" i="69"/>
  <c r="T15" i="69" s="1"/>
  <c r="P14" i="69"/>
  <c r="T14" i="69" s="1"/>
  <c r="P13" i="69"/>
  <c r="T13" i="69" s="1"/>
  <c r="P12" i="69"/>
  <c r="T12" i="69" s="1"/>
  <c r="P11" i="69"/>
  <c r="T11" i="69" s="1"/>
  <c r="P10" i="69"/>
  <c r="T10" i="69" s="1"/>
  <c r="P9" i="69"/>
  <c r="T9" i="69" s="1"/>
  <c r="P8" i="69"/>
  <c r="T8" i="69" s="1"/>
  <c r="P7" i="69"/>
  <c r="T7" i="69" s="1"/>
  <c r="P6" i="69"/>
  <c r="T6" i="69" s="1"/>
  <c r="P5" i="69"/>
  <c r="T5" i="69" s="1"/>
  <c r="P4" i="69"/>
  <c r="T4" i="69" s="1"/>
  <c r="P3" i="69"/>
  <c r="T3" i="69" s="1"/>
  <c r="P2" i="69"/>
  <c r="T2" i="69" s="1"/>
  <c r="F13" i="48"/>
  <c r="E13" i="48"/>
  <c r="D13" i="48"/>
  <c r="F12" i="48"/>
  <c r="E12" i="48"/>
  <c r="D12" i="48"/>
  <c r="F11" i="48"/>
  <c r="E11" i="48"/>
  <c r="D11" i="48"/>
  <c r="F10" i="48"/>
  <c r="E10" i="48"/>
  <c r="D10" i="48"/>
  <c r="F9" i="48"/>
  <c r="E9" i="48"/>
  <c r="D9" i="48"/>
  <c r="F8" i="48"/>
  <c r="E8" i="48"/>
  <c r="D8" i="48"/>
  <c r="F7" i="48"/>
  <c r="E7" i="48"/>
  <c r="D7" i="48"/>
  <c r="F6" i="48"/>
  <c r="E6" i="48"/>
  <c r="D6" i="48"/>
  <c r="F5" i="48"/>
  <c r="E5" i="48"/>
  <c r="D5" i="48"/>
  <c r="F4" i="48"/>
  <c r="E4" i="48"/>
  <c r="D4" i="48"/>
  <c r="F3" i="48"/>
  <c r="E3" i="48"/>
  <c r="D3" i="48"/>
  <c r="F2" i="48"/>
  <c r="E2" i="48"/>
  <c r="D2" i="48"/>
  <c r="V53" i="44"/>
  <c r="R53" i="44"/>
  <c r="V52" i="44"/>
  <c r="R52" i="44"/>
  <c r="V51" i="44"/>
  <c r="R51" i="44"/>
  <c r="V50" i="44"/>
  <c r="R50" i="44"/>
  <c r="V49" i="44"/>
  <c r="R49" i="44"/>
  <c r="V48" i="44"/>
  <c r="R48" i="44"/>
  <c r="V47" i="44"/>
  <c r="R47" i="44"/>
  <c r="V46" i="44"/>
  <c r="R46" i="44"/>
  <c r="V45" i="44"/>
  <c r="R45" i="44"/>
  <c r="V44" i="44"/>
  <c r="R44" i="44"/>
  <c r="V43" i="44"/>
  <c r="R43" i="44"/>
  <c r="V42" i="44"/>
  <c r="R42" i="44"/>
  <c r="V41" i="44"/>
  <c r="R41" i="44"/>
  <c r="V40" i="44"/>
  <c r="R40" i="44"/>
  <c r="V39" i="44"/>
  <c r="R39" i="44"/>
  <c r="V38" i="44"/>
  <c r="R38" i="44"/>
  <c r="V37" i="44"/>
  <c r="R37" i="44"/>
  <c r="V36" i="44"/>
  <c r="R36" i="44"/>
  <c r="V35" i="44"/>
  <c r="R35" i="44"/>
  <c r="V34" i="44"/>
  <c r="R34" i="44"/>
  <c r="V33" i="44"/>
  <c r="R33" i="44"/>
  <c r="V32" i="44"/>
  <c r="R32" i="44"/>
  <c r="V31" i="44"/>
  <c r="R31" i="44"/>
  <c r="V30" i="44"/>
  <c r="R30" i="44"/>
  <c r="V29" i="44"/>
  <c r="R29" i="44"/>
  <c r="V28" i="44"/>
  <c r="R28" i="44"/>
  <c r="V27" i="44"/>
  <c r="R27" i="44"/>
  <c r="V26" i="44"/>
  <c r="R26" i="44"/>
  <c r="V25" i="44"/>
  <c r="R25" i="44"/>
  <c r="V24" i="44"/>
  <c r="R24" i="44"/>
  <c r="V23" i="44"/>
  <c r="R23" i="44"/>
  <c r="V22" i="44"/>
  <c r="R22" i="44"/>
  <c r="V21" i="44"/>
  <c r="R21" i="44"/>
  <c r="V20" i="44"/>
  <c r="R20" i="44"/>
  <c r="V19" i="44"/>
  <c r="R19" i="44"/>
  <c r="V18" i="44"/>
  <c r="R18" i="44"/>
  <c r="V17" i="44"/>
  <c r="R17" i="44"/>
  <c r="V16" i="44"/>
  <c r="R16" i="44"/>
  <c r="V15" i="44"/>
  <c r="R15" i="44"/>
  <c r="V14" i="44"/>
  <c r="R14" i="44"/>
  <c r="V13" i="44"/>
  <c r="R13" i="44"/>
  <c r="V12" i="44"/>
  <c r="R12" i="44"/>
  <c r="V11" i="44"/>
  <c r="R11" i="44"/>
  <c r="V10" i="44"/>
  <c r="R10" i="44"/>
  <c r="V9" i="44"/>
  <c r="R9" i="44"/>
  <c r="V8" i="44"/>
  <c r="R8" i="44"/>
  <c r="V7" i="44"/>
  <c r="R7" i="44"/>
  <c r="V6" i="44"/>
  <c r="R6" i="44"/>
  <c r="V5" i="44"/>
  <c r="R5" i="44"/>
  <c r="V4" i="44"/>
  <c r="R4" i="44"/>
  <c r="V3" i="44"/>
  <c r="R3" i="44"/>
  <c r="V2" i="44"/>
  <c r="R2" i="44"/>
  <c r="U25" i="39"/>
  <c r="T25" i="39"/>
  <c r="P25" i="39"/>
  <c r="U24" i="39"/>
  <c r="T24" i="39"/>
  <c r="P24" i="39"/>
  <c r="U23" i="39"/>
  <c r="T23" i="39"/>
  <c r="P23" i="39"/>
  <c r="U22" i="39"/>
  <c r="T22" i="39"/>
  <c r="P22" i="39"/>
  <c r="U21" i="39"/>
  <c r="T21" i="39"/>
  <c r="P21" i="39"/>
  <c r="U20" i="39"/>
  <c r="T20" i="39"/>
  <c r="P20" i="39"/>
  <c r="U19" i="39"/>
  <c r="T19" i="39"/>
  <c r="P19" i="39"/>
  <c r="U18" i="39"/>
  <c r="T18" i="39"/>
  <c r="P18" i="39"/>
  <c r="U17" i="39"/>
  <c r="T17" i="39"/>
  <c r="P17" i="39"/>
  <c r="U16" i="39"/>
  <c r="T16" i="39"/>
  <c r="P16" i="39"/>
  <c r="U15" i="39"/>
  <c r="T15" i="39"/>
  <c r="P15" i="39"/>
  <c r="U14" i="39"/>
  <c r="T14" i="39"/>
  <c r="P14" i="39"/>
  <c r="U13" i="39"/>
  <c r="T13" i="39"/>
  <c r="P13" i="39"/>
  <c r="U12" i="39"/>
  <c r="T12" i="39"/>
  <c r="P12" i="39"/>
  <c r="U11" i="39"/>
  <c r="T11" i="39"/>
  <c r="P11" i="39"/>
  <c r="U10" i="39"/>
  <c r="T10" i="39"/>
  <c r="P10" i="39"/>
  <c r="U9" i="39"/>
  <c r="T9" i="39"/>
  <c r="P9" i="39"/>
  <c r="U8" i="39"/>
  <c r="T8" i="39"/>
  <c r="P8" i="39"/>
  <c r="U7" i="39"/>
  <c r="T7" i="39"/>
  <c r="P7" i="39"/>
  <c r="U6" i="39"/>
  <c r="T6" i="39"/>
  <c r="P6" i="39"/>
  <c r="U5" i="39"/>
  <c r="T5" i="39"/>
  <c r="P5" i="39"/>
  <c r="U4" i="39"/>
  <c r="T4" i="39"/>
  <c r="P4" i="39"/>
  <c r="U3" i="39"/>
  <c r="T3" i="39"/>
  <c r="P3" i="39"/>
  <c r="U2" i="39"/>
  <c r="T2" i="39"/>
  <c r="P2" i="39"/>
  <c r="T13" i="11"/>
  <c r="P13" i="11"/>
  <c r="T12" i="11"/>
  <c r="P12" i="11"/>
  <c r="T11" i="11"/>
  <c r="P11" i="11"/>
  <c r="T10" i="11"/>
  <c r="P10" i="11"/>
  <c r="T9" i="11"/>
  <c r="P9" i="11"/>
  <c r="T8" i="11"/>
  <c r="P8" i="11"/>
  <c r="T7" i="11"/>
  <c r="P7" i="11"/>
  <c r="T6" i="11"/>
  <c r="P6" i="11"/>
  <c r="T5" i="11"/>
  <c r="P5" i="11"/>
  <c r="T4" i="11"/>
  <c r="P4" i="11"/>
  <c r="T3" i="11"/>
  <c r="P3" i="11"/>
  <c r="T2" i="11"/>
  <c r="P2" i="11"/>
  <c r="M3" i="48" l="1"/>
  <c r="M4" i="48"/>
  <c r="M5" i="48"/>
  <c r="M6" i="48"/>
  <c r="M2" i="48"/>
  <c r="Y10" i="68" l="1"/>
  <c r="X10" i="68"/>
  <c r="W10" i="68"/>
  <c r="V10" i="68"/>
  <c r="U10" i="68"/>
  <c r="T10" i="68"/>
  <c r="S10" i="68"/>
  <c r="R10" i="68"/>
  <c r="Q10" i="68"/>
  <c r="P10" i="68"/>
  <c r="O10" i="68"/>
  <c r="N10" i="68"/>
  <c r="M10" i="68"/>
  <c r="L10" i="68"/>
  <c r="K10" i="68"/>
  <c r="J10" i="68"/>
  <c r="I10" i="68"/>
  <c r="H10" i="68"/>
  <c r="G10" i="68"/>
  <c r="F10" i="68"/>
  <c r="E10" i="68"/>
  <c r="D10" i="68"/>
  <c r="C10" i="68"/>
  <c r="B10" i="68"/>
  <c r="Y9" i="68"/>
  <c r="X9" i="68"/>
  <c r="W9" i="68"/>
  <c r="V9" i="68"/>
  <c r="U9" i="68"/>
  <c r="T9" i="68"/>
  <c r="S9" i="68"/>
  <c r="R9" i="68"/>
  <c r="Q9" i="68"/>
  <c r="P9" i="68"/>
  <c r="O9" i="68"/>
  <c r="N9" i="68"/>
  <c r="M9" i="68"/>
  <c r="L9" i="68"/>
  <c r="K9" i="68"/>
  <c r="J9" i="68"/>
  <c r="I9" i="68"/>
  <c r="H9" i="68"/>
  <c r="G9" i="68"/>
  <c r="F9" i="68"/>
  <c r="E9" i="68"/>
  <c r="D9" i="68"/>
  <c r="C9" i="68"/>
  <c r="B9" i="68"/>
  <c r="Y8" i="68"/>
  <c r="X8" i="68"/>
  <c r="W8" i="68"/>
  <c r="V8" i="68"/>
  <c r="U8" i="68"/>
  <c r="T8" i="68"/>
  <c r="S8" i="68"/>
  <c r="R8" i="68"/>
  <c r="Q8" i="68"/>
  <c r="P8" i="68"/>
  <c r="O8" i="68"/>
  <c r="N8" i="68"/>
  <c r="M8" i="68"/>
  <c r="L8" i="68"/>
  <c r="K8" i="68"/>
  <c r="J8" i="68"/>
  <c r="I8" i="68"/>
  <c r="H8" i="68"/>
  <c r="G8" i="68"/>
  <c r="F8" i="68"/>
  <c r="E8" i="68"/>
  <c r="D8" i="68"/>
  <c r="C8" i="68"/>
  <c r="B8" i="68"/>
  <c r="Y7" i="68"/>
  <c r="X7" i="68"/>
  <c r="W7" i="68"/>
  <c r="V7" i="68"/>
  <c r="U7" i="68"/>
  <c r="T7" i="68"/>
  <c r="S7" i="68"/>
  <c r="R7" i="68"/>
  <c r="Q7" i="68"/>
  <c r="P7" i="68"/>
  <c r="O7" i="68"/>
  <c r="N7" i="68"/>
  <c r="M7" i="68"/>
  <c r="L7" i="68"/>
  <c r="K7" i="68"/>
  <c r="J7" i="68"/>
  <c r="I7" i="68"/>
  <c r="H7" i="68"/>
  <c r="G7" i="68"/>
  <c r="F7" i="68"/>
  <c r="E7" i="68"/>
  <c r="D7" i="68"/>
  <c r="C7" i="68"/>
  <c r="B7" i="68"/>
  <c r="Y6" i="68"/>
  <c r="X6" i="68"/>
  <c r="W6" i="68"/>
  <c r="V6" i="68"/>
  <c r="U6" i="68"/>
  <c r="T6" i="68"/>
  <c r="S6" i="68"/>
  <c r="R6" i="68"/>
  <c r="Q6" i="68"/>
  <c r="P6" i="68"/>
  <c r="O6" i="68"/>
  <c r="N6" i="68"/>
  <c r="M6" i="68"/>
  <c r="L6" i="68"/>
  <c r="K6" i="68"/>
  <c r="J6" i="68"/>
  <c r="I6" i="68"/>
  <c r="H6" i="68"/>
  <c r="G6" i="68"/>
  <c r="F6" i="68"/>
  <c r="E6" i="68"/>
  <c r="D6" i="68"/>
  <c r="C6" i="68"/>
  <c r="B6" i="68"/>
  <c r="Y4" i="68"/>
  <c r="X4" i="68"/>
  <c r="W4" i="68"/>
  <c r="V4" i="68"/>
  <c r="U4" i="68"/>
  <c r="T4" i="68"/>
  <c r="S4" i="68"/>
  <c r="R4" i="68"/>
  <c r="Q4" i="68"/>
  <c r="P4" i="68"/>
  <c r="O4" i="68"/>
  <c r="N4" i="68"/>
  <c r="M4" i="68"/>
  <c r="L4" i="68"/>
  <c r="K4" i="68"/>
  <c r="J4" i="68"/>
  <c r="I4" i="68"/>
  <c r="H4" i="68"/>
  <c r="G4" i="68"/>
  <c r="F4" i="68"/>
  <c r="E4" i="68"/>
  <c r="D4" i="68"/>
  <c r="C4" i="68"/>
  <c r="B4" i="68"/>
  <c r="Y3" i="68"/>
  <c r="X3" i="68"/>
  <c r="W3" i="68"/>
  <c r="V3" i="68"/>
  <c r="U3" i="68"/>
  <c r="T3" i="68"/>
  <c r="S3" i="68"/>
  <c r="R3" i="68"/>
  <c r="Q3" i="68"/>
  <c r="P3" i="68"/>
  <c r="O3" i="68"/>
  <c r="N3" i="68"/>
  <c r="M3" i="68"/>
  <c r="L3" i="68"/>
  <c r="K3" i="68"/>
  <c r="J3" i="68"/>
  <c r="I3" i="68"/>
  <c r="H3" i="68"/>
  <c r="G3" i="68"/>
  <c r="F3" i="68"/>
  <c r="E3" i="68"/>
  <c r="D3" i="68"/>
  <c r="C3" i="68"/>
  <c r="B3" i="68"/>
  <c r="Y2" i="68"/>
  <c r="X2" i="68"/>
  <c r="W2" i="68"/>
  <c r="V2" i="68"/>
  <c r="U2" i="68"/>
  <c r="T2" i="68"/>
  <c r="S2" i="68"/>
  <c r="R2" i="68"/>
  <c r="Q2" i="68"/>
  <c r="P2" i="68"/>
  <c r="O2" i="68"/>
  <c r="N2" i="68"/>
  <c r="M2" i="68"/>
  <c r="L2" i="68"/>
  <c r="K2" i="68"/>
  <c r="J2" i="68"/>
  <c r="I2" i="68"/>
  <c r="H2" i="68"/>
  <c r="G2" i="68"/>
  <c r="F2" i="68"/>
  <c r="E2" i="68"/>
  <c r="D2" i="68"/>
  <c r="C2" i="68"/>
  <c r="B2" i="68"/>
  <c r="Y1" i="68"/>
  <c r="X1" i="68"/>
  <c r="W1" i="68"/>
  <c r="V1" i="68"/>
  <c r="U1" i="68"/>
  <c r="T1" i="68"/>
  <c r="S1" i="68"/>
  <c r="R1" i="68"/>
  <c r="Q1" i="68"/>
  <c r="P1" i="68"/>
  <c r="O1" i="68"/>
  <c r="N1" i="68"/>
  <c r="M1" i="68"/>
  <c r="L1" i="68"/>
  <c r="K1" i="68"/>
  <c r="J1" i="68"/>
  <c r="I1" i="68"/>
  <c r="H1" i="68"/>
  <c r="G1" i="68"/>
  <c r="F1" i="68"/>
  <c r="E1" i="68"/>
  <c r="D1" i="68"/>
  <c r="C1" i="68"/>
  <c r="B1" i="68"/>
  <c r="M13" i="67"/>
  <c r="L13" i="67"/>
  <c r="K13" i="67"/>
  <c r="J13" i="67"/>
  <c r="I13" i="67"/>
  <c r="H13" i="67"/>
  <c r="G13" i="67"/>
  <c r="F13" i="67"/>
  <c r="E13" i="67"/>
  <c r="D13" i="67"/>
  <c r="C13" i="67"/>
  <c r="B13" i="67"/>
  <c r="M12" i="67"/>
  <c r="L12" i="67"/>
  <c r="K12" i="67"/>
  <c r="J12" i="67"/>
  <c r="I12" i="67"/>
  <c r="H12" i="67"/>
  <c r="G12" i="67"/>
  <c r="F12" i="67"/>
  <c r="E12" i="67"/>
  <c r="D12" i="67"/>
  <c r="C12" i="67"/>
  <c r="B12" i="67"/>
  <c r="M11" i="67"/>
  <c r="L11" i="67"/>
  <c r="K11" i="67"/>
  <c r="J11" i="67"/>
  <c r="I11" i="67"/>
  <c r="H11" i="67"/>
  <c r="G11" i="67"/>
  <c r="F11" i="67"/>
  <c r="E11" i="67"/>
  <c r="D11" i="67"/>
  <c r="C11" i="67"/>
  <c r="B11" i="67"/>
  <c r="M10" i="67"/>
  <c r="L10" i="67"/>
  <c r="K10" i="67"/>
  <c r="J10" i="67"/>
  <c r="I10" i="67"/>
  <c r="H10" i="67"/>
  <c r="G10" i="67"/>
  <c r="F10" i="67"/>
  <c r="E10" i="67"/>
  <c r="D10" i="67"/>
  <c r="C10" i="67"/>
  <c r="B10" i="67"/>
  <c r="M9" i="67"/>
  <c r="L9" i="67"/>
  <c r="K9" i="67"/>
  <c r="J9" i="67"/>
  <c r="I9" i="67"/>
  <c r="H9" i="67"/>
  <c r="G9" i="67"/>
  <c r="F9" i="67"/>
  <c r="E9" i="67"/>
  <c r="D9" i="67"/>
  <c r="C9" i="67"/>
  <c r="B9" i="67"/>
  <c r="M8" i="67"/>
  <c r="L8" i="67"/>
  <c r="K8" i="67"/>
  <c r="J8" i="67"/>
  <c r="I8" i="67"/>
  <c r="H8" i="67"/>
  <c r="G8" i="67"/>
  <c r="F8" i="67"/>
  <c r="E8" i="67"/>
  <c r="D8" i="67"/>
  <c r="C8" i="67"/>
  <c r="B8" i="67"/>
  <c r="M7" i="67"/>
  <c r="L7" i="67"/>
  <c r="K7" i="67"/>
  <c r="J7" i="67"/>
  <c r="I7" i="67"/>
  <c r="H7" i="67"/>
  <c r="G7" i="67"/>
  <c r="F7" i="67"/>
  <c r="E7" i="67"/>
  <c r="D7" i="67"/>
  <c r="C7" i="67"/>
  <c r="B7" i="67"/>
  <c r="M5" i="67"/>
  <c r="L5" i="67"/>
  <c r="K5" i="67"/>
  <c r="J5" i="67"/>
  <c r="I5" i="67"/>
  <c r="H5" i="67"/>
  <c r="G5" i="67"/>
  <c r="F5" i="67"/>
  <c r="E5" i="67"/>
  <c r="D5" i="67"/>
  <c r="C5" i="67"/>
  <c r="B5" i="67"/>
  <c r="M4" i="67"/>
  <c r="L4" i="67"/>
  <c r="K4" i="67"/>
  <c r="J4" i="67"/>
  <c r="I4" i="67"/>
  <c r="H4" i="67"/>
  <c r="G4" i="67"/>
  <c r="F4" i="67"/>
  <c r="E4" i="67"/>
  <c r="D4" i="67"/>
  <c r="C4" i="67"/>
  <c r="B4" i="67"/>
  <c r="M3" i="67"/>
  <c r="L3" i="67"/>
  <c r="K3" i="67"/>
  <c r="J3" i="67"/>
  <c r="I3" i="67"/>
  <c r="H3" i="67"/>
  <c r="G3" i="67"/>
  <c r="F3" i="67"/>
  <c r="E3" i="67"/>
  <c r="D3" i="67"/>
  <c r="C3" i="67"/>
  <c r="B3" i="67"/>
  <c r="M2" i="67"/>
  <c r="L2" i="67"/>
  <c r="K2" i="67"/>
  <c r="J2" i="67"/>
  <c r="I2" i="67"/>
  <c r="H2" i="67"/>
  <c r="G2" i="67"/>
  <c r="F2" i="67"/>
  <c r="E2" i="67"/>
  <c r="D2" i="67"/>
  <c r="C2" i="67"/>
  <c r="B2" i="67"/>
  <c r="M1" i="67"/>
  <c r="L1" i="67"/>
  <c r="K1" i="67"/>
  <c r="J1" i="67"/>
  <c r="I1" i="67"/>
  <c r="H1" i="67"/>
  <c r="G1" i="67"/>
  <c r="F1" i="67"/>
  <c r="E1" i="67"/>
  <c r="D1" i="67"/>
  <c r="C1" i="67"/>
  <c r="B1" i="67"/>
  <c r="U13" i="68" l="1"/>
  <c r="U17" i="68" s="1"/>
  <c r="D13" i="68"/>
  <c r="D17" i="68" s="1"/>
  <c r="T13" i="68"/>
  <c r="T17" i="68" s="1"/>
  <c r="H13" i="68"/>
  <c r="H17" i="68" s="1"/>
  <c r="P13" i="68"/>
  <c r="P17" i="68" s="1"/>
  <c r="M13" i="68"/>
  <c r="M17" i="68" s="1"/>
  <c r="L13" i="68"/>
  <c r="L17" i="68" s="1"/>
  <c r="Y13" i="68"/>
  <c r="Y17" i="68" s="1"/>
  <c r="X13" i="68"/>
  <c r="X17" i="68" s="1"/>
  <c r="Q13" i="68"/>
  <c r="Q17" i="68" s="1"/>
  <c r="I13" i="68"/>
  <c r="I17" i="68" s="1"/>
  <c r="W13" i="68"/>
  <c r="W17" i="68" s="1"/>
  <c r="V13" i="68"/>
  <c r="V17" i="68" s="1"/>
  <c r="S13" i="68"/>
  <c r="S17" i="68" s="1"/>
  <c r="R13" i="68"/>
  <c r="R17" i="68" s="1"/>
  <c r="O13" i="68"/>
  <c r="O17" i="68" s="1"/>
  <c r="N13" i="68"/>
  <c r="N17" i="68" s="1"/>
  <c r="K13" i="68"/>
  <c r="K17" i="68" s="1"/>
  <c r="J13" i="68"/>
  <c r="J17" i="68" s="1"/>
  <c r="G13" i="68"/>
  <c r="G17" i="68" s="1"/>
  <c r="F13" i="68"/>
  <c r="F17" i="68" s="1"/>
  <c r="E13" i="68"/>
  <c r="E17" i="68" s="1"/>
  <c r="C13" i="68"/>
  <c r="C17" i="68" s="1"/>
  <c r="B13" i="68"/>
  <c r="B17" i="68" s="1"/>
  <c r="H16" i="67"/>
  <c r="H20" i="67" s="1"/>
  <c r="M16" i="67"/>
  <c r="M20" i="67" s="1"/>
  <c r="L16" i="67"/>
  <c r="L20" i="67" s="1"/>
  <c r="I16" i="67"/>
  <c r="I20" i="67" s="1"/>
  <c r="E16" i="67"/>
  <c r="E20" i="67" s="1"/>
  <c r="D16" i="67"/>
  <c r="D20" i="67" s="1"/>
  <c r="B16" i="67"/>
  <c r="B20" i="67" s="1"/>
  <c r="J16" i="67"/>
  <c r="J20" i="67" s="1"/>
  <c r="C16" i="67"/>
  <c r="C20" i="67" s="1"/>
  <c r="G16" i="67"/>
  <c r="G20" i="67" s="1"/>
  <c r="F16" i="67"/>
  <c r="F20" i="67" s="1"/>
  <c r="K16" i="67"/>
  <c r="K20" i="67" s="1"/>
</calcChain>
</file>

<file path=xl/comments1.xml><?xml version="1.0" encoding="utf-8"?>
<comments xmlns="http://schemas.openxmlformats.org/spreadsheetml/2006/main">
  <authors>
    <author>Mathew Hofton</author>
  </authors>
  <commentList>
    <comment ref="L1" authorId="0">
      <text>
        <r>
          <rPr>
            <b/>
            <sz val="9"/>
            <color indexed="81"/>
            <rFont val="Tahoma"/>
            <family val="2"/>
          </rPr>
          <t>Mathew Hofton:</t>
        </r>
        <r>
          <rPr>
            <sz val="9"/>
            <color indexed="81"/>
            <rFont val="Tahoma"/>
            <family val="2"/>
          </rPr>
          <t xml:space="preserve">
Manual entry, use II, SF, RF data
</t>
        </r>
      </text>
    </comment>
  </commentList>
</comments>
</file>

<file path=xl/sharedStrings.xml><?xml version="1.0" encoding="utf-8"?>
<sst xmlns="http://schemas.openxmlformats.org/spreadsheetml/2006/main" count="377" uniqueCount="186">
  <si>
    <t>Month</t>
  </si>
  <si>
    <t>Response</t>
  </si>
  <si>
    <t>Footroom</t>
  </si>
  <si>
    <t>Fast Reserve</t>
  </si>
  <si>
    <t>Black Start</t>
  </si>
  <si>
    <t>Energy Imbalance</t>
  </si>
  <si>
    <t>Reactive</t>
  </si>
  <si>
    <t>Operating Reserve</t>
  </si>
  <si>
    <t>STOR</t>
  </si>
  <si>
    <t>Constraints - E&amp;W</t>
  </si>
  <si>
    <t>Constraints - Cheviot</t>
  </si>
  <si>
    <t>Constraints - Scotland</t>
  </si>
  <si>
    <t>Minor Components</t>
  </si>
  <si>
    <t>Black Start (non-incentivised)</t>
  </si>
  <si>
    <t>Aug-17</t>
  </si>
  <si>
    <t>Sep-17</t>
  </si>
  <si>
    <t>Oct-17</t>
  </si>
  <si>
    <t>Nov-17</t>
  </si>
  <si>
    <t>Dec-17</t>
  </si>
  <si>
    <t>Jan-18</t>
  </si>
  <si>
    <t>Feb-18</t>
  </si>
  <si>
    <t>Mar-18</t>
  </si>
  <si>
    <t>Apr-18</t>
  </si>
  <si>
    <t>May-18</t>
  </si>
  <si>
    <t>Jun-18</t>
  </si>
  <si>
    <t>Jul-18</t>
  </si>
  <si>
    <t>Aug-18</t>
  </si>
  <si>
    <t>Sep-18</t>
  </si>
  <si>
    <t>Oct-18</t>
  </si>
  <si>
    <t>Nov-18</t>
  </si>
  <si>
    <t>Dec-18</t>
  </si>
  <si>
    <t>Jan-19</t>
  </si>
  <si>
    <t>Feb-19</t>
  </si>
  <si>
    <t>Mar-19</t>
  </si>
  <si>
    <t>Outturn</t>
  </si>
  <si>
    <t>Actual</t>
  </si>
  <si>
    <t>Esitmated NGET Profit/(Loss)</t>
  </si>
  <si>
    <t>Estimated Internal BSUos(£m)</t>
  </si>
  <si>
    <t>Esitimated BSUoS Charge (£/MWh)</t>
  </si>
  <si>
    <t>Total BSUos</t>
  </si>
  <si>
    <t>Esitmated BSUos Vol (TWh)</t>
  </si>
  <si>
    <t>Y17W32</t>
  </si>
  <si>
    <t>Y17W33</t>
  </si>
  <si>
    <t>Y17W34</t>
  </si>
  <si>
    <t>Y17W35</t>
  </si>
  <si>
    <t>Y17W36</t>
  </si>
  <si>
    <t>Y17W37</t>
  </si>
  <si>
    <t>Y17W38</t>
  </si>
  <si>
    <t>Y17W39</t>
  </si>
  <si>
    <t>Y17W40</t>
  </si>
  <si>
    <t>Y17W41</t>
  </si>
  <si>
    <t>Y17W42</t>
  </si>
  <si>
    <t>Y17W43</t>
  </si>
  <si>
    <t>Y17W44</t>
  </si>
  <si>
    <t>Y17W45</t>
  </si>
  <si>
    <t>Y17W46</t>
  </si>
  <si>
    <t>Y17W47</t>
  </si>
  <si>
    <t>Y17W48</t>
  </si>
  <si>
    <t>Y17W49</t>
  </si>
  <si>
    <t>Y17W50</t>
  </si>
  <si>
    <t>Y17W51</t>
  </si>
  <si>
    <t>Y17W52</t>
  </si>
  <si>
    <t>Y17W53</t>
  </si>
  <si>
    <t>Y18W1</t>
  </si>
  <si>
    <t>Y18W2</t>
  </si>
  <si>
    <t>Y18W3</t>
  </si>
  <si>
    <t>Y18W4</t>
  </si>
  <si>
    <t>Y18W5</t>
  </si>
  <si>
    <t>Y18W6</t>
  </si>
  <si>
    <t>Y18W7</t>
  </si>
  <si>
    <t>Y18W8</t>
  </si>
  <si>
    <t>Y18W9</t>
  </si>
  <si>
    <t>Y18W10</t>
  </si>
  <si>
    <t>07/08/2017</t>
  </si>
  <si>
    <t>14/08/2017</t>
  </si>
  <si>
    <t>21/08/2017</t>
  </si>
  <si>
    <t>28/08/2017</t>
  </si>
  <si>
    <t>04/09/2017</t>
  </si>
  <si>
    <t>11/09/2017</t>
  </si>
  <si>
    <t>18/09/2017</t>
  </si>
  <si>
    <t>25/09/2017</t>
  </si>
  <si>
    <t>02/10/2017</t>
  </si>
  <si>
    <t>09/10/2017</t>
  </si>
  <si>
    <t>16/10/2017</t>
  </si>
  <si>
    <t>23/10/2017</t>
  </si>
  <si>
    <t>30/10/2017</t>
  </si>
  <si>
    <t>06/11/2017</t>
  </si>
  <si>
    <t>13/11/2017</t>
  </si>
  <si>
    <t>20/11/2017</t>
  </si>
  <si>
    <t>27/11/2017</t>
  </si>
  <si>
    <t>04/12/2017</t>
  </si>
  <si>
    <t>11/12/2017</t>
  </si>
  <si>
    <t>18/12/2017</t>
  </si>
  <si>
    <t>25/12/2017</t>
  </si>
  <si>
    <t>01/01/2018</t>
  </si>
  <si>
    <t>08/01/2018</t>
  </si>
  <si>
    <t>15/01/2018</t>
  </si>
  <si>
    <t>22/01/2018</t>
  </si>
  <si>
    <t>29/01/2018</t>
  </si>
  <si>
    <t>05/02/2018</t>
  </si>
  <si>
    <t>12/02/2018</t>
  </si>
  <si>
    <t>19/02/2018</t>
  </si>
  <si>
    <t>26/02/2018</t>
  </si>
  <si>
    <t>APE</t>
  </si>
  <si>
    <t>AE</t>
  </si>
  <si>
    <t>RMSE</t>
  </si>
  <si>
    <t>Month ahead forecast</t>
  </si>
  <si>
    <t>13/14</t>
  </si>
  <si>
    <t>14/15</t>
  </si>
  <si>
    <t>15/16</t>
  </si>
  <si>
    <t>16/17</t>
  </si>
  <si>
    <t>17/18</t>
  </si>
  <si>
    <t>18/19</t>
  </si>
  <si>
    <t>High Error Band (£/MWh)</t>
  </si>
  <si>
    <t>Low Error Band (£/MWh)</t>
  </si>
  <si>
    <t>Year ahead forecast (£/MWh)</t>
  </si>
  <si>
    <t>Other</t>
  </si>
  <si>
    <t>Y18W11</t>
  </si>
  <si>
    <t>Y18W12</t>
  </si>
  <si>
    <t>Y18W13</t>
  </si>
  <si>
    <t>Total constraints</t>
  </si>
  <si>
    <t>Frequency control</t>
  </si>
  <si>
    <t>Reserve</t>
  </si>
  <si>
    <t>Apr-19</t>
  </si>
  <si>
    <t>05/03/2018</t>
  </si>
  <si>
    <t>12/03/2018</t>
  </si>
  <si>
    <t>19/03/2018</t>
  </si>
  <si>
    <t>26/03/2018</t>
  </si>
  <si>
    <t>Total</t>
  </si>
  <si>
    <t>Negative Reserve</t>
  </si>
  <si>
    <t>Constraints</t>
  </si>
  <si>
    <t>May-19</t>
  </si>
  <si>
    <t>Jun-19</t>
  </si>
  <si>
    <t>Jul-19</t>
  </si>
  <si>
    <t>Aug-19</t>
  </si>
  <si>
    <t>Sep-19</t>
  </si>
  <si>
    <t>Oct-19</t>
  </si>
  <si>
    <t>Nov-19</t>
  </si>
  <si>
    <t>Dec-19</t>
  </si>
  <si>
    <t>Jan-20</t>
  </si>
  <si>
    <t>Feb-20</t>
  </si>
  <si>
    <t>Mar-20</t>
  </si>
  <si>
    <t>Apr-20</t>
  </si>
  <si>
    <t>Y18W14</t>
  </si>
  <si>
    <t>Y18W15</t>
  </si>
  <si>
    <t>Y18W16</t>
  </si>
  <si>
    <t>Y18W17</t>
  </si>
  <si>
    <t>Y18W18</t>
  </si>
  <si>
    <t>Y18W19</t>
  </si>
  <si>
    <t>Y18W20</t>
  </si>
  <si>
    <t>02/04/2018</t>
  </si>
  <si>
    <t>09/04/2018</t>
  </si>
  <si>
    <t>16/04/2018</t>
  </si>
  <si>
    <t>23/04/2018</t>
  </si>
  <si>
    <t>May-20</t>
  </si>
  <si>
    <t>Jun-20</t>
  </si>
  <si>
    <t>Jul-20</t>
  </si>
  <si>
    <t>Y18W21</t>
  </si>
  <si>
    <t>Y18W22</t>
  </si>
  <si>
    <t>Y18W23</t>
  </si>
  <si>
    <t>Y18W24</t>
  </si>
  <si>
    <t>Y18W25</t>
  </si>
  <si>
    <t>Y18W26</t>
  </si>
  <si>
    <t>Y18W27</t>
  </si>
  <si>
    <t>Y18W28</t>
  </si>
  <si>
    <t>Y18W29</t>
  </si>
  <si>
    <t>Y18W30</t>
  </si>
  <si>
    <t>Estimated Internal BSUoS(£m)</t>
  </si>
  <si>
    <t>Year ahead forecast</t>
  </si>
  <si>
    <t>30/04/2018</t>
  </si>
  <si>
    <t>07/05/2018</t>
  </si>
  <si>
    <t>14/05/2018</t>
  </si>
  <si>
    <t>21/05/2018</t>
  </si>
  <si>
    <t>28/05/2018</t>
  </si>
  <si>
    <t>04/06/2018</t>
  </si>
  <si>
    <t>11/06/2018</t>
  </si>
  <si>
    <t>18/06/2018</t>
  </si>
  <si>
    <t>Constraints - AS</t>
  </si>
  <si>
    <t>Other Reserve</t>
  </si>
  <si>
    <t>Demand</t>
  </si>
  <si>
    <t>25/06/2018</t>
  </si>
  <si>
    <t>02/07/2018</t>
  </si>
  <si>
    <t>09/07/2018</t>
  </si>
  <si>
    <t>16/07/2018</t>
  </si>
  <si>
    <t>23/07/2018</t>
  </si>
  <si>
    <t>BSUOS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</si>
</sst>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7" formatCode="0.0"/>
    <numFmt numFmtId="168" formatCode="0.0000"/>
    <numFmt numFmtId="169" formatCode="_(* #,##0.00_);_(* \(#,##0.00\);_(* &quot;-&quot;??_);_(@_)"/>
    <numFmt numFmtId="170" formatCode="_(&quot;£&quot;* #,##0.00_);_(&quot;£&quot;* \(#,##0.00\);_(&quot;£&quot;* &quot;-&quot;??_);_(@_)"/>
  </numFmts>
  <fonts count="63">
    <font>
      <sz val="11"/>
      <color theme="1"/>
      <name val="Calibri"/>
      <family val="2"/>
      <scheme val="minor"/>
    </font>
    <font>
      <b/>
      <sz val="10"/>
      <name val="Arial"/>
      <family val="2"/>
    </font>
    <font>
      <sz val="10"/>
      <name val="Arial"/>
      <family val="2"/>
    </font>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1"/>
      <color indexed="8"/>
      <name val="Calibri"/>
      <family val="2"/>
    </font>
    <font>
      <sz val="10"/>
      <color indexed="9"/>
      <name val="Verdana"/>
      <family val="2"/>
    </font>
    <font>
      <sz val="11"/>
      <color indexed="9"/>
      <name val="Calibri"/>
      <family val="2"/>
    </font>
    <font>
      <sz val="10"/>
      <color indexed="20"/>
      <name val="Verdana"/>
      <family val="2"/>
    </font>
    <font>
      <sz val="11"/>
      <color indexed="20"/>
      <name val="Calibri"/>
      <family val="2"/>
    </font>
    <font>
      <b/>
      <sz val="10"/>
      <color indexed="52"/>
      <name val="Verdana"/>
      <family val="2"/>
    </font>
    <font>
      <b/>
      <sz val="11"/>
      <color indexed="52"/>
      <name val="Calibri"/>
      <family val="2"/>
    </font>
    <font>
      <b/>
      <sz val="10"/>
      <color indexed="9"/>
      <name val="Verdana"/>
      <family val="2"/>
    </font>
    <font>
      <b/>
      <sz val="11"/>
      <color indexed="9"/>
      <name val="Calibri"/>
      <family val="2"/>
    </font>
    <font>
      <i/>
      <sz val="10"/>
      <color indexed="23"/>
      <name val="Verdana"/>
      <family val="2"/>
    </font>
    <font>
      <i/>
      <sz val="11"/>
      <color indexed="23"/>
      <name val="Calibri"/>
      <family val="2"/>
    </font>
    <font>
      <sz val="10"/>
      <color indexed="17"/>
      <name val="Verdana"/>
      <family val="2"/>
    </font>
    <font>
      <sz val="11"/>
      <color indexed="17"/>
      <name val="Calibri"/>
      <family val="2"/>
    </font>
    <font>
      <b/>
      <sz val="15"/>
      <color indexed="56"/>
      <name val="Verdana"/>
      <family val="2"/>
    </font>
    <font>
      <b/>
      <sz val="15"/>
      <color indexed="62"/>
      <name val="Calibri"/>
      <family val="2"/>
    </font>
    <font>
      <b/>
      <sz val="13"/>
      <color indexed="56"/>
      <name val="Verdana"/>
      <family val="2"/>
    </font>
    <font>
      <b/>
      <sz val="13"/>
      <color indexed="62"/>
      <name val="Calibri"/>
      <family val="2"/>
    </font>
    <font>
      <b/>
      <sz val="11"/>
      <color indexed="56"/>
      <name val="Verdana"/>
      <family val="2"/>
    </font>
    <font>
      <b/>
      <sz val="11"/>
      <color indexed="62"/>
      <name val="Calibri"/>
      <family val="2"/>
    </font>
    <font>
      <u/>
      <sz val="8"/>
      <color indexed="12"/>
      <name val="Arial"/>
      <family val="2"/>
    </font>
    <font>
      <sz val="10"/>
      <color indexed="62"/>
      <name val="Verdana"/>
      <family val="2"/>
    </font>
    <font>
      <sz val="11"/>
      <color indexed="62"/>
      <name val="Calibri"/>
      <family val="2"/>
    </font>
    <font>
      <sz val="10"/>
      <color indexed="52"/>
      <name val="Verdana"/>
      <family val="2"/>
    </font>
    <font>
      <sz val="11"/>
      <color indexed="52"/>
      <name val="Calibri"/>
      <family val="2"/>
    </font>
    <font>
      <sz val="10"/>
      <color indexed="60"/>
      <name val="Verdana"/>
      <family val="2"/>
    </font>
    <font>
      <sz val="11"/>
      <color indexed="60"/>
      <name val="Calibri"/>
      <family val="2"/>
    </font>
    <font>
      <b/>
      <sz val="10"/>
      <color indexed="63"/>
      <name val="Verdana"/>
      <family val="2"/>
    </font>
    <font>
      <b/>
      <sz val="11"/>
      <color indexed="63"/>
      <name val="Calibri"/>
      <family val="2"/>
    </font>
    <font>
      <b/>
      <sz val="18"/>
      <color indexed="56"/>
      <name val="Cambria"/>
      <family val="2"/>
    </font>
    <font>
      <b/>
      <sz val="18"/>
      <color indexed="62"/>
      <name val="Cambria"/>
      <family val="2"/>
    </font>
    <font>
      <b/>
      <sz val="10"/>
      <color indexed="8"/>
      <name val="Verdana"/>
      <family val="2"/>
    </font>
    <font>
      <b/>
      <sz val="11"/>
      <color indexed="8"/>
      <name val="Calibri"/>
      <family val="2"/>
    </font>
    <font>
      <sz val="10"/>
      <color indexed="10"/>
      <name val="Verdana"/>
      <family val="2"/>
    </font>
    <font>
      <sz val="11"/>
      <color indexed="10"/>
      <name val="Calibri"/>
      <family val="2"/>
    </font>
    <font>
      <sz val="10"/>
      <name val="Arial"/>
      <family val="2"/>
    </font>
    <font>
      <b/>
      <sz val="15"/>
      <color indexed="56"/>
      <name val="Calibri"/>
      <family val="2"/>
    </font>
    <font>
      <b/>
      <sz val="13"/>
      <color indexed="56"/>
      <name val="Calibri"/>
      <family val="2"/>
    </font>
    <font>
      <b/>
      <sz val="11"/>
      <color indexed="56"/>
      <name val="Calibri"/>
      <family val="2"/>
    </font>
    <font>
      <b/>
      <sz val="10"/>
      <name val="Arial"/>
      <family val="2"/>
    </font>
    <font>
      <b/>
      <sz val="16"/>
      <color theme="1"/>
      <name val="Calibri"/>
      <family val="2"/>
      <scheme val="minor"/>
    </font>
  </fonts>
  <fills count="61">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rgb="FF4F81BD"/>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s>
  <cellStyleXfs count="1278">
    <xf numFmtId="0" fontId="0" fillId="0" borderId="0"/>
    <xf numFmtId="0" fontId="1" fillId="0" borderId="0"/>
    <xf numFmtId="0" fontId="2" fillId="0" borderId="0"/>
    <xf numFmtId="44" fontId="2" fillId="0" borderId="0" applyFont="0" applyFill="0" applyBorder="0" applyAlignment="0" applyProtection="0"/>
    <xf numFmtId="0" fontId="2" fillId="0" borderId="0"/>
    <xf numFmtId="0" fontId="3" fillId="0" borderId="0"/>
    <xf numFmtId="0" fontId="2" fillId="0" borderId="0"/>
    <xf numFmtId="0" fontId="2" fillId="0" borderId="0"/>
    <xf numFmtId="0" fontId="1" fillId="0" borderId="0"/>
    <xf numFmtId="0" fontId="3" fillId="0" borderId="0"/>
    <xf numFmtId="9" fontId="3"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0" fontId="22" fillId="3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3" fillId="35" borderId="0" applyNumberFormat="0" applyBorder="0" applyAlignment="0" applyProtection="0"/>
    <xf numFmtId="0" fontId="22" fillId="34" borderId="0" applyNumberFormat="0" applyBorder="0" applyAlignment="0" applyProtection="0"/>
    <xf numFmtId="0" fontId="22" fillId="36"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23" fillId="37" borderId="0" applyNumberFormat="0" applyBorder="0" applyAlignment="0" applyProtection="0"/>
    <xf numFmtId="0" fontId="22" fillId="36" borderId="0" applyNumberFormat="0" applyBorder="0" applyAlignment="0" applyProtection="0"/>
    <xf numFmtId="0" fontId="22" fillId="3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23" fillId="39"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23" fillId="35"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23" fillId="41" borderId="0" applyNumberFormat="0" applyBorder="0" applyAlignment="0" applyProtection="0"/>
    <xf numFmtId="0" fontId="22" fillId="41" borderId="0" applyNumberFormat="0" applyBorder="0" applyAlignment="0" applyProtection="0"/>
    <xf numFmtId="0" fontId="22"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23" fillId="39" borderId="0" applyNumberFormat="0" applyBorder="0" applyAlignment="0" applyProtection="0"/>
    <xf numFmtId="0" fontId="22" fillId="35" borderId="0" applyNumberFormat="0" applyBorder="0" applyAlignment="0" applyProtection="0"/>
    <xf numFmtId="0" fontId="22" fillId="4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3" fillId="43" borderId="0" applyNumberFormat="0" applyBorder="0" applyAlignment="0" applyProtection="0"/>
    <xf numFmtId="0" fontId="22" fillId="42" borderId="0" applyNumberFormat="0" applyBorder="0" applyAlignment="0" applyProtection="0"/>
    <xf numFmtId="0" fontId="22" fillId="3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3" fillId="37" borderId="0" applyNumberFormat="0" applyBorder="0" applyAlignment="0" applyProtection="0"/>
    <xf numFmtId="0" fontId="22" fillId="37" borderId="0" applyNumberFormat="0" applyBorder="0" applyAlignment="0" applyProtection="0"/>
    <xf numFmtId="0" fontId="22" fillId="44"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3" fillId="45" borderId="0" applyNumberFormat="0" applyBorder="0" applyAlignment="0" applyProtection="0"/>
    <xf numFmtId="0" fontId="22" fillId="44" borderId="0" applyNumberFormat="0" applyBorder="0" applyAlignment="0" applyProtection="0"/>
    <xf numFmtId="0" fontId="22" fillId="4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3" fillId="43" borderId="0" applyNumberFormat="0" applyBorder="0" applyAlignment="0" applyProtection="0"/>
    <xf numFmtId="0" fontId="22" fillId="40" borderId="0" applyNumberFormat="0" applyBorder="0" applyAlignment="0" applyProtection="0"/>
    <xf numFmtId="0" fontId="22" fillId="42"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3" fillId="42" borderId="0" applyNumberFormat="0" applyBorder="0" applyAlignment="0" applyProtection="0"/>
    <xf numFmtId="0" fontId="22" fillId="42" borderId="0" applyNumberFormat="0" applyBorder="0" applyAlignment="0" applyProtection="0"/>
    <xf numFmtId="0" fontId="22" fillId="46"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3" fillId="45" borderId="0" applyNumberFormat="0" applyBorder="0" applyAlignment="0" applyProtection="0"/>
    <xf numFmtId="0" fontId="22" fillId="46" borderId="0" applyNumberFormat="0" applyBorder="0" applyAlignment="0" applyProtection="0"/>
    <xf numFmtId="0" fontId="24" fillId="47" borderId="0" applyNumberFormat="0" applyBorder="0" applyAlignment="0" applyProtection="0"/>
    <xf numFmtId="0" fontId="21" fillId="13" borderId="0" applyNumberFormat="0" applyBorder="0" applyAlignment="0" applyProtection="0"/>
    <xf numFmtId="0" fontId="25" fillId="48" borderId="0" applyNumberFormat="0" applyBorder="0" applyAlignment="0" applyProtection="0"/>
    <xf numFmtId="0" fontId="24" fillId="47" borderId="0" applyNumberFormat="0" applyBorder="0" applyAlignment="0" applyProtection="0"/>
    <xf numFmtId="0" fontId="24" fillId="37" borderId="0" applyNumberFormat="0" applyBorder="0" applyAlignment="0" applyProtection="0"/>
    <xf numFmtId="0" fontId="21" fillId="17" borderId="0" applyNumberFormat="0" applyBorder="0" applyAlignment="0" applyProtection="0"/>
    <xf numFmtId="0" fontId="25" fillId="37" borderId="0" applyNumberFormat="0" applyBorder="0" applyAlignment="0" applyProtection="0"/>
    <xf numFmtId="0" fontId="24" fillId="37" borderId="0" applyNumberFormat="0" applyBorder="0" applyAlignment="0" applyProtection="0"/>
    <xf numFmtId="0" fontId="24" fillId="44" borderId="0" applyNumberFormat="0" applyBorder="0" applyAlignment="0" applyProtection="0"/>
    <xf numFmtId="0" fontId="21" fillId="21" borderId="0" applyNumberFormat="0" applyBorder="0" applyAlignment="0" applyProtection="0"/>
    <xf numFmtId="0" fontId="25" fillId="45" borderId="0" applyNumberFormat="0" applyBorder="0" applyAlignment="0" applyProtection="0"/>
    <xf numFmtId="0" fontId="24" fillId="44" borderId="0" applyNumberFormat="0" applyBorder="0" applyAlignment="0" applyProtection="0"/>
    <xf numFmtId="0" fontId="24" fillId="49" borderId="0" applyNumberFormat="0" applyBorder="0" applyAlignment="0" applyProtection="0"/>
    <xf numFmtId="0" fontId="21" fillId="25" borderId="0" applyNumberFormat="0" applyBorder="0" applyAlignment="0" applyProtection="0"/>
    <xf numFmtId="0" fontId="25" fillId="43" borderId="0" applyNumberFormat="0" applyBorder="0" applyAlignment="0" applyProtection="0"/>
    <xf numFmtId="0" fontId="24" fillId="49" borderId="0" applyNumberFormat="0" applyBorder="0" applyAlignment="0" applyProtection="0"/>
    <xf numFmtId="0" fontId="24" fillId="48" borderId="0" applyNumberFormat="0" applyBorder="0" applyAlignment="0" applyProtection="0"/>
    <xf numFmtId="0" fontId="21" fillId="29"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4" fillId="50" borderId="0" applyNumberFormat="0" applyBorder="0" applyAlignment="0" applyProtection="0"/>
    <xf numFmtId="0" fontId="21" fillId="33" borderId="0" applyNumberFormat="0" applyBorder="0" applyAlignment="0" applyProtection="0"/>
    <xf numFmtId="0" fontId="25" fillId="37"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1" fillId="10" borderId="0" applyNumberFormat="0" applyBorder="0" applyAlignment="0" applyProtection="0"/>
    <xf numFmtId="0" fontId="25" fillId="48" borderId="0" applyNumberFormat="0" applyBorder="0" applyAlignment="0" applyProtection="0"/>
    <xf numFmtId="0" fontId="24" fillId="51" borderId="0" applyNumberFormat="0" applyBorder="0" applyAlignment="0" applyProtection="0"/>
    <xf numFmtId="0" fontId="24" fillId="52" borderId="0" applyNumberFormat="0" applyBorder="0" applyAlignment="0" applyProtection="0"/>
    <xf numFmtId="0" fontId="21" fillId="14" borderId="0" applyNumberFormat="0" applyBorder="0" applyAlignment="0" applyProtection="0"/>
    <xf numFmtId="0" fontId="25" fillId="52" borderId="0" applyNumberFormat="0" applyBorder="0" applyAlignment="0" applyProtection="0"/>
    <xf numFmtId="0" fontId="24" fillId="52" borderId="0" applyNumberFormat="0" applyBorder="0" applyAlignment="0" applyProtection="0"/>
    <xf numFmtId="0" fontId="24" fillId="53" borderId="0" applyNumberFormat="0" applyBorder="0" applyAlignment="0" applyProtection="0"/>
    <xf numFmtId="0" fontId="21" fillId="18" borderId="0" applyNumberFormat="0" applyBorder="0" applyAlignment="0" applyProtection="0"/>
    <xf numFmtId="0" fontId="25" fillId="53" borderId="0" applyNumberFormat="0" applyBorder="0" applyAlignment="0" applyProtection="0"/>
    <xf numFmtId="0" fontId="24" fillId="53" borderId="0" applyNumberFormat="0" applyBorder="0" applyAlignment="0" applyProtection="0"/>
    <xf numFmtId="0" fontId="24" fillId="49" borderId="0" applyNumberFormat="0" applyBorder="0" applyAlignment="0" applyProtection="0"/>
    <xf numFmtId="0" fontId="21" fillId="22" borderId="0" applyNumberFormat="0" applyBorder="0" applyAlignment="0" applyProtection="0"/>
    <xf numFmtId="0" fontId="25" fillId="54" borderId="0" applyNumberFormat="0" applyBorder="0" applyAlignment="0" applyProtection="0"/>
    <xf numFmtId="0" fontId="24" fillId="49" borderId="0" applyNumberFormat="0" applyBorder="0" applyAlignment="0" applyProtection="0"/>
    <xf numFmtId="0" fontId="24" fillId="48" borderId="0" applyNumberFormat="0" applyBorder="0" applyAlignment="0" applyProtection="0"/>
    <xf numFmtId="0" fontId="21" fillId="26"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4" fillId="55" borderId="0" applyNumberFormat="0" applyBorder="0" applyAlignment="0" applyProtection="0"/>
    <xf numFmtId="0" fontId="21" fillId="30" borderId="0" applyNumberFormat="0" applyBorder="0" applyAlignment="0" applyProtection="0"/>
    <xf numFmtId="0" fontId="25" fillId="55" borderId="0" applyNumberFormat="0" applyBorder="0" applyAlignment="0" applyProtection="0"/>
    <xf numFmtId="0" fontId="24" fillId="55" borderId="0" applyNumberFormat="0" applyBorder="0" applyAlignment="0" applyProtection="0"/>
    <xf numFmtId="0" fontId="26" fillId="36" borderId="0" applyNumberFormat="0" applyBorder="0" applyAlignment="0" applyProtection="0"/>
    <xf numFmtId="0" fontId="12" fillId="4" borderId="0" applyNumberFormat="0" applyBorder="0" applyAlignment="0" applyProtection="0"/>
    <xf numFmtId="0" fontId="27" fillId="36" borderId="0" applyNumberFormat="0" applyBorder="0" applyAlignment="0" applyProtection="0"/>
    <xf numFmtId="0" fontId="26" fillId="36" borderId="0" applyNumberFormat="0" applyBorder="0" applyAlignment="0" applyProtection="0"/>
    <xf numFmtId="0" fontId="28" fillId="43" borderId="12" applyNumberFormat="0" applyAlignment="0" applyProtection="0"/>
    <xf numFmtId="0" fontId="16" fillId="7" borderId="6" applyNumberFormat="0" applyAlignment="0" applyProtection="0"/>
    <xf numFmtId="0" fontId="29" fillId="56" borderId="12" applyNumberFormat="0" applyAlignment="0" applyProtection="0"/>
    <xf numFmtId="0" fontId="28" fillId="43" borderId="12" applyNumberFormat="0" applyAlignment="0" applyProtection="0"/>
    <xf numFmtId="0" fontId="30" fillId="57" borderId="13" applyNumberFormat="0" applyAlignment="0" applyProtection="0"/>
    <xf numFmtId="0" fontId="18" fillId="8" borderId="9" applyNumberFormat="0" applyAlignment="0" applyProtection="0"/>
    <xf numFmtId="0" fontId="31" fillId="57" borderId="13" applyNumberFormat="0" applyAlignment="0" applyProtection="0"/>
    <xf numFmtId="0" fontId="30" fillId="57" borderId="1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2" fillId="0" borderId="0" applyNumberFormat="0" applyFill="0" applyBorder="0" applyAlignment="0" applyProtection="0"/>
    <xf numFmtId="0" fontId="20"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4" fillId="38" borderId="0" applyNumberFormat="0" applyBorder="0" applyAlignment="0" applyProtection="0"/>
    <xf numFmtId="0" fontId="11" fillId="3" borderId="0" applyNumberFormat="0" applyBorder="0" applyAlignment="0" applyProtection="0"/>
    <xf numFmtId="0" fontId="35" fillId="38" borderId="0" applyNumberFormat="0" applyBorder="0" applyAlignment="0" applyProtection="0"/>
    <xf numFmtId="0" fontId="34" fillId="38" borderId="0" applyNumberFormat="0" applyBorder="0" applyAlignment="0" applyProtection="0"/>
    <xf numFmtId="0" fontId="36" fillId="0" borderId="14" applyNumberFormat="0" applyFill="0" applyAlignment="0" applyProtection="0"/>
    <xf numFmtId="0" fontId="8" fillId="0" borderId="3" applyNumberFormat="0" applyFill="0" applyAlignment="0" applyProtection="0"/>
    <xf numFmtId="0" fontId="37" fillId="0" borderId="15" applyNumberFormat="0" applyFill="0" applyAlignment="0" applyProtection="0"/>
    <xf numFmtId="0" fontId="36" fillId="0" borderId="14" applyNumberFormat="0" applyFill="0" applyAlignment="0" applyProtection="0"/>
    <xf numFmtId="0" fontId="38" fillId="0" borderId="16" applyNumberFormat="0" applyFill="0" applyAlignment="0" applyProtection="0"/>
    <xf numFmtId="0" fontId="9" fillId="0" borderId="4" applyNumberFormat="0" applyFill="0" applyAlignment="0" applyProtection="0"/>
    <xf numFmtId="0" fontId="39" fillId="0" borderId="16" applyNumberFormat="0" applyFill="0" applyAlignment="0" applyProtection="0"/>
    <xf numFmtId="0" fontId="38" fillId="0" borderId="16" applyNumberFormat="0" applyFill="0" applyAlignment="0" applyProtection="0"/>
    <xf numFmtId="0" fontId="40" fillId="0" borderId="17" applyNumberFormat="0" applyFill="0" applyAlignment="0" applyProtection="0"/>
    <xf numFmtId="0" fontId="10" fillId="0" borderId="5" applyNumberFormat="0" applyFill="0" applyAlignment="0" applyProtection="0"/>
    <xf numFmtId="0" fontId="41" fillId="0" borderId="18" applyNumberFormat="0" applyFill="0" applyAlignment="0" applyProtection="0"/>
    <xf numFmtId="0" fontId="40" fillId="0" borderId="17" applyNumberFormat="0" applyFill="0" applyAlignment="0" applyProtection="0"/>
    <xf numFmtId="0" fontId="40" fillId="0" borderId="0" applyNumberFormat="0" applyFill="0" applyBorder="0" applyAlignment="0" applyProtection="0"/>
    <xf numFmtId="0" fontId="1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35" borderId="12" applyNumberFormat="0" applyAlignment="0" applyProtection="0"/>
    <xf numFmtId="0" fontId="14" fillId="6" borderId="6" applyNumberFormat="0" applyAlignment="0" applyProtection="0"/>
    <xf numFmtId="0" fontId="44" fillId="45" borderId="12" applyNumberFormat="0" applyAlignment="0" applyProtection="0"/>
    <xf numFmtId="0" fontId="43" fillId="35" borderId="12" applyNumberFormat="0" applyAlignment="0" applyProtection="0"/>
    <xf numFmtId="0" fontId="45" fillId="0" borderId="19" applyNumberFormat="0" applyFill="0" applyAlignment="0" applyProtection="0"/>
    <xf numFmtId="0" fontId="17" fillId="0" borderId="8" applyNumberFormat="0" applyFill="0" applyAlignment="0" applyProtection="0"/>
    <xf numFmtId="0" fontId="46" fillId="0" borderId="19" applyNumberFormat="0" applyFill="0" applyAlignment="0" applyProtection="0"/>
    <xf numFmtId="0" fontId="45" fillId="0" borderId="19" applyNumberFormat="0" applyFill="0" applyAlignment="0" applyProtection="0"/>
    <xf numFmtId="0" fontId="47" fillId="45" borderId="0" applyNumberFormat="0" applyBorder="0" applyAlignment="0" applyProtection="0"/>
    <xf numFmtId="0" fontId="13" fillId="5" borderId="0" applyNumberFormat="0" applyBorder="0" applyAlignment="0" applyProtection="0"/>
    <xf numFmtId="0" fontId="48" fillId="45" borderId="0" applyNumberFormat="0" applyBorder="0" applyAlignment="0" applyProtection="0"/>
    <xf numFmtId="0" fontId="47" fillId="4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9" borderId="2" applyNumberFormat="0" applyFont="0" applyAlignment="0" applyProtection="0"/>
    <xf numFmtId="0" fontId="2" fillId="39" borderId="2"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2" fillId="39" borderId="2" applyNumberFormat="0" applyFont="0" applyAlignment="0" applyProtection="0"/>
    <xf numFmtId="0" fontId="22" fillId="39" borderId="2" applyNumberFormat="0" applyFont="0" applyAlignment="0" applyProtection="0"/>
    <xf numFmtId="0" fontId="49" fillId="43" borderId="20" applyNumberFormat="0" applyAlignment="0" applyProtection="0"/>
    <xf numFmtId="0" fontId="15" fillId="7" borderId="7" applyNumberFormat="0" applyAlignment="0" applyProtection="0"/>
    <xf numFmtId="0" fontId="50" fillId="56" borderId="20" applyNumberFormat="0" applyAlignment="0" applyProtection="0"/>
    <xf numFmtId="0" fontId="49" fillId="43" borderId="2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1" fillId="0" borderId="0" applyNumberFormat="0" applyFill="0" applyBorder="0" applyAlignment="0" applyProtection="0"/>
    <xf numFmtId="0" fontId="7"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3" fillId="0" borderId="21" applyNumberFormat="0" applyFill="0" applyAlignment="0" applyProtection="0"/>
    <xf numFmtId="0" fontId="6" fillId="0" borderId="11" applyNumberFormat="0" applyFill="0" applyAlignment="0" applyProtection="0"/>
    <xf numFmtId="0" fontId="54" fillId="0" borderId="22" applyNumberFormat="0" applyFill="0" applyAlignment="0" applyProtection="0"/>
    <xf numFmtId="0" fontId="53" fillId="0" borderId="21" applyNumberFormat="0" applyFill="0" applyAlignment="0" applyProtection="0"/>
    <xf numFmtId="0" fontId="55" fillId="0" borderId="0" applyNumberFormat="0" applyFill="0" applyBorder="0" applyAlignment="0" applyProtection="0"/>
    <xf numFmtId="0" fontId="19"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7" fillId="0" borderId="0"/>
    <xf numFmtId="0" fontId="23" fillId="34" borderId="0" applyNumberFormat="0" applyBorder="0" applyAlignment="0" applyProtection="0"/>
    <xf numFmtId="0" fontId="22" fillId="34"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3" fillId="38" borderId="0" applyNumberFormat="0" applyBorder="0" applyAlignment="0" applyProtection="0"/>
    <xf numFmtId="0" fontId="22" fillId="38" borderId="0" applyNumberFormat="0" applyBorder="0" applyAlignment="0" applyProtection="0"/>
    <xf numFmtId="0" fontId="23" fillId="40" borderId="0" applyNumberFormat="0" applyBorder="0" applyAlignment="0" applyProtection="0"/>
    <xf numFmtId="0" fontId="22" fillId="40" borderId="0" applyNumberFormat="0" applyBorder="0" applyAlignment="0" applyProtection="0"/>
    <xf numFmtId="0" fontId="23" fillId="41" borderId="0" applyNumberFormat="0" applyBorder="0" applyAlignment="0" applyProtection="0"/>
    <xf numFmtId="0" fontId="22" fillId="41" borderId="0" applyNumberFormat="0" applyBorder="0" applyAlignment="0" applyProtection="0"/>
    <xf numFmtId="0" fontId="23" fillId="35" borderId="0" applyNumberFormat="0" applyBorder="0" applyAlignment="0" applyProtection="0"/>
    <xf numFmtId="0" fontId="22" fillId="35" borderId="0" applyNumberFormat="0" applyBorder="0" applyAlignment="0" applyProtection="0"/>
    <xf numFmtId="0" fontId="23" fillId="42" borderId="0" applyNumberFormat="0" applyBorder="0" applyAlignment="0" applyProtection="0"/>
    <xf numFmtId="0" fontId="22" fillId="42" borderId="0" applyNumberFormat="0" applyBorder="0" applyAlignment="0" applyProtection="0"/>
    <xf numFmtId="0" fontId="23" fillId="37" borderId="0" applyNumberFormat="0" applyBorder="0" applyAlignment="0" applyProtection="0"/>
    <xf numFmtId="0" fontId="22" fillId="37" borderId="0" applyNumberFormat="0" applyBorder="0" applyAlignment="0" applyProtection="0"/>
    <xf numFmtId="0" fontId="23" fillId="44" borderId="0" applyNumberFormat="0" applyBorder="0" applyAlignment="0" applyProtection="0"/>
    <xf numFmtId="0" fontId="22" fillId="44" borderId="0" applyNumberFormat="0" applyBorder="0" applyAlignment="0" applyProtection="0"/>
    <xf numFmtId="0" fontId="23" fillId="40" borderId="0" applyNumberFormat="0" applyBorder="0" applyAlignment="0" applyProtection="0"/>
    <xf numFmtId="0" fontId="22" fillId="40" borderId="0" applyNumberFormat="0" applyBorder="0" applyAlignment="0" applyProtection="0"/>
    <xf numFmtId="0" fontId="23" fillId="42" borderId="0" applyNumberFormat="0" applyBorder="0" applyAlignment="0" applyProtection="0"/>
    <xf numFmtId="0" fontId="22" fillId="42" borderId="0" applyNumberFormat="0" applyBorder="0" applyAlignment="0" applyProtection="0"/>
    <xf numFmtId="0" fontId="23" fillId="46" borderId="0" applyNumberFormat="0" applyBorder="0" applyAlignment="0" applyProtection="0"/>
    <xf numFmtId="0" fontId="22" fillId="46" borderId="0" applyNumberFormat="0" applyBorder="0" applyAlignment="0" applyProtection="0"/>
    <xf numFmtId="0" fontId="25" fillId="47" borderId="0" applyNumberFormat="0" applyBorder="0" applyAlignment="0" applyProtection="0"/>
    <xf numFmtId="0" fontId="24" fillId="47" borderId="0" applyNumberFormat="0" applyBorder="0" applyAlignment="0" applyProtection="0"/>
    <xf numFmtId="0" fontId="25" fillId="37" borderId="0" applyNumberFormat="0" applyBorder="0" applyAlignment="0" applyProtection="0"/>
    <xf numFmtId="0" fontId="24" fillId="37" borderId="0" applyNumberFormat="0" applyBorder="0" applyAlignment="0" applyProtection="0"/>
    <xf numFmtId="0" fontId="25" fillId="44" borderId="0" applyNumberFormat="0" applyBorder="0" applyAlignment="0" applyProtection="0"/>
    <xf numFmtId="0" fontId="24" fillId="44" borderId="0" applyNumberFormat="0" applyBorder="0" applyAlignment="0" applyProtection="0"/>
    <xf numFmtId="0" fontId="25" fillId="49" borderId="0" applyNumberFormat="0" applyBorder="0" applyAlignment="0" applyProtection="0"/>
    <xf numFmtId="0" fontId="24" fillId="49"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5" fillId="50" borderId="0" applyNumberFormat="0" applyBorder="0" applyAlignment="0" applyProtection="0"/>
    <xf numFmtId="0" fontId="24" fillId="50" borderId="0" applyNumberFormat="0" applyBorder="0" applyAlignment="0" applyProtection="0"/>
    <xf numFmtId="0" fontId="25" fillId="51" borderId="0" applyNumberFormat="0" applyBorder="0" applyAlignment="0" applyProtection="0"/>
    <xf numFmtId="0" fontId="24" fillId="51" borderId="0" applyNumberFormat="0" applyBorder="0" applyAlignment="0" applyProtection="0"/>
    <xf numFmtId="0" fontId="25" fillId="52" borderId="0" applyNumberFormat="0" applyBorder="0" applyAlignment="0" applyProtection="0"/>
    <xf numFmtId="0" fontId="24" fillId="52" borderId="0" applyNumberFormat="0" applyBorder="0" applyAlignment="0" applyProtection="0"/>
    <xf numFmtId="0" fontId="25" fillId="53" borderId="0" applyNumberFormat="0" applyBorder="0" applyAlignment="0" applyProtection="0"/>
    <xf numFmtId="0" fontId="24" fillId="53" borderId="0" applyNumberFormat="0" applyBorder="0" applyAlignment="0" applyProtection="0"/>
    <xf numFmtId="0" fontId="25" fillId="49" borderId="0" applyNumberFormat="0" applyBorder="0" applyAlignment="0" applyProtection="0"/>
    <xf numFmtId="0" fontId="24" fillId="49"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5" fillId="55" borderId="0" applyNumberFormat="0" applyBorder="0" applyAlignment="0" applyProtection="0"/>
    <xf numFmtId="0" fontId="24" fillId="55" borderId="0" applyNumberFormat="0" applyBorder="0" applyAlignment="0" applyProtection="0"/>
    <xf numFmtId="0" fontId="27" fillId="36" borderId="0" applyNumberFormat="0" applyBorder="0" applyAlignment="0" applyProtection="0"/>
    <xf numFmtId="0" fontId="26" fillId="36" borderId="0" applyNumberFormat="0" applyBorder="0" applyAlignment="0" applyProtection="0"/>
    <xf numFmtId="0" fontId="29" fillId="43" borderId="12" applyNumberFormat="0" applyAlignment="0" applyProtection="0"/>
    <xf numFmtId="0" fontId="28" fillId="43" borderId="12" applyNumberFormat="0" applyAlignment="0" applyProtection="0"/>
    <xf numFmtId="0" fontId="31" fillId="57" borderId="13" applyNumberFormat="0" applyAlignment="0" applyProtection="0"/>
    <xf numFmtId="0" fontId="30" fillId="57" borderId="13" applyNumberFormat="0" applyAlignment="0" applyProtection="0"/>
    <xf numFmtId="43"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5" fillId="38" borderId="0" applyNumberFormat="0" applyBorder="0" applyAlignment="0" applyProtection="0"/>
    <xf numFmtId="0" fontId="34" fillId="38" borderId="0" applyNumberFormat="0" applyBorder="0" applyAlignment="0" applyProtection="0"/>
    <xf numFmtId="0" fontId="58" fillId="0" borderId="14" applyNumberFormat="0" applyFill="0" applyAlignment="0" applyProtection="0"/>
    <xf numFmtId="0" fontId="36" fillId="0" borderId="14" applyNumberFormat="0" applyFill="0" applyAlignment="0" applyProtection="0"/>
    <xf numFmtId="0" fontId="59" fillId="0" borderId="16" applyNumberFormat="0" applyFill="0" applyAlignment="0" applyProtection="0"/>
    <xf numFmtId="0" fontId="38" fillId="0" borderId="16" applyNumberFormat="0" applyFill="0" applyAlignment="0" applyProtection="0"/>
    <xf numFmtId="0" fontId="60" fillId="0" borderId="17" applyNumberFormat="0" applyFill="0" applyAlignment="0" applyProtection="0"/>
    <xf numFmtId="0" fontId="40" fillId="0" borderId="17" applyNumberFormat="0" applyFill="0" applyAlignment="0" applyProtection="0"/>
    <xf numFmtId="0" fontId="60" fillId="0" borderId="0" applyNumberFormat="0" applyFill="0" applyBorder="0" applyAlignment="0" applyProtection="0"/>
    <xf numFmtId="0" fontId="40" fillId="0" borderId="0" applyNumberFormat="0" applyFill="0" applyBorder="0" applyAlignment="0" applyProtection="0"/>
    <xf numFmtId="0" fontId="44" fillId="35" borderId="12" applyNumberFormat="0" applyAlignment="0" applyProtection="0"/>
    <xf numFmtId="0" fontId="43" fillId="35" borderId="12" applyNumberFormat="0" applyAlignment="0" applyProtection="0"/>
    <xf numFmtId="0" fontId="46" fillId="0" borderId="19" applyNumberFormat="0" applyFill="0" applyAlignment="0" applyProtection="0"/>
    <xf numFmtId="0" fontId="45" fillId="0" borderId="19" applyNumberFormat="0" applyFill="0" applyAlignment="0" applyProtection="0"/>
    <xf numFmtId="0" fontId="48" fillId="45" borderId="0" applyNumberFormat="0" applyBorder="0" applyAlignment="0" applyProtection="0"/>
    <xf numFmtId="0" fontId="47" fillId="45" borderId="0" applyNumberFormat="0" applyBorder="0" applyAlignment="0" applyProtection="0"/>
    <xf numFmtId="0" fontId="3" fillId="0" borderId="0"/>
    <xf numFmtId="0" fontId="1" fillId="0" borderId="0"/>
    <xf numFmtId="0" fontId="2" fillId="39" borderId="2" applyNumberFormat="0" applyFont="0" applyAlignment="0" applyProtection="0"/>
    <xf numFmtId="0" fontId="2" fillId="39" borderId="2" applyNumberFormat="0" applyFont="0" applyAlignment="0" applyProtection="0"/>
    <xf numFmtId="0" fontId="2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2" fillId="39" borderId="2" applyNumberFormat="0" applyFont="0" applyAlignment="0" applyProtection="0"/>
    <xf numFmtId="0" fontId="50" fillId="43" borderId="20" applyNumberFormat="0" applyAlignment="0" applyProtection="0"/>
    <xf numFmtId="0" fontId="49" fillId="43" borderId="2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4" fillId="0" borderId="21" applyNumberFormat="0" applyFill="0" applyAlignment="0" applyProtection="0"/>
    <xf numFmtId="0" fontId="53" fillId="0" borderId="21" applyNumberFormat="0" applyFill="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61" fillId="0" borderId="0"/>
    <xf numFmtId="0" fontId="31" fillId="58" borderId="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4" fillId="6" borderId="6" applyNumberFormat="0" applyAlignment="0" applyProtection="0"/>
    <xf numFmtId="0" fontId="23" fillId="45" borderId="0" applyNumberFormat="0" applyBorder="0" applyAlignment="0" applyProtection="0"/>
    <xf numFmtId="0" fontId="21" fillId="10" borderId="0" applyNumberFormat="0" applyBorder="0" applyAlignment="0" applyProtection="0"/>
    <xf numFmtId="0" fontId="23" fillId="35" borderId="0" applyNumberFormat="0" applyBorder="0" applyAlignment="0" applyProtection="0"/>
    <xf numFmtId="0" fontId="23" fillId="37" borderId="0" applyNumberFormat="0" applyBorder="0" applyAlignment="0" applyProtection="0"/>
    <xf numFmtId="0" fontId="23" fillId="39"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23" fillId="43" borderId="0" applyNumberFormat="0" applyBorder="0" applyAlignment="0" applyProtection="0"/>
    <xf numFmtId="0" fontId="25" fillId="48" borderId="0" applyNumberFormat="0" applyBorder="0" applyAlignment="0" applyProtection="0"/>
    <xf numFmtId="0" fontId="25" fillId="45" borderId="0" applyNumberFormat="0" applyBorder="0" applyAlignment="0" applyProtection="0"/>
    <xf numFmtId="0" fontId="25" fillId="43" borderId="0" applyNumberFormat="0" applyBorder="0" applyAlignment="0" applyProtection="0"/>
    <xf numFmtId="0" fontId="25" fillId="37" borderId="0" applyNumberFormat="0" applyBorder="0" applyAlignment="0" applyProtection="0"/>
    <xf numFmtId="0" fontId="25" fillId="54" borderId="0" applyNumberFormat="0" applyBorder="0" applyAlignment="0" applyProtection="0"/>
    <xf numFmtId="0" fontId="29" fillId="56" borderId="12" applyNumberFormat="0" applyAlignment="0" applyProtection="0"/>
    <xf numFmtId="43" fontId="2" fillId="0" borderId="0" applyFont="0" applyFill="0" applyBorder="0" applyAlignment="0" applyProtection="0"/>
    <xf numFmtId="0" fontId="37" fillId="0" borderId="15" applyNumberFormat="0" applyFill="0" applyAlignment="0" applyProtection="0"/>
    <xf numFmtId="0" fontId="39" fillId="0" borderId="16" applyNumberFormat="0" applyFill="0" applyAlignment="0" applyProtection="0"/>
    <xf numFmtId="0" fontId="41" fillId="0" borderId="18" applyNumberFormat="0" applyFill="0" applyAlignment="0" applyProtection="0"/>
    <xf numFmtId="0" fontId="41" fillId="0" borderId="0" applyNumberFormat="0" applyFill="0" applyBorder="0" applyAlignment="0" applyProtection="0"/>
    <xf numFmtId="0" fontId="50" fillId="56" borderId="20" applyNumberFormat="0" applyAlignment="0" applyProtection="0"/>
    <xf numFmtId="0" fontId="52" fillId="0" borderId="0" applyNumberFormat="0" applyFill="0" applyBorder="0" applyAlignment="0" applyProtection="0"/>
    <xf numFmtId="0" fontId="54" fillId="0" borderId="22" applyNumberFormat="0" applyFill="0" applyAlignment="0" applyProtection="0"/>
    <xf numFmtId="44" fontId="2"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0" borderId="0" xfId="0" applyAlignment="1">
      <alignment textRotation="90"/>
    </xf>
    <xf numFmtId="17" fontId="0" fillId="0" borderId="0" xfId="0" quotePrefix="1" applyNumberFormat="1"/>
    <xf numFmtId="0" fontId="0" fillId="0" borderId="0" xfId="0" quotePrefix="1"/>
    <xf numFmtId="0" fontId="0" fillId="0" borderId="0" xfId="0" applyBorder="1"/>
    <xf numFmtId="0" fontId="6" fillId="0" borderId="1" xfId="0" applyFont="1" applyBorder="1"/>
    <xf numFmtId="0" fontId="6" fillId="0" borderId="1" xfId="0" applyFont="1" applyBorder="1" applyAlignment="1"/>
    <xf numFmtId="0" fontId="6" fillId="0" borderId="1" xfId="0" applyFont="1" applyFill="1" applyBorder="1" applyAlignment="1"/>
    <xf numFmtId="17" fontId="6" fillId="0" borderId="1" xfId="0" applyNumberFormat="1" applyFont="1" applyBorder="1" applyAlignment="1">
      <alignment horizontal="center" vertical="center" textRotation="90"/>
    </xf>
    <xf numFmtId="0" fontId="6" fillId="2" borderId="1" xfId="0" applyFont="1" applyFill="1" applyBorder="1" applyAlignment="1"/>
    <xf numFmtId="0" fontId="0" fillId="0" borderId="0" xfId="0"/>
    <xf numFmtId="14" fontId="0" fillId="0" borderId="0" xfId="0" quotePrefix="1" applyNumberFormat="1"/>
    <xf numFmtId="0" fontId="0" fillId="0" borderId="0" xfId="0" applyFill="1"/>
    <xf numFmtId="16" fontId="0" fillId="0" borderId="0" xfId="0" quotePrefix="1" applyNumberFormat="1"/>
    <xf numFmtId="2" fontId="0" fillId="0" borderId="0" xfId="0" applyNumberFormat="1"/>
    <xf numFmtId="168" fontId="0" fillId="0" borderId="0" xfId="0" applyNumberFormat="1"/>
    <xf numFmtId="0" fontId="0" fillId="0" borderId="0" xfId="0"/>
    <xf numFmtId="2" fontId="0" fillId="0" borderId="0" xfId="0" applyNumberFormat="1"/>
    <xf numFmtId="49" fontId="0" fillId="0" borderId="0" xfId="0" applyNumberFormat="1"/>
    <xf numFmtId="0" fontId="0" fillId="0" borderId="0" xfId="0"/>
    <xf numFmtId="2" fontId="0" fillId="0" borderId="0" xfId="0" applyNumberFormat="1"/>
    <xf numFmtId="49" fontId="0" fillId="0" borderId="0" xfId="0" applyNumberFormat="1"/>
    <xf numFmtId="0" fontId="0" fillId="59" borderId="0" xfId="0" applyFill="1"/>
    <xf numFmtId="0" fontId="62" fillId="2" borderId="1" xfId="0" applyFont="1" applyFill="1" applyBorder="1" applyAlignment="1"/>
    <xf numFmtId="167" fontId="0" fillId="0" borderId="1" xfId="0" applyNumberFormat="1" applyBorder="1" applyAlignment="1">
      <alignment horizontal="right" vertical="center"/>
    </xf>
    <xf numFmtId="2" fontId="0" fillId="2" borderId="1" xfId="0" applyNumberFormat="1" applyFill="1" applyBorder="1" applyAlignment="1">
      <alignment horizontal="right" vertical="center"/>
    </xf>
    <xf numFmtId="0" fontId="0" fillId="0" borderId="0" xfId="0" applyFont="1"/>
    <xf numFmtId="167" fontId="0" fillId="0" borderId="1" xfId="0" applyNumberFormat="1" applyFont="1" applyBorder="1" applyAlignment="1">
      <alignment horizontal="right" vertical="center"/>
    </xf>
    <xf numFmtId="2" fontId="0" fillId="2" borderId="1" xfId="0" applyNumberFormat="1" applyFont="1" applyFill="1" applyBorder="1" applyAlignment="1">
      <alignment horizontal="right" vertical="center"/>
    </xf>
    <xf numFmtId="2" fontId="0" fillId="0" borderId="1" xfId="0" applyNumberFormat="1" applyFont="1" applyBorder="1" applyAlignment="1">
      <alignment horizontal="right"/>
    </xf>
    <xf numFmtId="2" fontId="0" fillId="0" borderId="0" xfId="0" applyNumberFormat="1" applyFont="1" applyBorder="1"/>
    <xf numFmtId="167" fontId="0" fillId="0" borderId="0" xfId="0" applyNumberFormat="1" applyFont="1" applyBorder="1"/>
    <xf numFmtId="0" fontId="0" fillId="60" borderId="0" xfId="0" applyFill="1"/>
    <xf numFmtId="167" fontId="0" fillId="0" borderId="1" xfId="0" applyNumberFormat="1" applyBorder="1"/>
    <xf numFmtId="2" fontId="0" fillId="2" borderId="1" xfId="0" applyNumberFormat="1" applyFill="1" applyBorder="1"/>
  </cellXfs>
  <cellStyles count="1278">
    <cellStyle name="20% - Accent1 2" xfId="13"/>
    <cellStyle name="20% - Accent1 2 2" xfId="1130"/>
    <cellStyle name="20% - Accent1 2 3" xfId="1129"/>
    <cellStyle name="20% - Accent1 2 4" xfId="1254"/>
    <cellStyle name="20% - Accent1 3" xfId="14"/>
    <cellStyle name="20% - Accent1 3 2" xfId="15"/>
    <cellStyle name="20% - Accent1 3 2 2" xfId="16"/>
    <cellStyle name="20% - Accent1 3 2 2 2" xfId="17"/>
    <cellStyle name="20% - Accent1 3 2 2 2 2" xfId="18"/>
    <cellStyle name="20% - Accent1 3 2 2 2 2 2" xfId="19"/>
    <cellStyle name="20% - Accent1 3 2 2 2 3" xfId="20"/>
    <cellStyle name="20% - Accent1 3 2 2 3" xfId="21"/>
    <cellStyle name="20% - Accent1 3 2 2 3 2" xfId="22"/>
    <cellStyle name="20% - Accent1 3 2 2 4" xfId="23"/>
    <cellStyle name="20% - Accent1 3 2 3" xfId="24"/>
    <cellStyle name="20% - Accent1 3 2 3 2" xfId="25"/>
    <cellStyle name="20% - Accent1 3 2 3 2 2" xfId="26"/>
    <cellStyle name="20% - Accent1 3 2 3 3" xfId="27"/>
    <cellStyle name="20% - Accent1 3 2 4" xfId="28"/>
    <cellStyle name="20% - Accent1 3 2 4 2" xfId="29"/>
    <cellStyle name="20% - Accent1 3 2 5" xfId="30"/>
    <cellStyle name="20% - Accent1 3 3" xfId="31"/>
    <cellStyle name="20% - Accent1 3 3 2" xfId="32"/>
    <cellStyle name="20% - Accent1 3 3 2 2" xfId="33"/>
    <cellStyle name="20% - Accent1 3 3 2 2 2" xfId="34"/>
    <cellStyle name="20% - Accent1 3 3 2 3" xfId="35"/>
    <cellStyle name="20% - Accent1 3 3 3" xfId="36"/>
    <cellStyle name="20% - Accent1 3 3 3 2" xfId="37"/>
    <cellStyle name="20% - Accent1 3 3 4" xfId="38"/>
    <cellStyle name="20% - Accent1 3 4" xfId="39"/>
    <cellStyle name="20% - Accent1 3 4 2" xfId="40"/>
    <cellStyle name="20% - Accent1 3 4 2 2" xfId="41"/>
    <cellStyle name="20% - Accent1 3 4 3" xfId="42"/>
    <cellStyle name="20% - Accent1 3 5" xfId="43"/>
    <cellStyle name="20% - Accent1 3 5 2" xfId="44"/>
    <cellStyle name="20% - Accent1 3 6" xfId="45"/>
    <cellStyle name="20% - Accent1 4" xfId="46"/>
    <cellStyle name="20% - Accent1 5" xfId="47"/>
    <cellStyle name="20% - Accent2 2" xfId="48"/>
    <cellStyle name="20% - Accent2 2 2" xfId="1132"/>
    <cellStyle name="20% - Accent2 2 3" xfId="1131"/>
    <cellStyle name="20% - Accent2 2 4" xfId="1255"/>
    <cellStyle name="20% - Accent2 3" xfId="49"/>
    <cellStyle name="20% - Accent2 3 2" xfId="50"/>
    <cellStyle name="20% - Accent2 3 2 2" xfId="51"/>
    <cellStyle name="20% - Accent2 3 2 2 2" xfId="52"/>
    <cellStyle name="20% - Accent2 3 2 2 2 2" xfId="53"/>
    <cellStyle name="20% - Accent2 3 2 2 2 2 2" xfId="54"/>
    <cellStyle name="20% - Accent2 3 2 2 2 3" xfId="55"/>
    <cellStyle name="20% - Accent2 3 2 2 3" xfId="56"/>
    <cellStyle name="20% - Accent2 3 2 2 3 2" xfId="57"/>
    <cellStyle name="20% - Accent2 3 2 2 4" xfId="58"/>
    <cellStyle name="20% - Accent2 3 2 3" xfId="59"/>
    <cellStyle name="20% - Accent2 3 2 3 2" xfId="60"/>
    <cellStyle name="20% - Accent2 3 2 3 2 2" xfId="61"/>
    <cellStyle name="20% - Accent2 3 2 3 3" xfId="62"/>
    <cellStyle name="20% - Accent2 3 2 4" xfId="63"/>
    <cellStyle name="20% - Accent2 3 2 4 2" xfId="64"/>
    <cellStyle name="20% - Accent2 3 2 5" xfId="65"/>
    <cellStyle name="20% - Accent2 3 3" xfId="66"/>
    <cellStyle name="20% - Accent2 3 3 2" xfId="67"/>
    <cellStyle name="20% - Accent2 3 3 2 2" xfId="68"/>
    <cellStyle name="20% - Accent2 3 3 2 2 2" xfId="69"/>
    <cellStyle name="20% - Accent2 3 3 2 3" xfId="70"/>
    <cellStyle name="20% - Accent2 3 3 3" xfId="71"/>
    <cellStyle name="20% - Accent2 3 3 3 2" xfId="72"/>
    <cellStyle name="20% - Accent2 3 3 4" xfId="73"/>
    <cellStyle name="20% - Accent2 3 4" xfId="74"/>
    <cellStyle name="20% - Accent2 3 4 2" xfId="75"/>
    <cellStyle name="20% - Accent2 3 4 2 2" xfId="76"/>
    <cellStyle name="20% - Accent2 3 4 3" xfId="77"/>
    <cellStyle name="20% - Accent2 3 5" xfId="78"/>
    <cellStyle name="20% - Accent2 3 5 2" xfId="79"/>
    <cellStyle name="20% - Accent2 3 6" xfId="80"/>
    <cellStyle name="20% - Accent2 4" xfId="81"/>
    <cellStyle name="20% - Accent2 5" xfId="82"/>
    <cellStyle name="20% - Accent3 2" xfId="83"/>
    <cellStyle name="20% - Accent3 2 2" xfId="1134"/>
    <cellStyle name="20% - Accent3 2 3" xfId="1133"/>
    <cellStyle name="20% - Accent3 2 4" xfId="1256"/>
    <cellStyle name="20% - Accent3 3" xfId="84"/>
    <cellStyle name="20% - Accent3 3 2" xfId="85"/>
    <cellStyle name="20% - Accent3 3 2 2" xfId="86"/>
    <cellStyle name="20% - Accent3 3 2 2 2" xfId="87"/>
    <cellStyle name="20% - Accent3 3 2 2 2 2" xfId="88"/>
    <cellStyle name="20% - Accent3 3 2 2 2 2 2" xfId="89"/>
    <cellStyle name="20% - Accent3 3 2 2 2 3" xfId="90"/>
    <cellStyle name="20% - Accent3 3 2 2 3" xfId="91"/>
    <cellStyle name="20% - Accent3 3 2 2 3 2" xfId="92"/>
    <cellStyle name="20% - Accent3 3 2 2 4" xfId="93"/>
    <cellStyle name="20% - Accent3 3 2 3" xfId="94"/>
    <cellStyle name="20% - Accent3 3 2 3 2" xfId="95"/>
    <cellStyle name="20% - Accent3 3 2 3 2 2" xfId="96"/>
    <cellStyle name="20% - Accent3 3 2 3 3" xfId="97"/>
    <cellStyle name="20% - Accent3 3 2 4" xfId="98"/>
    <cellStyle name="20% - Accent3 3 2 4 2" xfId="99"/>
    <cellStyle name="20% - Accent3 3 2 5" xfId="100"/>
    <cellStyle name="20% - Accent3 3 3" xfId="101"/>
    <cellStyle name="20% - Accent3 3 3 2" xfId="102"/>
    <cellStyle name="20% - Accent3 3 3 2 2" xfId="103"/>
    <cellStyle name="20% - Accent3 3 3 2 2 2" xfId="104"/>
    <cellStyle name="20% - Accent3 3 3 2 3" xfId="105"/>
    <cellStyle name="20% - Accent3 3 3 3" xfId="106"/>
    <cellStyle name="20% - Accent3 3 3 3 2" xfId="107"/>
    <cellStyle name="20% - Accent3 3 3 4" xfId="108"/>
    <cellStyle name="20% - Accent3 3 4" xfId="109"/>
    <cellStyle name="20% - Accent3 3 4 2" xfId="110"/>
    <cellStyle name="20% - Accent3 3 4 2 2" xfId="111"/>
    <cellStyle name="20% - Accent3 3 4 3" xfId="112"/>
    <cellStyle name="20% - Accent3 3 5" xfId="113"/>
    <cellStyle name="20% - Accent3 3 5 2" xfId="114"/>
    <cellStyle name="20% - Accent3 3 6" xfId="115"/>
    <cellStyle name="20% - Accent3 4" xfId="116"/>
    <cellStyle name="20% - Accent3 5" xfId="117"/>
    <cellStyle name="20% - Accent4 2" xfId="118"/>
    <cellStyle name="20% - Accent4 2 2" xfId="1136"/>
    <cellStyle name="20% - Accent4 2 3" xfId="1135"/>
    <cellStyle name="20% - Accent4 2 4" xfId="1257"/>
    <cellStyle name="20% - Accent4 3" xfId="119"/>
    <cellStyle name="20% - Accent4 3 2" xfId="120"/>
    <cellStyle name="20% - Accent4 3 2 2" xfId="121"/>
    <cellStyle name="20% - Accent4 3 2 2 2" xfId="122"/>
    <cellStyle name="20% - Accent4 3 2 2 2 2" xfId="123"/>
    <cellStyle name="20% - Accent4 3 2 2 2 2 2" xfId="124"/>
    <cellStyle name="20% - Accent4 3 2 2 2 3" xfId="125"/>
    <cellStyle name="20% - Accent4 3 2 2 3" xfId="126"/>
    <cellStyle name="20% - Accent4 3 2 2 3 2" xfId="127"/>
    <cellStyle name="20% - Accent4 3 2 2 4" xfId="128"/>
    <cellStyle name="20% - Accent4 3 2 3" xfId="129"/>
    <cellStyle name="20% - Accent4 3 2 3 2" xfId="130"/>
    <cellStyle name="20% - Accent4 3 2 3 2 2" xfId="131"/>
    <cellStyle name="20% - Accent4 3 2 3 3" xfId="132"/>
    <cellStyle name="20% - Accent4 3 2 4" xfId="133"/>
    <cellStyle name="20% - Accent4 3 2 4 2" xfId="134"/>
    <cellStyle name="20% - Accent4 3 2 5" xfId="135"/>
    <cellStyle name="20% - Accent4 3 3" xfId="136"/>
    <cellStyle name="20% - Accent4 3 3 2" xfId="137"/>
    <cellStyle name="20% - Accent4 3 3 2 2" xfId="138"/>
    <cellStyle name="20% - Accent4 3 3 2 2 2" xfId="139"/>
    <cellStyle name="20% - Accent4 3 3 2 3" xfId="140"/>
    <cellStyle name="20% - Accent4 3 3 3" xfId="141"/>
    <cellStyle name="20% - Accent4 3 3 3 2" xfId="142"/>
    <cellStyle name="20% - Accent4 3 3 4" xfId="143"/>
    <cellStyle name="20% - Accent4 3 4" xfId="144"/>
    <cellStyle name="20% - Accent4 3 4 2" xfId="145"/>
    <cellStyle name="20% - Accent4 3 4 2 2" xfId="146"/>
    <cellStyle name="20% - Accent4 3 4 3" xfId="147"/>
    <cellStyle name="20% - Accent4 3 5" xfId="148"/>
    <cellStyle name="20% - Accent4 3 5 2" xfId="149"/>
    <cellStyle name="20% - Accent4 3 6" xfId="150"/>
    <cellStyle name="20% - Accent4 4" xfId="151"/>
    <cellStyle name="20% - Accent4 5" xfId="152"/>
    <cellStyle name="20% - Accent5 2" xfId="153"/>
    <cellStyle name="20% - Accent5 2 2" xfId="1138"/>
    <cellStyle name="20% - Accent5 2 3" xfId="1137"/>
    <cellStyle name="20% - Accent5 3" xfId="154"/>
    <cellStyle name="20% - Accent5 3 2" xfId="155"/>
    <cellStyle name="20% - Accent5 3 2 2" xfId="156"/>
    <cellStyle name="20% - Accent5 3 2 2 2" xfId="157"/>
    <cellStyle name="20% - Accent5 3 2 2 2 2" xfId="158"/>
    <cellStyle name="20% - Accent5 3 2 2 2 2 2" xfId="159"/>
    <cellStyle name="20% - Accent5 3 2 2 2 3" xfId="160"/>
    <cellStyle name="20% - Accent5 3 2 2 3" xfId="161"/>
    <cellStyle name="20% - Accent5 3 2 2 3 2" xfId="162"/>
    <cellStyle name="20% - Accent5 3 2 2 4" xfId="163"/>
    <cellStyle name="20% - Accent5 3 2 3" xfId="164"/>
    <cellStyle name="20% - Accent5 3 2 3 2" xfId="165"/>
    <cellStyle name="20% - Accent5 3 2 3 2 2" xfId="166"/>
    <cellStyle name="20% - Accent5 3 2 3 3" xfId="167"/>
    <cellStyle name="20% - Accent5 3 2 4" xfId="168"/>
    <cellStyle name="20% - Accent5 3 2 4 2" xfId="169"/>
    <cellStyle name="20% - Accent5 3 2 5" xfId="170"/>
    <cellStyle name="20% - Accent5 3 3" xfId="171"/>
    <cellStyle name="20% - Accent5 3 3 2" xfId="172"/>
    <cellStyle name="20% - Accent5 3 3 2 2" xfId="173"/>
    <cellStyle name="20% - Accent5 3 3 2 2 2" xfId="174"/>
    <cellStyle name="20% - Accent5 3 3 2 3" xfId="175"/>
    <cellStyle name="20% - Accent5 3 3 3" xfId="176"/>
    <cellStyle name="20% - Accent5 3 3 3 2" xfId="177"/>
    <cellStyle name="20% - Accent5 3 3 4" xfId="178"/>
    <cellStyle name="20% - Accent5 3 4" xfId="179"/>
    <cellStyle name="20% - Accent5 3 4 2" xfId="180"/>
    <cellStyle name="20% - Accent5 3 4 2 2" xfId="181"/>
    <cellStyle name="20% - Accent5 3 4 3" xfId="182"/>
    <cellStyle name="20% - Accent5 3 5" xfId="183"/>
    <cellStyle name="20% - Accent5 3 5 2" xfId="184"/>
    <cellStyle name="20% - Accent5 3 6" xfId="185"/>
    <cellStyle name="20% - Accent5 4" xfId="186"/>
    <cellStyle name="20% - Accent5 5" xfId="187"/>
    <cellStyle name="20% - Accent6 2" xfId="188"/>
    <cellStyle name="20% - Accent6 2 2" xfId="1140"/>
    <cellStyle name="20% - Accent6 2 3" xfId="1139"/>
    <cellStyle name="20% - Accent6 2 4" xfId="1258"/>
    <cellStyle name="20% - Accent6 3" xfId="189"/>
    <cellStyle name="20% - Accent6 3 2" xfId="190"/>
    <cellStyle name="20% - Accent6 3 2 2" xfId="191"/>
    <cellStyle name="20% - Accent6 3 2 2 2" xfId="192"/>
    <cellStyle name="20% - Accent6 3 2 2 2 2" xfId="193"/>
    <cellStyle name="20% - Accent6 3 2 2 2 2 2" xfId="194"/>
    <cellStyle name="20% - Accent6 3 2 2 2 3" xfId="195"/>
    <cellStyle name="20% - Accent6 3 2 2 3" xfId="196"/>
    <cellStyle name="20% - Accent6 3 2 2 3 2" xfId="197"/>
    <cellStyle name="20% - Accent6 3 2 2 4" xfId="198"/>
    <cellStyle name="20% - Accent6 3 2 3" xfId="199"/>
    <cellStyle name="20% - Accent6 3 2 3 2" xfId="200"/>
    <cellStyle name="20% - Accent6 3 2 3 2 2" xfId="201"/>
    <cellStyle name="20% - Accent6 3 2 3 3" xfId="202"/>
    <cellStyle name="20% - Accent6 3 2 4" xfId="203"/>
    <cellStyle name="20% - Accent6 3 2 4 2" xfId="204"/>
    <cellStyle name="20% - Accent6 3 2 5" xfId="205"/>
    <cellStyle name="20% - Accent6 3 3" xfId="206"/>
    <cellStyle name="20% - Accent6 3 3 2" xfId="207"/>
    <cellStyle name="20% - Accent6 3 3 2 2" xfId="208"/>
    <cellStyle name="20% - Accent6 3 3 2 2 2" xfId="209"/>
    <cellStyle name="20% - Accent6 3 3 2 3" xfId="210"/>
    <cellStyle name="20% - Accent6 3 3 3" xfId="211"/>
    <cellStyle name="20% - Accent6 3 3 3 2" xfId="212"/>
    <cellStyle name="20% - Accent6 3 3 4" xfId="213"/>
    <cellStyle name="20% - Accent6 3 4" xfId="214"/>
    <cellStyle name="20% - Accent6 3 4 2" xfId="215"/>
    <cellStyle name="20% - Accent6 3 4 2 2" xfId="216"/>
    <cellStyle name="20% - Accent6 3 4 3" xfId="217"/>
    <cellStyle name="20% - Accent6 3 5" xfId="218"/>
    <cellStyle name="20% - Accent6 3 5 2" xfId="219"/>
    <cellStyle name="20% - Accent6 3 6" xfId="220"/>
    <cellStyle name="20% - Accent6 4" xfId="221"/>
    <cellStyle name="20% - Accent6 5" xfId="222"/>
    <cellStyle name="40% - Accent1 2" xfId="223"/>
    <cellStyle name="40% - Accent1 2 2" xfId="1142"/>
    <cellStyle name="40% - Accent1 2 3" xfId="1141"/>
    <cellStyle name="40% - Accent1 2 4" xfId="1259"/>
    <cellStyle name="40% - Accent1 3" xfId="224"/>
    <cellStyle name="40% - Accent1 3 2" xfId="225"/>
    <cellStyle name="40% - Accent1 3 2 2" xfId="226"/>
    <cellStyle name="40% - Accent1 3 2 2 2" xfId="227"/>
    <cellStyle name="40% - Accent1 3 2 2 2 2" xfId="228"/>
    <cellStyle name="40% - Accent1 3 2 2 2 2 2" xfId="229"/>
    <cellStyle name="40% - Accent1 3 2 2 2 3" xfId="230"/>
    <cellStyle name="40% - Accent1 3 2 2 3" xfId="231"/>
    <cellStyle name="40% - Accent1 3 2 2 3 2" xfId="232"/>
    <cellStyle name="40% - Accent1 3 2 2 4" xfId="233"/>
    <cellStyle name="40% - Accent1 3 2 3" xfId="234"/>
    <cellStyle name="40% - Accent1 3 2 3 2" xfId="235"/>
    <cellStyle name="40% - Accent1 3 2 3 2 2" xfId="236"/>
    <cellStyle name="40% - Accent1 3 2 3 3" xfId="237"/>
    <cellStyle name="40% - Accent1 3 2 4" xfId="238"/>
    <cellStyle name="40% - Accent1 3 2 4 2" xfId="239"/>
    <cellStyle name="40% - Accent1 3 2 5" xfId="240"/>
    <cellStyle name="40% - Accent1 3 3" xfId="241"/>
    <cellStyle name="40% - Accent1 3 3 2" xfId="242"/>
    <cellStyle name="40% - Accent1 3 3 2 2" xfId="243"/>
    <cellStyle name="40% - Accent1 3 3 2 2 2" xfId="244"/>
    <cellStyle name="40% - Accent1 3 3 2 3" xfId="245"/>
    <cellStyle name="40% - Accent1 3 3 3" xfId="246"/>
    <cellStyle name="40% - Accent1 3 3 3 2" xfId="247"/>
    <cellStyle name="40% - Accent1 3 3 4" xfId="248"/>
    <cellStyle name="40% - Accent1 3 4" xfId="249"/>
    <cellStyle name="40% - Accent1 3 4 2" xfId="250"/>
    <cellStyle name="40% - Accent1 3 4 2 2" xfId="251"/>
    <cellStyle name="40% - Accent1 3 4 3" xfId="252"/>
    <cellStyle name="40% - Accent1 3 5" xfId="253"/>
    <cellStyle name="40% - Accent1 3 5 2" xfId="254"/>
    <cellStyle name="40% - Accent1 3 6" xfId="255"/>
    <cellStyle name="40% - Accent1 4" xfId="256"/>
    <cellStyle name="40% - Accent1 5" xfId="257"/>
    <cellStyle name="40% - Accent2 2" xfId="258"/>
    <cellStyle name="40% - Accent2 2 2" xfId="1144"/>
    <cellStyle name="40% - Accent2 2 3" xfId="1143"/>
    <cellStyle name="40% - Accent2 3" xfId="259"/>
    <cellStyle name="40% - Accent2 3 2" xfId="260"/>
    <cellStyle name="40% - Accent2 3 2 2" xfId="261"/>
    <cellStyle name="40% - Accent2 3 2 2 2" xfId="262"/>
    <cellStyle name="40% - Accent2 3 2 2 2 2" xfId="263"/>
    <cellStyle name="40% - Accent2 3 2 2 2 2 2" xfId="264"/>
    <cellStyle name="40% - Accent2 3 2 2 2 3" xfId="265"/>
    <cellStyle name="40% - Accent2 3 2 2 3" xfId="266"/>
    <cellStyle name="40% - Accent2 3 2 2 3 2" xfId="267"/>
    <cellStyle name="40% - Accent2 3 2 2 4" xfId="268"/>
    <cellStyle name="40% - Accent2 3 2 3" xfId="269"/>
    <cellStyle name="40% - Accent2 3 2 3 2" xfId="270"/>
    <cellStyle name="40% - Accent2 3 2 3 2 2" xfId="271"/>
    <cellStyle name="40% - Accent2 3 2 3 3" xfId="272"/>
    <cellStyle name="40% - Accent2 3 2 4" xfId="273"/>
    <cellStyle name="40% - Accent2 3 2 4 2" xfId="274"/>
    <cellStyle name="40% - Accent2 3 2 5" xfId="275"/>
    <cellStyle name="40% - Accent2 3 3" xfId="276"/>
    <cellStyle name="40% - Accent2 3 3 2" xfId="277"/>
    <cellStyle name="40% - Accent2 3 3 2 2" xfId="278"/>
    <cellStyle name="40% - Accent2 3 3 2 2 2" xfId="279"/>
    <cellStyle name="40% - Accent2 3 3 2 3" xfId="280"/>
    <cellStyle name="40% - Accent2 3 3 3" xfId="281"/>
    <cellStyle name="40% - Accent2 3 3 3 2" xfId="282"/>
    <cellStyle name="40% - Accent2 3 3 4" xfId="283"/>
    <cellStyle name="40% - Accent2 3 4" xfId="284"/>
    <cellStyle name="40% - Accent2 3 4 2" xfId="285"/>
    <cellStyle name="40% - Accent2 3 4 2 2" xfId="286"/>
    <cellStyle name="40% - Accent2 3 4 3" xfId="287"/>
    <cellStyle name="40% - Accent2 3 5" xfId="288"/>
    <cellStyle name="40% - Accent2 3 5 2" xfId="289"/>
    <cellStyle name="40% - Accent2 3 6" xfId="290"/>
    <cellStyle name="40% - Accent2 4" xfId="291"/>
    <cellStyle name="40% - Accent2 5" xfId="292"/>
    <cellStyle name="40% - Accent3 2" xfId="293"/>
    <cellStyle name="40% - Accent3 2 2" xfId="1146"/>
    <cellStyle name="40% - Accent3 2 3" xfId="1145"/>
    <cellStyle name="40% - Accent3 2 4" xfId="1260"/>
    <cellStyle name="40% - Accent3 3" xfId="294"/>
    <cellStyle name="40% - Accent3 3 2" xfId="295"/>
    <cellStyle name="40% - Accent3 3 2 2" xfId="296"/>
    <cellStyle name="40% - Accent3 3 2 2 2" xfId="297"/>
    <cellStyle name="40% - Accent3 3 2 2 2 2" xfId="298"/>
    <cellStyle name="40% - Accent3 3 2 2 2 2 2" xfId="299"/>
    <cellStyle name="40% - Accent3 3 2 2 2 3" xfId="300"/>
    <cellStyle name="40% - Accent3 3 2 2 3" xfId="301"/>
    <cellStyle name="40% - Accent3 3 2 2 3 2" xfId="302"/>
    <cellStyle name="40% - Accent3 3 2 2 4" xfId="303"/>
    <cellStyle name="40% - Accent3 3 2 3" xfId="304"/>
    <cellStyle name="40% - Accent3 3 2 3 2" xfId="305"/>
    <cellStyle name="40% - Accent3 3 2 3 2 2" xfId="306"/>
    <cellStyle name="40% - Accent3 3 2 3 3" xfId="307"/>
    <cellStyle name="40% - Accent3 3 2 4" xfId="308"/>
    <cellStyle name="40% - Accent3 3 2 4 2" xfId="309"/>
    <cellStyle name="40% - Accent3 3 2 5" xfId="310"/>
    <cellStyle name="40% - Accent3 3 3" xfId="311"/>
    <cellStyle name="40% - Accent3 3 3 2" xfId="312"/>
    <cellStyle name="40% - Accent3 3 3 2 2" xfId="313"/>
    <cellStyle name="40% - Accent3 3 3 2 2 2" xfId="314"/>
    <cellStyle name="40% - Accent3 3 3 2 3" xfId="315"/>
    <cellStyle name="40% - Accent3 3 3 3" xfId="316"/>
    <cellStyle name="40% - Accent3 3 3 3 2" xfId="317"/>
    <cellStyle name="40% - Accent3 3 3 4" xfId="318"/>
    <cellStyle name="40% - Accent3 3 4" xfId="319"/>
    <cellStyle name="40% - Accent3 3 4 2" xfId="320"/>
    <cellStyle name="40% - Accent3 3 4 2 2" xfId="321"/>
    <cellStyle name="40% - Accent3 3 4 3" xfId="322"/>
    <cellStyle name="40% - Accent3 3 5" xfId="323"/>
    <cellStyle name="40% - Accent3 3 5 2" xfId="324"/>
    <cellStyle name="40% - Accent3 3 6" xfId="325"/>
    <cellStyle name="40% - Accent3 4" xfId="326"/>
    <cellStyle name="40% - Accent3 5" xfId="327"/>
    <cellStyle name="40% - Accent4 2" xfId="328"/>
    <cellStyle name="40% - Accent4 2 2" xfId="1148"/>
    <cellStyle name="40% - Accent4 2 3" xfId="1147"/>
    <cellStyle name="40% - Accent4 2 4" xfId="1261"/>
    <cellStyle name="40% - Accent4 3" xfId="329"/>
    <cellStyle name="40% - Accent4 3 2" xfId="330"/>
    <cellStyle name="40% - Accent4 3 2 2" xfId="331"/>
    <cellStyle name="40% - Accent4 3 2 2 2" xfId="332"/>
    <cellStyle name="40% - Accent4 3 2 2 2 2" xfId="333"/>
    <cellStyle name="40% - Accent4 3 2 2 2 2 2" xfId="334"/>
    <cellStyle name="40% - Accent4 3 2 2 2 3" xfId="335"/>
    <cellStyle name="40% - Accent4 3 2 2 3" xfId="336"/>
    <cellStyle name="40% - Accent4 3 2 2 3 2" xfId="337"/>
    <cellStyle name="40% - Accent4 3 2 2 4" xfId="338"/>
    <cellStyle name="40% - Accent4 3 2 3" xfId="339"/>
    <cellStyle name="40% - Accent4 3 2 3 2" xfId="340"/>
    <cellStyle name="40% - Accent4 3 2 3 2 2" xfId="341"/>
    <cellStyle name="40% - Accent4 3 2 3 3" xfId="342"/>
    <cellStyle name="40% - Accent4 3 2 4" xfId="343"/>
    <cellStyle name="40% - Accent4 3 2 4 2" xfId="344"/>
    <cellStyle name="40% - Accent4 3 2 5" xfId="345"/>
    <cellStyle name="40% - Accent4 3 3" xfId="346"/>
    <cellStyle name="40% - Accent4 3 3 2" xfId="347"/>
    <cellStyle name="40% - Accent4 3 3 2 2" xfId="348"/>
    <cellStyle name="40% - Accent4 3 3 2 2 2" xfId="349"/>
    <cellStyle name="40% - Accent4 3 3 2 3" xfId="350"/>
    <cellStyle name="40% - Accent4 3 3 3" xfId="351"/>
    <cellStyle name="40% - Accent4 3 3 3 2" xfId="352"/>
    <cellStyle name="40% - Accent4 3 3 4" xfId="353"/>
    <cellStyle name="40% - Accent4 3 4" xfId="354"/>
    <cellStyle name="40% - Accent4 3 4 2" xfId="355"/>
    <cellStyle name="40% - Accent4 3 4 2 2" xfId="356"/>
    <cellStyle name="40% - Accent4 3 4 3" xfId="357"/>
    <cellStyle name="40% - Accent4 3 5" xfId="358"/>
    <cellStyle name="40% - Accent4 3 5 2" xfId="359"/>
    <cellStyle name="40% - Accent4 3 6" xfId="360"/>
    <cellStyle name="40% - Accent4 4" xfId="361"/>
    <cellStyle name="40% - Accent4 5" xfId="362"/>
    <cellStyle name="40% - Accent5 2" xfId="363"/>
    <cellStyle name="40% - Accent5 2 2" xfId="1150"/>
    <cellStyle name="40% - Accent5 2 3" xfId="1149"/>
    <cellStyle name="40% - Accent5 3" xfId="364"/>
    <cellStyle name="40% - Accent5 3 2" xfId="365"/>
    <cellStyle name="40% - Accent5 3 2 2" xfId="366"/>
    <cellStyle name="40% - Accent5 3 2 2 2" xfId="367"/>
    <cellStyle name="40% - Accent5 3 2 2 2 2" xfId="368"/>
    <cellStyle name="40% - Accent5 3 2 2 2 2 2" xfId="369"/>
    <cellStyle name="40% - Accent5 3 2 2 2 3" xfId="370"/>
    <cellStyle name="40% - Accent5 3 2 2 3" xfId="371"/>
    <cellStyle name="40% - Accent5 3 2 2 3 2" xfId="372"/>
    <cellStyle name="40% - Accent5 3 2 2 4" xfId="373"/>
    <cellStyle name="40% - Accent5 3 2 3" xfId="374"/>
    <cellStyle name="40% - Accent5 3 2 3 2" xfId="375"/>
    <cellStyle name="40% - Accent5 3 2 3 2 2" xfId="376"/>
    <cellStyle name="40% - Accent5 3 2 3 3" xfId="377"/>
    <cellStyle name="40% - Accent5 3 2 4" xfId="378"/>
    <cellStyle name="40% - Accent5 3 2 4 2" xfId="379"/>
    <cellStyle name="40% - Accent5 3 2 5" xfId="380"/>
    <cellStyle name="40% - Accent5 3 3" xfId="381"/>
    <cellStyle name="40% - Accent5 3 3 2" xfId="382"/>
    <cellStyle name="40% - Accent5 3 3 2 2" xfId="383"/>
    <cellStyle name="40% - Accent5 3 3 2 2 2" xfId="384"/>
    <cellStyle name="40% - Accent5 3 3 2 3" xfId="385"/>
    <cellStyle name="40% - Accent5 3 3 3" xfId="386"/>
    <cellStyle name="40% - Accent5 3 3 3 2" xfId="387"/>
    <cellStyle name="40% - Accent5 3 3 4" xfId="388"/>
    <cellStyle name="40% - Accent5 3 4" xfId="389"/>
    <cellStyle name="40% - Accent5 3 4 2" xfId="390"/>
    <cellStyle name="40% - Accent5 3 4 2 2" xfId="391"/>
    <cellStyle name="40% - Accent5 3 4 3" xfId="392"/>
    <cellStyle name="40% - Accent5 3 5" xfId="393"/>
    <cellStyle name="40% - Accent5 3 5 2" xfId="394"/>
    <cellStyle name="40% - Accent5 3 6" xfId="395"/>
    <cellStyle name="40% - Accent5 4" xfId="396"/>
    <cellStyle name="40% - Accent5 5" xfId="397"/>
    <cellStyle name="40% - Accent6 2" xfId="398"/>
    <cellStyle name="40% - Accent6 2 2" xfId="1152"/>
    <cellStyle name="40% - Accent6 2 3" xfId="1151"/>
    <cellStyle name="40% - Accent6 2 4" xfId="1252"/>
    <cellStyle name="40% - Accent6 3" xfId="399"/>
    <cellStyle name="40% - Accent6 3 2" xfId="400"/>
    <cellStyle name="40% - Accent6 3 2 2" xfId="401"/>
    <cellStyle name="40% - Accent6 3 2 2 2" xfId="402"/>
    <cellStyle name="40% - Accent6 3 2 2 2 2" xfId="403"/>
    <cellStyle name="40% - Accent6 3 2 2 2 2 2" xfId="404"/>
    <cellStyle name="40% - Accent6 3 2 2 2 3" xfId="405"/>
    <cellStyle name="40% - Accent6 3 2 2 3" xfId="406"/>
    <cellStyle name="40% - Accent6 3 2 2 3 2" xfId="407"/>
    <cellStyle name="40% - Accent6 3 2 2 4" xfId="408"/>
    <cellStyle name="40% - Accent6 3 2 3" xfId="409"/>
    <cellStyle name="40% - Accent6 3 2 3 2" xfId="410"/>
    <cellStyle name="40% - Accent6 3 2 3 2 2" xfId="411"/>
    <cellStyle name="40% - Accent6 3 2 3 3" xfId="412"/>
    <cellStyle name="40% - Accent6 3 2 4" xfId="413"/>
    <cellStyle name="40% - Accent6 3 2 4 2" xfId="414"/>
    <cellStyle name="40% - Accent6 3 2 5" xfId="415"/>
    <cellStyle name="40% - Accent6 3 3" xfId="416"/>
    <cellStyle name="40% - Accent6 3 3 2" xfId="417"/>
    <cellStyle name="40% - Accent6 3 3 2 2" xfId="418"/>
    <cellStyle name="40% - Accent6 3 3 2 2 2" xfId="419"/>
    <cellStyle name="40% - Accent6 3 3 2 3" xfId="420"/>
    <cellStyle name="40% - Accent6 3 3 3" xfId="421"/>
    <cellStyle name="40% - Accent6 3 3 3 2" xfId="422"/>
    <cellStyle name="40% - Accent6 3 3 4" xfId="423"/>
    <cellStyle name="40% - Accent6 3 4" xfId="424"/>
    <cellStyle name="40% - Accent6 3 4 2" xfId="425"/>
    <cellStyle name="40% - Accent6 3 4 2 2" xfId="426"/>
    <cellStyle name="40% - Accent6 3 4 3" xfId="427"/>
    <cellStyle name="40% - Accent6 3 5" xfId="428"/>
    <cellStyle name="40% - Accent6 3 5 2" xfId="429"/>
    <cellStyle name="40% - Accent6 3 6" xfId="430"/>
    <cellStyle name="40% - Accent6 4" xfId="431"/>
    <cellStyle name="40% - Accent6 5" xfId="432"/>
    <cellStyle name="60% - Accent1 2" xfId="433"/>
    <cellStyle name="60% - Accent1 2 2" xfId="1154"/>
    <cellStyle name="60% - Accent1 2 3" xfId="1153"/>
    <cellStyle name="60% - Accent1 2 4" xfId="1262"/>
    <cellStyle name="60% - Accent1 3" xfId="434"/>
    <cellStyle name="60% - Accent1 4" xfId="435"/>
    <cellStyle name="60% - Accent1 5" xfId="436"/>
    <cellStyle name="60% - Accent2 2" xfId="437"/>
    <cellStyle name="60% - Accent2 2 2" xfId="1156"/>
    <cellStyle name="60% - Accent2 2 3" xfId="1155"/>
    <cellStyle name="60% - Accent2 3" xfId="438"/>
    <cellStyle name="60% - Accent2 4" xfId="439"/>
    <cellStyle name="60% - Accent2 5" xfId="440"/>
    <cellStyle name="60% - Accent3 2" xfId="441"/>
    <cellStyle name="60% - Accent3 2 2" xfId="1158"/>
    <cellStyle name="60% - Accent3 2 3" xfId="1157"/>
    <cellStyle name="60% - Accent3 2 4" xfId="1263"/>
    <cellStyle name="60% - Accent3 3" xfId="442"/>
    <cellStyle name="60% - Accent3 4" xfId="443"/>
    <cellStyle name="60% - Accent3 5" xfId="444"/>
    <cellStyle name="60% - Accent4 2" xfId="445"/>
    <cellStyle name="60% - Accent4 2 2" xfId="1160"/>
    <cellStyle name="60% - Accent4 2 3" xfId="1159"/>
    <cellStyle name="60% - Accent4 2 4" xfId="1264"/>
    <cellStyle name="60% - Accent4 3" xfId="446"/>
    <cellStyle name="60% - Accent4 4" xfId="447"/>
    <cellStyle name="60% - Accent4 5" xfId="448"/>
    <cellStyle name="60% - Accent5 2" xfId="449"/>
    <cellStyle name="60% - Accent5 2 2" xfId="1162"/>
    <cellStyle name="60% - Accent5 2 3" xfId="1161"/>
    <cellStyle name="60% - Accent5 3" xfId="450"/>
    <cellStyle name="60% - Accent5 4" xfId="451"/>
    <cellStyle name="60% - Accent5 5" xfId="452"/>
    <cellStyle name="60% - Accent6 2" xfId="453"/>
    <cellStyle name="60% - Accent6 2 2" xfId="1164"/>
    <cellStyle name="60% - Accent6 2 3" xfId="1163"/>
    <cellStyle name="60% - Accent6 2 4" xfId="1265"/>
    <cellStyle name="60% - Accent6 3" xfId="454"/>
    <cellStyle name="60% - Accent6 4" xfId="455"/>
    <cellStyle name="60% - Accent6 5" xfId="456"/>
    <cellStyle name="Accent1 2" xfId="457"/>
    <cellStyle name="Accent1 2 2" xfId="1166"/>
    <cellStyle name="Accent1 2 3" xfId="1165"/>
    <cellStyle name="Accent1 2 4" xfId="1253"/>
    <cellStyle name="Accent1 3" xfId="458"/>
    <cellStyle name="Accent1 4" xfId="459"/>
    <cellStyle name="Accent1 5" xfId="460"/>
    <cellStyle name="Accent2 2" xfId="461"/>
    <cellStyle name="Accent2 2 2" xfId="1168"/>
    <cellStyle name="Accent2 2 3" xfId="1167"/>
    <cellStyle name="Accent2 3" xfId="462"/>
    <cellStyle name="Accent2 4" xfId="463"/>
    <cellStyle name="Accent2 5" xfId="464"/>
    <cellStyle name="Accent3 2" xfId="465"/>
    <cellStyle name="Accent3 2 2" xfId="1170"/>
    <cellStyle name="Accent3 2 3" xfId="1169"/>
    <cellStyle name="Accent3 3" xfId="466"/>
    <cellStyle name="Accent3 4" xfId="467"/>
    <cellStyle name="Accent3 5" xfId="468"/>
    <cellStyle name="Accent4 2" xfId="469"/>
    <cellStyle name="Accent4 2 2" xfId="1172"/>
    <cellStyle name="Accent4 2 3" xfId="1171"/>
    <cellStyle name="Accent4 2 4" xfId="1266"/>
    <cellStyle name="Accent4 3" xfId="470"/>
    <cellStyle name="Accent4 4" xfId="471"/>
    <cellStyle name="Accent4 5" xfId="472"/>
    <cellStyle name="Accent5 2" xfId="473"/>
    <cellStyle name="Accent5 2 2" xfId="1174"/>
    <cellStyle name="Accent5 2 3" xfId="1173"/>
    <cellStyle name="Accent5 3" xfId="474"/>
    <cellStyle name="Accent5 4" xfId="475"/>
    <cellStyle name="Accent5 5" xfId="476"/>
    <cellStyle name="Accent6 2" xfId="477"/>
    <cellStyle name="Accent6 2 2" xfId="1176"/>
    <cellStyle name="Accent6 2 3" xfId="1175"/>
    <cellStyle name="Accent6 3" xfId="478"/>
    <cellStyle name="Accent6 4" xfId="479"/>
    <cellStyle name="Accent6 5" xfId="480"/>
    <cellStyle name="Bad 2" xfId="481"/>
    <cellStyle name="Bad 2 2" xfId="1178"/>
    <cellStyle name="Bad 2 3" xfId="1177"/>
    <cellStyle name="Bad 3" xfId="482"/>
    <cellStyle name="Bad 4" xfId="483"/>
    <cellStyle name="Bad 5" xfId="484"/>
    <cellStyle name="blp_column_header" xfId="1245"/>
    <cellStyle name="Calculation 2" xfId="485"/>
    <cellStyle name="Calculation 2 2" xfId="1180"/>
    <cellStyle name="Calculation 2 3" xfId="1179"/>
    <cellStyle name="Calculation 2 4" xfId="1267"/>
    <cellStyle name="Calculation 3" xfId="486"/>
    <cellStyle name="Calculation 4" xfId="487"/>
    <cellStyle name="Calculation 5" xfId="488"/>
    <cellStyle name="Check Cell 2" xfId="489"/>
    <cellStyle name="Check Cell 2 2" xfId="1182"/>
    <cellStyle name="Check Cell 2 3" xfId="1181"/>
    <cellStyle name="Check Cell 3" xfId="490"/>
    <cellStyle name="Check Cell 4" xfId="491"/>
    <cellStyle name="Check Cell 5" xfId="492"/>
    <cellStyle name="Comma 2" xfId="11"/>
    <cellStyle name="Comma 2 2" xfId="493"/>
    <cellStyle name="Comma 2 2 2" xfId="1183"/>
    <cellStyle name="Comma 2 2 3" xfId="1184"/>
    <cellStyle name="Comma 2 3" xfId="1185"/>
    <cellStyle name="Comma 3" xfId="12"/>
    <cellStyle name="Comma 3 2" xfId="494"/>
    <cellStyle name="Comma 3 2 2" xfId="1186"/>
    <cellStyle name="Comma 3 2 3" xfId="1187"/>
    <cellStyle name="Comma 3 3" xfId="1188"/>
    <cellStyle name="Comma 4" xfId="495"/>
    <cellStyle name="Comma 4 2" xfId="496"/>
    <cellStyle name="Comma 4 2 2" xfId="1189"/>
    <cellStyle name="Comma 5" xfId="497"/>
    <cellStyle name="Comma 5 2" xfId="1190"/>
    <cellStyle name="Comma 6" xfId="498"/>
    <cellStyle name="Comma 6 2" xfId="499"/>
    <cellStyle name="Comma 6 2 2" xfId="500"/>
    <cellStyle name="Comma 6 2 2 2" xfId="501"/>
    <cellStyle name="Comma 6 2 3" xfId="502"/>
    <cellStyle name="Comma 6 3" xfId="503"/>
    <cellStyle name="Comma 6 3 2" xfId="504"/>
    <cellStyle name="Comma 6 4" xfId="505"/>
    <cellStyle name="Comma 6 5" xfId="1249"/>
    <cellStyle name="Comma 7" xfId="506"/>
    <cellStyle name="Comma 8" xfId="1246"/>
    <cellStyle name="Comma 8 2" xfId="1268"/>
    <cellStyle name="Currency 2" xfId="3"/>
    <cellStyle name="Currency 2 2" xfId="507"/>
    <cellStyle name="Currency 2 2 2" xfId="1191"/>
    <cellStyle name="Currency 2 2 3" xfId="1192"/>
    <cellStyle name="Currency 2 3" xfId="1193"/>
    <cellStyle name="Currency 3" xfId="508"/>
    <cellStyle name="Currency 3 2" xfId="509"/>
    <cellStyle name="Currency 3 2 2" xfId="1194"/>
    <cellStyle name="Currency 3 2 3" xfId="1195"/>
    <cellStyle name="Currency 3 3" xfId="1196"/>
    <cellStyle name="Currency 4" xfId="510"/>
    <cellStyle name="Currency 4 2" xfId="511"/>
    <cellStyle name="Currency 4 2 2" xfId="1197"/>
    <cellStyle name="Currency 5" xfId="512"/>
    <cellStyle name="Currency 5 2" xfId="1198"/>
    <cellStyle name="Currency 6" xfId="513"/>
    <cellStyle name="Currency 7" xfId="1247"/>
    <cellStyle name="Currency 7 2" xfId="1250"/>
    <cellStyle name="Currency 8" xfId="1248"/>
    <cellStyle name="Currency 8 2" xfId="1276"/>
    <cellStyle name="Currency 9" xfId="1277"/>
    <cellStyle name="Explanatory Text 2" xfId="514"/>
    <cellStyle name="Explanatory Text 2 2" xfId="1200"/>
    <cellStyle name="Explanatory Text 2 3" xfId="1199"/>
    <cellStyle name="Explanatory Text 3" xfId="515"/>
    <cellStyle name="Explanatory Text 4" xfId="516"/>
    <cellStyle name="Explanatory Text 5" xfId="517"/>
    <cellStyle name="Good 2" xfId="518"/>
    <cellStyle name="Good 2 2" xfId="1202"/>
    <cellStyle name="Good 2 3" xfId="1201"/>
    <cellStyle name="Good 3" xfId="519"/>
    <cellStyle name="Good 4" xfId="520"/>
    <cellStyle name="Good 5" xfId="521"/>
    <cellStyle name="Heading 1 2" xfId="522"/>
    <cellStyle name="Heading 1 2 2" xfId="1204"/>
    <cellStyle name="Heading 1 2 3" xfId="1203"/>
    <cellStyle name="Heading 1 2 4" xfId="1269"/>
    <cellStyle name="Heading 1 3" xfId="523"/>
    <cellStyle name="Heading 1 4" xfId="524"/>
    <cellStyle name="Heading 1 5" xfId="525"/>
    <cellStyle name="Heading 2 2" xfId="526"/>
    <cellStyle name="Heading 2 2 2" xfId="1206"/>
    <cellStyle name="Heading 2 2 3" xfId="1205"/>
    <cellStyle name="Heading 2 2 4" xfId="1270"/>
    <cellStyle name="Heading 2 3" xfId="527"/>
    <cellStyle name="Heading 2 4" xfId="528"/>
    <cellStyle name="Heading 2 5" xfId="529"/>
    <cellStyle name="Heading 3 2" xfId="530"/>
    <cellStyle name="Heading 3 2 2" xfId="1208"/>
    <cellStyle name="Heading 3 2 3" xfId="1207"/>
    <cellStyle name="Heading 3 2 4" xfId="1271"/>
    <cellStyle name="Heading 3 3" xfId="531"/>
    <cellStyle name="Heading 3 4" xfId="532"/>
    <cellStyle name="Heading 3 5" xfId="533"/>
    <cellStyle name="Heading 4 2" xfId="534"/>
    <cellStyle name="Heading 4 2 2" xfId="1210"/>
    <cellStyle name="Heading 4 2 3" xfId="1209"/>
    <cellStyle name="Heading 4 2 4" xfId="1272"/>
    <cellStyle name="Heading 4 3" xfId="535"/>
    <cellStyle name="Heading 4 4" xfId="536"/>
    <cellStyle name="Heading 4 5" xfId="537"/>
    <cellStyle name="Hyperlink 2" xfId="538"/>
    <cellStyle name="Input 2" xfId="539"/>
    <cellStyle name="Input 2 2" xfId="1212"/>
    <cellStyle name="Input 2 3" xfId="1211"/>
    <cellStyle name="Input 2 4" xfId="1251"/>
    <cellStyle name="Input 3" xfId="540"/>
    <cellStyle name="Input 4" xfId="541"/>
    <cellStyle name="Input 5" xfId="542"/>
    <cellStyle name="Linked Cell 2" xfId="543"/>
    <cellStyle name="Linked Cell 2 2" xfId="1214"/>
    <cellStyle name="Linked Cell 2 3" xfId="1213"/>
    <cellStyle name="Linked Cell 3" xfId="544"/>
    <cellStyle name="Linked Cell 4" xfId="545"/>
    <cellStyle name="Linked Cell 5" xfId="546"/>
    <cellStyle name="Neutral 2" xfId="547"/>
    <cellStyle name="Neutral 2 2" xfId="1216"/>
    <cellStyle name="Neutral 2 3" xfId="1215"/>
    <cellStyle name="Neutral 3" xfId="548"/>
    <cellStyle name="Neutral 4" xfId="549"/>
    <cellStyle name="Neutral 5" xfId="550"/>
    <cellStyle name="Normal" xfId="0" builtinId="0"/>
    <cellStyle name="Normal 10" xfId="8"/>
    <cellStyle name="Normal 11" xfId="551"/>
    <cellStyle name="Normal 11 2" xfId="552"/>
    <cellStyle name="Normal 11 2 2" xfId="553"/>
    <cellStyle name="Normal 11 2 2 2" xfId="554"/>
    <cellStyle name="Normal 11 2 3" xfId="555"/>
    <cellStyle name="Normal 11 3" xfId="556"/>
    <cellStyle name="Normal 11 3 2" xfId="557"/>
    <cellStyle name="Normal 11 4" xfId="558"/>
    <cellStyle name="Normal 12" xfId="559"/>
    <cellStyle name="Normal 12 2" xfId="560"/>
    <cellStyle name="Normal 12 2 2" xfId="561"/>
    <cellStyle name="Normal 12 2 2 2" xfId="562"/>
    <cellStyle name="Normal 12 2 3" xfId="563"/>
    <cellStyle name="Normal 12 3" xfId="564"/>
    <cellStyle name="Normal 12 3 2" xfId="565"/>
    <cellStyle name="Normal 12 4" xfId="566"/>
    <cellStyle name="Normal 13" xfId="567"/>
    <cellStyle name="Normal 13 2" xfId="568"/>
    <cellStyle name="Normal 13 2 2" xfId="569"/>
    <cellStyle name="Normal 13 3" xfId="570"/>
    <cellStyle name="Normal 14" xfId="571"/>
    <cellStyle name="Normal 14 2" xfId="572"/>
    <cellStyle name="Normal 14 2 2" xfId="573"/>
    <cellStyle name="Normal 14 3" xfId="574"/>
    <cellStyle name="Normal 15" xfId="575"/>
    <cellStyle name="Normal 15 2" xfId="1217"/>
    <cellStyle name="Normal 16" xfId="9"/>
    <cellStyle name="Normal 16 2" xfId="576"/>
    <cellStyle name="Normal 17" xfId="577"/>
    <cellStyle name="Normal 17 2" xfId="578"/>
    <cellStyle name="Normal 18" xfId="579"/>
    <cellStyle name="Normal 19" xfId="580"/>
    <cellStyle name="Normal 2" xfId="1"/>
    <cellStyle name="Normal 2 2" xfId="4"/>
    <cellStyle name="Normal 2 2 2" xfId="1218"/>
    <cellStyle name="Normal 20" xfId="1128"/>
    <cellStyle name="Normal 21" xfId="1244"/>
    <cellStyle name="Normal 3" xfId="5"/>
    <cellStyle name="Normal 3 2" xfId="581"/>
    <cellStyle name="Normal 3 3" xfId="582"/>
    <cellStyle name="Normal 3 3 2" xfId="583"/>
    <cellStyle name="Normal 3 3 2 2" xfId="584"/>
    <cellStyle name="Normal 3 3 2 2 2" xfId="585"/>
    <cellStyle name="Normal 3 3 2 2 2 2" xfId="586"/>
    <cellStyle name="Normal 3 3 2 2 2 2 2" xfId="587"/>
    <cellStyle name="Normal 3 3 2 2 2 3" xfId="588"/>
    <cellStyle name="Normal 3 3 2 2 3" xfId="589"/>
    <cellStyle name="Normal 3 3 2 2 3 2" xfId="590"/>
    <cellStyle name="Normal 3 3 2 2 4" xfId="591"/>
    <cellStyle name="Normal 3 3 2 3" xfId="592"/>
    <cellStyle name="Normal 3 3 2 3 2" xfId="593"/>
    <cellStyle name="Normal 3 3 2 3 2 2" xfId="594"/>
    <cellStyle name="Normal 3 3 2 3 3" xfId="595"/>
    <cellStyle name="Normal 3 3 2 4" xfId="596"/>
    <cellStyle name="Normal 3 3 2 4 2" xfId="597"/>
    <cellStyle name="Normal 3 3 2 5" xfId="598"/>
    <cellStyle name="Normal 3 3 3" xfId="599"/>
    <cellStyle name="Normal 3 3 3 2" xfId="600"/>
    <cellStyle name="Normal 3 3 3 2 2" xfId="601"/>
    <cellStyle name="Normal 3 3 3 2 2 2" xfId="602"/>
    <cellStyle name="Normal 3 3 3 2 3" xfId="603"/>
    <cellStyle name="Normal 3 3 3 3" xfId="604"/>
    <cellStyle name="Normal 3 3 3 3 2" xfId="605"/>
    <cellStyle name="Normal 3 3 3 4" xfId="606"/>
    <cellStyle name="Normal 3 3 4" xfId="607"/>
    <cellStyle name="Normal 3 3 4 2" xfId="608"/>
    <cellStyle name="Normal 3 3 4 2 2" xfId="609"/>
    <cellStyle name="Normal 3 3 4 3" xfId="610"/>
    <cellStyle name="Normal 3 3 5" xfId="611"/>
    <cellStyle name="Normal 3 3 5 2" xfId="612"/>
    <cellStyle name="Normal 3 3 6" xfId="613"/>
    <cellStyle name="Normal 3 4" xfId="614"/>
    <cellStyle name="Normal 3 4 2" xfId="615"/>
    <cellStyle name="Normal 3 4 2 2" xfId="616"/>
    <cellStyle name="Normal 3 4 2 2 2" xfId="617"/>
    <cellStyle name="Normal 3 4 2 2 2 2" xfId="618"/>
    <cellStyle name="Normal 3 4 2 2 3" xfId="619"/>
    <cellStyle name="Normal 3 4 2 3" xfId="620"/>
    <cellStyle name="Normal 3 4 2 3 2" xfId="621"/>
    <cellStyle name="Normal 3 4 2 4" xfId="622"/>
    <cellStyle name="Normal 3 4 3" xfId="623"/>
    <cellStyle name="Normal 3 4 3 2" xfId="624"/>
    <cellStyle name="Normal 3 4 3 2 2" xfId="625"/>
    <cellStyle name="Normal 3 4 3 3" xfId="626"/>
    <cellStyle name="Normal 3 4 4" xfId="627"/>
    <cellStyle name="Normal 3 4 4 2" xfId="628"/>
    <cellStyle name="Normal 3 4 5" xfId="629"/>
    <cellStyle name="Normal 3 5" xfId="630"/>
    <cellStyle name="Normal 3 5 2" xfId="631"/>
    <cellStyle name="Normal 3 5 2 2" xfId="632"/>
    <cellStyle name="Normal 3 5 2 2 2" xfId="633"/>
    <cellStyle name="Normal 3 5 2 2 2 2" xfId="634"/>
    <cellStyle name="Normal 3 5 2 2 3" xfId="635"/>
    <cellStyle name="Normal 3 5 2 3" xfId="636"/>
    <cellStyle name="Normal 3 5 2 3 2" xfId="637"/>
    <cellStyle name="Normal 3 5 2 4" xfId="638"/>
    <cellStyle name="Normal 3 5 3" xfId="639"/>
    <cellStyle name="Normal 3 5 3 2" xfId="640"/>
    <cellStyle name="Normal 3 5 3 2 2" xfId="641"/>
    <cellStyle name="Normal 3 5 3 3" xfId="642"/>
    <cellStyle name="Normal 3 5 4" xfId="643"/>
    <cellStyle name="Normal 3 5 4 2" xfId="644"/>
    <cellStyle name="Normal 3 5 5" xfId="645"/>
    <cellStyle name="Normal 3 6" xfId="646"/>
    <cellStyle name="Normal 3 6 2" xfId="647"/>
    <cellStyle name="Normal 3 6 2 2" xfId="648"/>
    <cellStyle name="Normal 3 6 2 2 2" xfId="649"/>
    <cellStyle name="Normal 3 6 2 3" xfId="650"/>
    <cellStyle name="Normal 3 6 3" xfId="651"/>
    <cellStyle name="Normal 3 6 3 2" xfId="652"/>
    <cellStyle name="Normal 3 6 4" xfId="653"/>
    <cellStyle name="Normal 3 7" xfId="654"/>
    <cellStyle name="Normal 3 7 2" xfId="655"/>
    <cellStyle name="Normal 3 7 2 2" xfId="656"/>
    <cellStyle name="Normal 3 7 3" xfId="657"/>
    <cellStyle name="Normal 3 8" xfId="658"/>
    <cellStyle name="Normal 3 8 2" xfId="659"/>
    <cellStyle name="Normal 3 9" xfId="660"/>
    <cellStyle name="Normal 4" xfId="6"/>
    <cellStyle name="Normal 4 2" xfId="661"/>
    <cellStyle name="Normal 4 2 2" xfId="662"/>
    <cellStyle name="Normal 4 2 2 2" xfId="663"/>
    <cellStyle name="Normal 4 2 2 2 2" xfId="664"/>
    <cellStyle name="Normal 4 2 2 2 2 2" xfId="665"/>
    <cellStyle name="Normal 4 2 2 2 2 2 2" xfId="666"/>
    <cellStyle name="Normal 4 2 2 2 2 3" xfId="667"/>
    <cellStyle name="Normal 4 2 2 2 3" xfId="668"/>
    <cellStyle name="Normal 4 2 2 2 3 2" xfId="669"/>
    <cellStyle name="Normal 4 2 2 2 4" xfId="670"/>
    <cellStyle name="Normal 4 2 2 3" xfId="671"/>
    <cellStyle name="Normal 4 2 2 3 2" xfId="672"/>
    <cellStyle name="Normal 4 2 2 3 2 2" xfId="673"/>
    <cellStyle name="Normal 4 2 2 3 3" xfId="674"/>
    <cellStyle name="Normal 4 2 2 4" xfId="675"/>
    <cellStyle name="Normal 4 2 2 4 2" xfId="676"/>
    <cellStyle name="Normal 4 2 2 5" xfId="677"/>
    <cellStyle name="Normal 4 2 3" xfId="678"/>
    <cellStyle name="Normal 4 2 3 2" xfId="679"/>
    <cellStyle name="Normal 4 2 3 2 2" xfId="680"/>
    <cellStyle name="Normal 4 2 3 2 2 2" xfId="681"/>
    <cellStyle name="Normal 4 2 3 2 3" xfId="682"/>
    <cellStyle name="Normal 4 2 3 3" xfId="683"/>
    <cellStyle name="Normal 4 2 3 3 2" xfId="684"/>
    <cellStyle name="Normal 4 2 3 4" xfId="685"/>
    <cellStyle name="Normal 4 2 4" xfId="686"/>
    <cellStyle name="Normal 4 2 4 2" xfId="687"/>
    <cellStyle name="Normal 4 2 4 2 2" xfId="688"/>
    <cellStyle name="Normal 4 2 4 3" xfId="689"/>
    <cellStyle name="Normal 4 2 5" xfId="690"/>
    <cellStyle name="Normal 4 2 5 2" xfId="691"/>
    <cellStyle name="Normal 4 2 6" xfId="692"/>
    <cellStyle name="Normal 4 3" xfId="693"/>
    <cellStyle name="Normal 4 3 2" xfId="694"/>
    <cellStyle name="Normal 4 3 2 2" xfId="695"/>
    <cellStyle name="Normal 4 3 2 2 2" xfId="696"/>
    <cellStyle name="Normal 4 3 2 2 2 2" xfId="697"/>
    <cellStyle name="Normal 4 3 2 2 3" xfId="698"/>
    <cellStyle name="Normal 4 3 2 3" xfId="699"/>
    <cellStyle name="Normal 4 3 2 3 2" xfId="700"/>
    <cellStyle name="Normal 4 3 2 4" xfId="701"/>
    <cellStyle name="Normal 4 3 3" xfId="702"/>
    <cellStyle name="Normal 4 3 3 2" xfId="703"/>
    <cellStyle name="Normal 4 3 3 2 2" xfId="704"/>
    <cellStyle name="Normal 4 3 3 3" xfId="705"/>
    <cellStyle name="Normal 4 3 4" xfId="706"/>
    <cellStyle name="Normal 4 3 4 2" xfId="707"/>
    <cellStyle name="Normal 4 3 5" xfId="708"/>
    <cellStyle name="Normal 4 4" xfId="709"/>
    <cellStyle name="Normal 4 4 2" xfId="710"/>
    <cellStyle name="Normal 4 4 2 2" xfId="711"/>
    <cellStyle name="Normal 4 4 2 2 2" xfId="712"/>
    <cellStyle name="Normal 4 4 2 2 2 2" xfId="713"/>
    <cellStyle name="Normal 4 4 2 2 3" xfId="714"/>
    <cellStyle name="Normal 4 4 2 3" xfId="715"/>
    <cellStyle name="Normal 4 4 2 3 2" xfId="716"/>
    <cellStyle name="Normal 4 4 2 4" xfId="717"/>
    <cellStyle name="Normal 4 4 3" xfId="718"/>
    <cellStyle name="Normal 4 4 3 2" xfId="719"/>
    <cellStyle name="Normal 4 4 3 2 2" xfId="720"/>
    <cellStyle name="Normal 4 4 3 3" xfId="721"/>
    <cellStyle name="Normal 4 4 4" xfId="722"/>
    <cellStyle name="Normal 4 4 4 2" xfId="723"/>
    <cellStyle name="Normal 4 4 5" xfId="724"/>
    <cellStyle name="Normal 4 5" xfId="725"/>
    <cellStyle name="Normal 4 5 2" xfId="726"/>
    <cellStyle name="Normal 4 5 2 2" xfId="727"/>
    <cellStyle name="Normal 4 5 2 2 2" xfId="728"/>
    <cellStyle name="Normal 4 5 2 3" xfId="729"/>
    <cellStyle name="Normal 4 5 3" xfId="730"/>
    <cellStyle name="Normal 4 5 3 2" xfId="731"/>
    <cellStyle name="Normal 4 5 4" xfId="732"/>
    <cellStyle name="Normal 4 6" xfId="733"/>
    <cellStyle name="Normal 4 7" xfId="734"/>
    <cellStyle name="Normal 4 7 2" xfId="735"/>
    <cellStyle name="Normal 4 7 2 2" xfId="736"/>
    <cellStyle name="Normal 4 7 3" xfId="737"/>
    <cellStyle name="Normal 4 8" xfId="738"/>
    <cellStyle name="Normal 4 8 2" xfId="739"/>
    <cellStyle name="Normal 4 9" xfId="740"/>
    <cellStyle name="Normal 5" xfId="7"/>
    <cellStyle name="Normal 5 2" xfId="741"/>
    <cellStyle name="Normal 5 2 2" xfId="742"/>
    <cellStyle name="Normal 5 2 2 2" xfId="743"/>
    <cellStyle name="Normal 5 2 2 2 2" xfId="744"/>
    <cellStyle name="Normal 5 2 2 2 2 2" xfId="745"/>
    <cellStyle name="Normal 5 2 2 2 2 2 2" xfId="746"/>
    <cellStyle name="Normal 5 2 2 2 2 3" xfId="747"/>
    <cellStyle name="Normal 5 2 2 2 3" xfId="748"/>
    <cellStyle name="Normal 5 2 2 2 3 2" xfId="749"/>
    <cellStyle name="Normal 5 2 2 2 4" xfId="750"/>
    <cellStyle name="Normal 5 2 2 3" xfId="751"/>
    <cellStyle name="Normal 5 2 2 3 2" xfId="752"/>
    <cellStyle name="Normal 5 2 2 3 2 2" xfId="753"/>
    <cellStyle name="Normal 5 2 2 3 3" xfId="754"/>
    <cellStyle name="Normal 5 2 2 4" xfId="755"/>
    <cellStyle name="Normal 5 2 2 4 2" xfId="756"/>
    <cellStyle name="Normal 5 2 2 5" xfId="757"/>
    <cellStyle name="Normal 5 2 3" xfId="758"/>
    <cellStyle name="Normal 5 2 3 2" xfId="759"/>
    <cellStyle name="Normal 5 2 3 2 2" xfId="760"/>
    <cellStyle name="Normal 5 2 3 2 2 2" xfId="761"/>
    <cellStyle name="Normal 5 2 3 2 3" xfId="762"/>
    <cellStyle name="Normal 5 2 3 3" xfId="763"/>
    <cellStyle name="Normal 5 2 3 3 2" xfId="764"/>
    <cellStyle name="Normal 5 2 3 4" xfId="765"/>
    <cellStyle name="Normal 5 2 4" xfId="766"/>
    <cellStyle name="Normal 5 2 4 2" xfId="767"/>
    <cellStyle name="Normal 5 2 4 2 2" xfId="768"/>
    <cellStyle name="Normal 5 2 4 3" xfId="769"/>
    <cellStyle name="Normal 5 2 5" xfId="770"/>
    <cellStyle name="Normal 5 2 5 2" xfId="771"/>
    <cellStyle name="Normal 5 2 6" xfId="772"/>
    <cellStyle name="Normal 5 3" xfId="773"/>
    <cellStyle name="Normal 5 3 2" xfId="774"/>
    <cellStyle name="Normal 5 3 2 2" xfId="775"/>
    <cellStyle name="Normal 5 3 2 2 2" xfId="776"/>
    <cellStyle name="Normal 5 3 2 2 2 2" xfId="777"/>
    <cellStyle name="Normal 5 3 2 2 3" xfId="778"/>
    <cellStyle name="Normal 5 3 2 3" xfId="779"/>
    <cellStyle name="Normal 5 3 2 3 2" xfId="780"/>
    <cellStyle name="Normal 5 3 2 4" xfId="781"/>
    <cellStyle name="Normal 5 3 3" xfId="782"/>
    <cellStyle name="Normal 5 3 3 2" xfId="783"/>
    <cellStyle name="Normal 5 3 3 2 2" xfId="784"/>
    <cellStyle name="Normal 5 3 3 3" xfId="785"/>
    <cellStyle name="Normal 5 3 4" xfId="786"/>
    <cellStyle name="Normal 5 3 4 2" xfId="787"/>
    <cellStyle name="Normal 5 3 5" xfId="788"/>
    <cellStyle name="Normal 5 4" xfId="789"/>
    <cellStyle name="Normal 5 4 2" xfId="790"/>
    <cellStyle name="Normal 5 4 2 2" xfId="791"/>
    <cellStyle name="Normal 5 4 2 2 2" xfId="792"/>
    <cellStyle name="Normal 5 4 2 2 2 2" xfId="793"/>
    <cellStyle name="Normal 5 4 2 2 3" xfId="794"/>
    <cellStyle name="Normal 5 4 2 3" xfId="795"/>
    <cellStyle name="Normal 5 4 2 3 2" xfId="796"/>
    <cellStyle name="Normal 5 4 2 4" xfId="797"/>
    <cellStyle name="Normal 5 4 3" xfId="798"/>
    <cellStyle name="Normal 5 4 3 2" xfId="799"/>
    <cellStyle name="Normal 5 4 3 2 2" xfId="800"/>
    <cellStyle name="Normal 5 4 3 3" xfId="801"/>
    <cellStyle name="Normal 5 4 4" xfId="802"/>
    <cellStyle name="Normal 5 4 4 2" xfId="803"/>
    <cellStyle name="Normal 5 4 5" xfId="804"/>
    <cellStyle name="Normal 5 5" xfId="805"/>
    <cellStyle name="Normal 5 5 2" xfId="806"/>
    <cellStyle name="Normal 5 5 2 2" xfId="807"/>
    <cellStyle name="Normal 5 5 2 2 2" xfId="808"/>
    <cellStyle name="Normal 5 5 2 3" xfId="809"/>
    <cellStyle name="Normal 5 5 3" xfId="810"/>
    <cellStyle name="Normal 5 5 3 2" xfId="811"/>
    <cellStyle name="Normal 5 5 4" xfId="812"/>
    <cellStyle name="Normal 5 6" xfId="813"/>
    <cellStyle name="Normal 5 6 2" xfId="814"/>
    <cellStyle name="Normal 5 6 2 2" xfId="815"/>
    <cellStyle name="Normal 5 6 3" xfId="816"/>
    <cellStyle name="Normal 5 7" xfId="817"/>
    <cellStyle name="Normal 5 7 2" xfId="818"/>
    <cellStyle name="Normal 5 8" xfId="819"/>
    <cellStyle name="Normal 6" xfId="2"/>
    <cellStyle name="Normal 6 2" xfId="820"/>
    <cellStyle name="Normal 6 2 2" xfId="821"/>
    <cellStyle name="Normal 6 2 2 2" xfId="822"/>
    <cellStyle name="Normal 6 2 2 2 2" xfId="823"/>
    <cellStyle name="Normal 6 2 2 2 2 2" xfId="824"/>
    <cellStyle name="Normal 6 2 2 2 2 2 2" xfId="825"/>
    <cellStyle name="Normal 6 2 2 2 2 3" xfId="826"/>
    <cellStyle name="Normal 6 2 2 2 3" xfId="827"/>
    <cellStyle name="Normal 6 2 2 2 3 2" xfId="828"/>
    <cellStyle name="Normal 6 2 2 2 4" xfId="829"/>
    <cellStyle name="Normal 6 2 2 3" xfId="830"/>
    <cellStyle name="Normal 6 2 2 3 2" xfId="831"/>
    <cellStyle name="Normal 6 2 2 3 2 2" xfId="832"/>
    <cellStyle name="Normal 6 2 2 3 3" xfId="833"/>
    <cellStyle name="Normal 6 2 2 4" xfId="834"/>
    <cellStyle name="Normal 6 2 2 4 2" xfId="835"/>
    <cellStyle name="Normal 6 2 2 5" xfId="836"/>
    <cellStyle name="Normal 6 2 3" xfId="837"/>
    <cellStyle name="Normal 6 2 3 2" xfId="838"/>
    <cellStyle name="Normal 6 2 3 2 2" xfId="839"/>
    <cellStyle name="Normal 6 2 3 2 2 2" xfId="840"/>
    <cellStyle name="Normal 6 2 3 2 3" xfId="841"/>
    <cellStyle name="Normal 6 2 3 3" xfId="842"/>
    <cellStyle name="Normal 6 2 3 3 2" xfId="843"/>
    <cellStyle name="Normal 6 2 3 4" xfId="844"/>
    <cellStyle name="Normal 6 2 4" xfId="845"/>
    <cellStyle name="Normal 6 2 4 2" xfId="846"/>
    <cellStyle name="Normal 6 2 4 2 2" xfId="847"/>
    <cellStyle name="Normal 6 2 4 3" xfId="848"/>
    <cellStyle name="Normal 6 2 5" xfId="849"/>
    <cellStyle name="Normal 6 2 5 2" xfId="850"/>
    <cellStyle name="Normal 6 2 6" xfId="851"/>
    <cellStyle name="Normal 6 3" xfId="852"/>
    <cellStyle name="Normal 6 3 2" xfId="853"/>
    <cellStyle name="Normal 6 3 2 2" xfId="854"/>
    <cellStyle name="Normal 6 3 2 2 2" xfId="855"/>
    <cellStyle name="Normal 6 3 2 2 2 2" xfId="856"/>
    <cellStyle name="Normal 6 3 2 2 3" xfId="857"/>
    <cellStyle name="Normal 6 3 2 3" xfId="858"/>
    <cellStyle name="Normal 6 3 2 3 2" xfId="859"/>
    <cellStyle name="Normal 6 3 2 4" xfId="860"/>
    <cellStyle name="Normal 6 3 3" xfId="861"/>
    <cellStyle name="Normal 6 3 3 2" xfId="862"/>
    <cellStyle name="Normal 6 3 3 2 2" xfId="863"/>
    <cellStyle name="Normal 6 3 3 3" xfId="864"/>
    <cellStyle name="Normal 6 3 4" xfId="865"/>
    <cellStyle name="Normal 6 3 4 2" xfId="866"/>
    <cellStyle name="Normal 6 3 5" xfId="867"/>
    <cellStyle name="Normal 6 4" xfId="868"/>
    <cellStyle name="Normal 6 4 2" xfId="869"/>
    <cellStyle name="Normal 6 4 2 2" xfId="870"/>
    <cellStyle name="Normal 6 4 2 2 2" xfId="871"/>
    <cellStyle name="Normal 6 4 2 2 2 2" xfId="872"/>
    <cellStyle name="Normal 6 4 2 2 3" xfId="873"/>
    <cellStyle name="Normal 6 4 2 3" xfId="874"/>
    <cellStyle name="Normal 6 4 2 3 2" xfId="875"/>
    <cellStyle name="Normal 6 4 2 4" xfId="876"/>
    <cellStyle name="Normal 6 4 3" xfId="877"/>
    <cellStyle name="Normal 6 4 3 2" xfId="878"/>
    <cellStyle name="Normal 6 4 3 2 2" xfId="879"/>
    <cellStyle name="Normal 6 4 3 3" xfId="880"/>
    <cellStyle name="Normal 6 4 4" xfId="881"/>
    <cellStyle name="Normal 6 4 4 2" xfId="882"/>
    <cellStyle name="Normal 6 4 5" xfId="883"/>
    <cellStyle name="Normal 6 5" xfId="884"/>
    <cellStyle name="Normal 6 5 2" xfId="885"/>
    <cellStyle name="Normal 6 5 2 2" xfId="886"/>
    <cellStyle name="Normal 6 5 2 2 2" xfId="887"/>
    <cellStyle name="Normal 6 5 2 3" xfId="888"/>
    <cellStyle name="Normal 6 5 3" xfId="889"/>
    <cellStyle name="Normal 6 5 3 2" xfId="890"/>
    <cellStyle name="Normal 6 5 4" xfId="891"/>
    <cellStyle name="Normal 6 6" xfId="892"/>
    <cellStyle name="Normal 6 6 2" xfId="893"/>
    <cellStyle name="Normal 6 6 2 2" xfId="894"/>
    <cellStyle name="Normal 6 6 3" xfId="895"/>
    <cellStyle name="Normal 6 7" xfId="896"/>
    <cellStyle name="Normal 6 7 2" xfId="897"/>
    <cellStyle name="Normal 6 8" xfId="898"/>
    <cellStyle name="Normal 7" xfId="899"/>
    <cellStyle name="Normal 7 2" xfId="900"/>
    <cellStyle name="Normal 7 2 2" xfId="901"/>
    <cellStyle name="Normal 7 2 2 2" xfId="902"/>
    <cellStyle name="Normal 7 2 2 2 2" xfId="903"/>
    <cellStyle name="Normal 7 2 2 2 2 2" xfId="904"/>
    <cellStyle name="Normal 7 2 2 2 3" xfId="905"/>
    <cellStyle name="Normal 7 2 2 3" xfId="906"/>
    <cellStyle name="Normal 7 2 2 3 2" xfId="907"/>
    <cellStyle name="Normal 7 2 2 4" xfId="908"/>
    <cellStyle name="Normal 7 2 3" xfId="909"/>
    <cellStyle name="Normal 7 2 3 2" xfId="910"/>
    <cellStyle name="Normal 7 2 3 2 2" xfId="911"/>
    <cellStyle name="Normal 7 2 3 3" xfId="912"/>
    <cellStyle name="Normal 7 2 4" xfId="913"/>
    <cellStyle name="Normal 7 2 4 2" xfId="914"/>
    <cellStyle name="Normal 7 2 5" xfId="915"/>
    <cellStyle name="Normal 7 3" xfId="916"/>
    <cellStyle name="Normal 7 3 2" xfId="917"/>
    <cellStyle name="Normal 7 3 2 2" xfId="918"/>
    <cellStyle name="Normal 7 3 2 2 2" xfId="919"/>
    <cellStyle name="Normal 7 3 2 3" xfId="920"/>
    <cellStyle name="Normal 7 3 3" xfId="921"/>
    <cellStyle name="Normal 7 3 3 2" xfId="922"/>
    <cellStyle name="Normal 7 3 4" xfId="923"/>
    <cellStyle name="Normal 7 4" xfId="924"/>
    <cellStyle name="Normal 7 4 2" xfId="925"/>
    <cellStyle name="Normal 7 4 2 2" xfId="926"/>
    <cellStyle name="Normal 7 4 3" xfId="927"/>
    <cellStyle name="Normal 7 5" xfId="928"/>
    <cellStyle name="Normal 7 5 2" xfId="929"/>
    <cellStyle name="Normal 7 6" xfId="930"/>
    <cellStyle name="Normal 8" xfId="931"/>
    <cellStyle name="Normal 8 2" xfId="932"/>
    <cellStyle name="Normal 8 2 2" xfId="933"/>
    <cellStyle name="Normal 8 2 2 2" xfId="934"/>
    <cellStyle name="Normal 8 2 2 2 2" xfId="935"/>
    <cellStyle name="Normal 8 2 2 2 2 2" xfId="936"/>
    <cellStyle name="Normal 8 2 2 2 3" xfId="937"/>
    <cellStyle name="Normal 8 2 2 3" xfId="938"/>
    <cellStyle name="Normal 8 2 2 3 2" xfId="939"/>
    <cellStyle name="Normal 8 2 2 4" xfId="940"/>
    <cellStyle name="Normal 8 2 3" xfId="941"/>
    <cellStyle name="Normal 8 2 3 2" xfId="942"/>
    <cellStyle name="Normal 8 2 3 2 2" xfId="943"/>
    <cellStyle name="Normal 8 2 3 3" xfId="944"/>
    <cellStyle name="Normal 8 2 4" xfId="945"/>
    <cellStyle name="Normal 8 2 4 2" xfId="946"/>
    <cellStyle name="Normal 8 2 5" xfId="947"/>
    <cellStyle name="Normal 8 3" xfId="948"/>
    <cellStyle name="Normal 8 3 2" xfId="949"/>
    <cellStyle name="Normal 8 3 2 2" xfId="950"/>
    <cellStyle name="Normal 8 3 2 2 2" xfId="951"/>
    <cellStyle name="Normal 8 3 2 3" xfId="952"/>
    <cellStyle name="Normal 8 3 3" xfId="953"/>
    <cellStyle name="Normal 8 3 3 2" xfId="954"/>
    <cellStyle name="Normal 8 3 4" xfId="955"/>
    <cellStyle name="Normal 8 4" xfId="956"/>
    <cellStyle name="Normal 8 4 2" xfId="957"/>
    <cellStyle name="Normal 8 4 2 2" xfId="958"/>
    <cellStyle name="Normal 8 4 3" xfId="959"/>
    <cellStyle name="Normal 8 5" xfId="960"/>
    <cellStyle name="Normal 8 5 2" xfId="961"/>
    <cellStyle name="Normal 8 6" xfId="962"/>
    <cellStyle name="Normal 9" xfId="963"/>
    <cellStyle name="Normal 9 2" xfId="964"/>
    <cellStyle name="Normal 9 2 2" xfId="965"/>
    <cellStyle name="Normal 9 2 2 2" xfId="966"/>
    <cellStyle name="Normal 9 2 2 2 2" xfId="967"/>
    <cellStyle name="Normal 9 2 2 2 2 2" xfId="968"/>
    <cellStyle name="Normal 9 2 2 2 3" xfId="969"/>
    <cellStyle name="Normal 9 2 2 3" xfId="970"/>
    <cellStyle name="Normal 9 2 2 3 2" xfId="971"/>
    <cellStyle name="Normal 9 2 2 4" xfId="972"/>
    <cellStyle name="Normal 9 2 3" xfId="973"/>
    <cellStyle name="Normal 9 2 3 2" xfId="974"/>
    <cellStyle name="Normal 9 2 3 2 2" xfId="975"/>
    <cellStyle name="Normal 9 2 3 3" xfId="976"/>
    <cellStyle name="Normal 9 2 4" xfId="977"/>
    <cellStyle name="Normal 9 2 4 2" xfId="978"/>
    <cellStyle name="Normal 9 2 5" xfId="979"/>
    <cellStyle name="Normal 9 3" xfId="980"/>
    <cellStyle name="Normal 9 3 2" xfId="981"/>
    <cellStyle name="Normal 9 3 2 2" xfId="982"/>
    <cellStyle name="Normal 9 3 2 2 2" xfId="983"/>
    <cellStyle name="Normal 9 3 2 3" xfId="984"/>
    <cellStyle name="Normal 9 3 3" xfId="985"/>
    <cellStyle name="Normal 9 3 3 2" xfId="986"/>
    <cellStyle name="Normal 9 3 4" xfId="987"/>
    <cellStyle name="Normal 9 4" xfId="988"/>
    <cellStyle name="Normal 9 4 2" xfId="989"/>
    <cellStyle name="Normal 9 4 2 2" xfId="990"/>
    <cellStyle name="Normal 9 4 3" xfId="991"/>
    <cellStyle name="Normal 9 5" xfId="992"/>
    <cellStyle name="Normal 9 5 2" xfId="993"/>
    <cellStyle name="Normal 9 6" xfId="994"/>
    <cellStyle name="Note 2" xfId="995"/>
    <cellStyle name="Note 2 2" xfId="996"/>
    <cellStyle name="Note 2 2 2" xfId="1219"/>
    <cellStyle name="Note 2 3" xfId="1220"/>
    <cellStyle name="Note 2 4" xfId="1221"/>
    <cellStyle name="Note 3" xfId="997"/>
    <cellStyle name="Note 3 2" xfId="998"/>
    <cellStyle name="Note 3 2 2" xfId="999"/>
    <cellStyle name="Note 3 2 2 2" xfId="1000"/>
    <cellStyle name="Note 3 2 2 2 2" xfId="1001"/>
    <cellStyle name="Note 3 2 2 2 2 2" xfId="1002"/>
    <cellStyle name="Note 3 2 2 2 3" xfId="1003"/>
    <cellStyle name="Note 3 2 2 3" xfId="1004"/>
    <cellStyle name="Note 3 2 2 3 2" xfId="1005"/>
    <cellStyle name="Note 3 2 2 4" xfId="1006"/>
    <cellStyle name="Note 3 2 2 5" xfId="1224"/>
    <cellStyle name="Note 3 2 3" xfId="1007"/>
    <cellStyle name="Note 3 2 3 2" xfId="1008"/>
    <cellStyle name="Note 3 2 3 2 2" xfId="1009"/>
    <cellStyle name="Note 3 2 3 3" xfId="1010"/>
    <cellStyle name="Note 3 2 4" xfId="1011"/>
    <cellStyle name="Note 3 2 4 2" xfId="1012"/>
    <cellStyle name="Note 3 2 5" xfId="1013"/>
    <cellStyle name="Note 3 2 6" xfId="1223"/>
    <cellStyle name="Note 3 3" xfId="1014"/>
    <cellStyle name="Note 3 3 2" xfId="1015"/>
    <cellStyle name="Note 3 3 2 2" xfId="1016"/>
    <cellStyle name="Note 3 3 2 2 2" xfId="1017"/>
    <cellStyle name="Note 3 3 2 3" xfId="1018"/>
    <cellStyle name="Note 3 3 3" xfId="1019"/>
    <cellStyle name="Note 3 3 3 2" xfId="1020"/>
    <cellStyle name="Note 3 3 4" xfId="1021"/>
    <cellStyle name="Note 3 3 5" xfId="1225"/>
    <cellStyle name="Note 3 4" xfId="1022"/>
    <cellStyle name="Note 3 4 2" xfId="1023"/>
    <cellStyle name="Note 3 4 2 2" xfId="1024"/>
    <cellStyle name="Note 3 4 3" xfId="1025"/>
    <cellStyle name="Note 3 5" xfId="1026"/>
    <cellStyle name="Note 3 5 2" xfId="1027"/>
    <cellStyle name="Note 3 6" xfId="1028"/>
    <cellStyle name="Note 3 7" xfId="1222"/>
    <cellStyle name="Note 4" xfId="1029"/>
    <cellStyle name="Note 4 2" xfId="1226"/>
    <cellStyle name="Note 5" xfId="1030"/>
    <cellStyle name="Note 5 2" xfId="1227"/>
    <cellStyle name="Note 6" xfId="1228"/>
    <cellStyle name="Output 2" xfId="1031"/>
    <cellStyle name="Output 2 2" xfId="1230"/>
    <cellStyle name="Output 2 3" xfId="1229"/>
    <cellStyle name="Output 2 4" xfId="1273"/>
    <cellStyle name="Output 3" xfId="1032"/>
    <cellStyle name="Output 4" xfId="1033"/>
    <cellStyle name="Output 5" xfId="1034"/>
    <cellStyle name="Percent 2" xfId="10"/>
    <cellStyle name="Percent 2 2" xfId="1035"/>
    <cellStyle name="Percent 2 2 2" xfId="1036"/>
    <cellStyle name="Percent 2 2 2 2" xfId="1037"/>
    <cellStyle name="Percent 2 2 2 2 2" xfId="1038"/>
    <cellStyle name="Percent 2 2 2 2 2 2" xfId="1039"/>
    <cellStyle name="Percent 2 2 2 2 2 2 2" xfId="1040"/>
    <cellStyle name="Percent 2 2 2 2 2 3" xfId="1041"/>
    <cellStyle name="Percent 2 2 2 2 3" xfId="1042"/>
    <cellStyle name="Percent 2 2 2 2 3 2" xfId="1043"/>
    <cellStyle name="Percent 2 2 2 2 4" xfId="1044"/>
    <cellStyle name="Percent 2 2 2 3" xfId="1045"/>
    <cellStyle name="Percent 2 2 2 3 2" xfId="1046"/>
    <cellStyle name="Percent 2 2 2 3 2 2" xfId="1047"/>
    <cellStyle name="Percent 2 2 2 3 3" xfId="1048"/>
    <cellStyle name="Percent 2 2 2 4" xfId="1049"/>
    <cellStyle name="Percent 2 2 2 4 2" xfId="1050"/>
    <cellStyle name="Percent 2 2 2 5" xfId="1051"/>
    <cellStyle name="Percent 2 2 2 6" xfId="1233"/>
    <cellStyle name="Percent 2 2 3" xfId="1052"/>
    <cellStyle name="Percent 2 2 3 2" xfId="1053"/>
    <cellStyle name="Percent 2 2 3 2 2" xfId="1054"/>
    <cellStyle name="Percent 2 2 3 2 2 2" xfId="1055"/>
    <cellStyle name="Percent 2 2 3 2 3" xfId="1056"/>
    <cellStyle name="Percent 2 2 3 3" xfId="1057"/>
    <cellStyle name="Percent 2 2 3 3 2" xfId="1058"/>
    <cellStyle name="Percent 2 2 3 4" xfId="1059"/>
    <cellStyle name="Percent 2 2 4" xfId="1060"/>
    <cellStyle name="Percent 2 2 4 2" xfId="1061"/>
    <cellStyle name="Percent 2 2 4 2 2" xfId="1062"/>
    <cellStyle name="Percent 2 2 4 3" xfId="1063"/>
    <cellStyle name="Percent 2 2 5" xfId="1064"/>
    <cellStyle name="Percent 2 2 5 2" xfId="1065"/>
    <cellStyle name="Percent 2 2 6" xfId="1066"/>
    <cellStyle name="Percent 2 2 7" xfId="1232"/>
    <cellStyle name="Percent 2 3" xfId="1067"/>
    <cellStyle name="Percent 2 3 2" xfId="1068"/>
    <cellStyle name="Percent 2 3 2 2" xfId="1069"/>
    <cellStyle name="Percent 2 3 2 2 2" xfId="1070"/>
    <cellStyle name="Percent 2 3 2 2 2 2" xfId="1071"/>
    <cellStyle name="Percent 2 3 2 2 3" xfId="1072"/>
    <cellStyle name="Percent 2 3 2 3" xfId="1073"/>
    <cellStyle name="Percent 2 3 2 3 2" xfId="1074"/>
    <cellStyle name="Percent 2 3 2 4" xfId="1075"/>
    <cellStyle name="Percent 2 3 3" xfId="1076"/>
    <cellStyle name="Percent 2 3 3 2" xfId="1077"/>
    <cellStyle name="Percent 2 3 3 2 2" xfId="1078"/>
    <cellStyle name="Percent 2 3 3 3" xfId="1079"/>
    <cellStyle name="Percent 2 3 4" xfId="1080"/>
    <cellStyle name="Percent 2 3 4 2" xfId="1081"/>
    <cellStyle name="Percent 2 3 5" xfId="1082"/>
    <cellStyle name="Percent 2 3 6" xfId="1234"/>
    <cellStyle name="Percent 2 4" xfId="1083"/>
    <cellStyle name="Percent 2 4 2" xfId="1084"/>
    <cellStyle name="Percent 2 4 2 2" xfId="1085"/>
    <cellStyle name="Percent 2 4 2 2 2" xfId="1086"/>
    <cellStyle name="Percent 2 4 2 2 2 2" xfId="1087"/>
    <cellStyle name="Percent 2 4 2 2 3" xfId="1088"/>
    <cellStyle name="Percent 2 4 2 3" xfId="1089"/>
    <cellStyle name="Percent 2 4 2 3 2" xfId="1090"/>
    <cellStyle name="Percent 2 4 2 4" xfId="1091"/>
    <cellStyle name="Percent 2 4 3" xfId="1092"/>
    <cellStyle name="Percent 2 4 3 2" xfId="1093"/>
    <cellStyle name="Percent 2 4 3 2 2" xfId="1094"/>
    <cellStyle name="Percent 2 4 3 3" xfId="1095"/>
    <cellStyle name="Percent 2 4 4" xfId="1096"/>
    <cellStyle name="Percent 2 4 4 2" xfId="1097"/>
    <cellStyle name="Percent 2 4 5" xfId="1098"/>
    <cellStyle name="Percent 2 5" xfId="1099"/>
    <cellStyle name="Percent 2 5 2" xfId="1100"/>
    <cellStyle name="Percent 2 5 2 2" xfId="1101"/>
    <cellStyle name="Percent 2 5 2 2 2" xfId="1102"/>
    <cellStyle name="Percent 2 5 2 3" xfId="1103"/>
    <cellStyle name="Percent 2 5 3" xfId="1104"/>
    <cellStyle name="Percent 2 5 3 2" xfId="1105"/>
    <cellStyle name="Percent 2 5 4" xfId="1106"/>
    <cellStyle name="Percent 2 6" xfId="1107"/>
    <cellStyle name="Percent 2 6 2" xfId="1108"/>
    <cellStyle name="Percent 2 6 2 2" xfId="1109"/>
    <cellStyle name="Percent 2 6 3" xfId="1110"/>
    <cellStyle name="Percent 2 7" xfId="1111"/>
    <cellStyle name="Percent 2 7 2" xfId="1112"/>
    <cellStyle name="Percent 2 8" xfId="1113"/>
    <cellStyle name="Percent 2 9" xfId="1231"/>
    <cellStyle name="Percent 3" xfId="1114"/>
    <cellStyle name="Percent 3 2" xfId="1235"/>
    <cellStyle name="Percent 3 2 2" xfId="1236"/>
    <cellStyle name="Percent 3 3" xfId="1237"/>
    <cellStyle name="Percent 4" xfId="1115"/>
    <cellStyle name="Percent 4 2" xfId="1238"/>
    <cellStyle name="Percent 5" xfId="1239"/>
    <cellStyle name="Title 2" xfId="1116"/>
    <cellStyle name="Title 2 2" xfId="1274"/>
    <cellStyle name="Title 3" xfId="1117"/>
    <cellStyle name="Title 4" xfId="1118"/>
    <cellStyle name="Title 5" xfId="1119"/>
    <cellStyle name="Total 2" xfId="1120"/>
    <cellStyle name="Total 2 2" xfId="1241"/>
    <cellStyle name="Total 2 3" xfId="1240"/>
    <cellStyle name="Total 2 4" xfId="1275"/>
    <cellStyle name="Total 3" xfId="1121"/>
    <cellStyle name="Total 4" xfId="1122"/>
    <cellStyle name="Total 5" xfId="1123"/>
    <cellStyle name="Warning Text 2" xfId="1124"/>
    <cellStyle name="Warning Text 2 2" xfId="1243"/>
    <cellStyle name="Warning Text 2 3" xfId="1242"/>
    <cellStyle name="Warning Text 3" xfId="1125"/>
    <cellStyle name="Warning Text 4" xfId="1126"/>
    <cellStyle name="Warning Text 5" xfId="1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28575</xdr:colOff>
      <xdr:row>1</xdr:row>
      <xdr:rowOff>47625</xdr:rowOff>
    </xdr:from>
    <xdr:ext cx="4262436" cy="10253704"/>
    <xdr:sp macro="" textlink="">
      <xdr:nvSpPr>
        <xdr:cNvPr id="3" name="TextBox 2">
          <a:extLst>
            <a:ext uri="{FF2B5EF4-FFF2-40B4-BE49-F238E27FC236}">
              <a16:creationId xmlns="" xmlns:a16="http://schemas.microsoft.com/office/drawing/2014/main" id="{00000000-0008-0000-0B00-000003000000}"/>
            </a:ext>
          </a:extLst>
        </xdr:cNvPr>
        <xdr:cNvSpPr txBox="1"/>
      </xdr:nvSpPr>
      <xdr:spPr>
        <a:xfrm>
          <a:off x="10687050" y="238125"/>
          <a:ext cx="4262436" cy="10253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en-GB" sz="1100" b="0" i="0">
              <a:solidFill>
                <a:schemeClr val="tx1"/>
              </a:solidFill>
              <a:effectLst/>
              <a:latin typeface="+mn-lt"/>
              <a:ea typeface="+mn-ea"/>
              <a:cs typeface="+mn-cs"/>
            </a:rPr>
            <a:t>Using mean absolute error, CAN helps our clients that are interested in determining the accuracy of industry forecasts. They want to know if they can trust these industry forecasts, and get recommendations on how to apply them to improve their </a:t>
          </a:r>
          <a:r>
            <a:rPr lang="en-GB" sz="1100" b="0" i="1" u="none" strike="noStrike">
              <a:solidFill>
                <a:schemeClr val="tx1"/>
              </a:solidFill>
              <a:effectLst/>
              <a:latin typeface="+mn-lt"/>
              <a:ea typeface="+mn-ea"/>
              <a:cs typeface="+mn-cs"/>
              <a:hlinkClick xmlns:r="http://schemas.openxmlformats.org/officeDocument/2006/relationships" r:id=""/>
            </a:rPr>
            <a:t>strategic planning</a:t>
          </a:r>
          <a:r>
            <a:rPr lang="en-GB" sz="1100" b="0" i="0">
              <a:solidFill>
                <a:schemeClr val="tx1"/>
              </a:solidFill>
              <a:effectLst/>
              <a:latin typeface="+mn-lt"/>
              <a:ea typeface="+mn-ea"/>
              <a:cs typeface="+mn-cs"/>
            </a:rPr>
            <a:t> process. This posts is about how CAN accesses the accuracy of industry forecasts, when we don’t have access to the original model used to produce the forecast.</a:t>
          </a:r>
        </a:p>
        <a:p>
          <a:pPr fontAlgn="base"/>
          <a:r>
            <a:rPr lang="en-GB" sz="1100" b="0" i="0">
              <a:solidFill>
                <a:schemeClr val="tx1"/>
              </a:solidFill>
              <a:effectLst/>
              <a:latin typeface="+mn-lt"/>
              <a:ea typeface="+mn-ea"/>
              <a:cs typeface="+mn-cs"/>
            </a:rPr>
            <a:t>First, without access to the original model, the only way we can evaluate an industry forecast’s accuracy is by comparing the forecast to the actual economic activity. This is a backwards looking forecast, and unfortunately does not provide insight into the accuracy of the forecast in the future, which there is no way to test. Thus it is important to understand that we have to assume that a forecast will be as accurate as it has been in the past, and that future accuracy of a forecast can be guaranteed.</a:t>
          </a:r>
        </a:p>
        <a:p>
          <a:pPr fontAlgn="base"/>
          <a:r>
            <a:rPr lang="en-GB" sz="1100" b="0" i="0">
              <a:solidFill>
                <a:schemeClr val="tx1"/>
              </a:solidFill>
              <a:effectLst/>
              <a:latin typeface="+mn-lt"/>
              <a:ea typeface="+mn-ea"/>
              <a:cs typeface="+mn-cs"/>
            </a:rPr>
            <a:t>As consumers of industry forecasts, we can test their accuracy over time by comparing the forecasted value to the actual value by calculating three different measures. The simplest measure of forecast accuracy is called </a:t>
          </a:r>
          <a:r>
            <a:rPr lang="en-GB" sz="1100" b="0" i="1" u="none" strike="noStrike">
              <a:solidFill>
                <a:schemeClr val="tx1"/>
              </a:solidFill>
              <a:effectLst/>
              <a:latin typeface="+mn-lt"/>
              <a:ea typeface="+mn-ea"/>
              <a:cs typeface="+mn-cs"/>
              <a:hlinkClick xmlns:r="http://schemas.openxmlformats.org/officeDocument/2006/relationships" r:id=""/>
            </a:rPr>
            <a:t>Mean Absolute Error (MAE)</a:t>
          </a:r>
          <a:r>
            <a:rPr lang="en-GB" sz="1100" b="0" i="0">
              <a:solidFill>
                <a:schemeClr val="tx1"/>
              </a:solidFill>
              <a:effectLst/>
              <a:latin typeface="+mn-lt"/>
              <a:ea typeface="+mn-ea"/>
              <a:cs typeface="+mn-cs"/>
            </a:rPr>
            <a:t>. MAE is simply, as the name suggests, the mean of the absolute errors. The absolute error is the absolute value of the difference between the forecasted value and the actual value. MAE tells us how big of an error we can expect from the forecast on average.</a:t>
          </a:r>
        </a:p>
        <a:p>
          <a:pPr fontAlgn="base"/>
          <a:r>
            <a:rPr lang="en-GB" sz="1100" b="0" i="0">
              <a:solidFill>
                <a:schemeClr val="tx1"/>
              </a:solidFill>
              <a:effectLst/>
              <a:latin typeface="+mn-lt"/>
              <a:ea typeface="+mn-ea"/>
              <a:cs typeface="+mn-cs"/>
            </a:rPr>
            <a:t>One problem with the MAE is that the relative size of the error is not always obvious. Sometimes it is hard to tell a big error from a small error. To deal with this problem, we can find the mean absolute error in percentage terms. </a:t>
          </a:r>
          <a:r>
            <a:rPr lang="en-GB" sz="1100" b="0" i="1" u="none" strike="noStrike">
              <a:solidFill>
                <a:schemeClr val="tx1"/>
              </a:solidFill>
              <a:effectLst/>
              <a:latin typeface="+mn-lt"/>
              <a:ea typeface="+mn-ea"/>
              <a:cs typeface="+mn-cs"/>
              <a:hlinkClick xmlns:r="http://schemas.openxmlformats.org/officeDocument/2006/relationships" r:id=""/>
            </a:rPr>
            <a:t>Mean Absolute Percentage Error (MAPE)</a:t>
          </a:r>
          <a:r>
            <a:rPr lang="en-GB" sz="1100" b="0" i="0">
              <a:solidFill>
                <a:schemeClr val="tx1"/>
              </a:solidFill>
              <a:effectLst/>
              <a:latin typeface="+mn-lt"/>
              <a:ea typeface="+mn-ea"/>
              <a:cs typeface="+mn-cs"/>
            </a:rPr>
            <a:t> allows us to compare forecasts of different series in different scales. For example, we could compare the accuracy of a forecast of the DJIA with a forecast of the S&amp;P 500, even though these indexes are at different levels.</a:t>
          </a:r>
        </a:p>
        <a:p>
          <a:pPr fontAlgn="base"/>
          <a:r>
            <a:rPr lang="en-GB" sz="1100" b="0" i="0">
              <a:solidFill>
                <a:schemeClr val="tx1"/>
              </a:solidFill>
              <a:effectLst/>
              <a:latin typeface="+mn-lt"/>
              <a:ea typeface="+mn-ea"/>
              <a:cs typeface="+mn-cs"/>
            </a:rPr>
            <a:t>Since both of these methods are based on the mean error, they may understate the impact of big, but infrequent, errors. If we focus too much on the mean, we will be caught off guard by the infrequent big error. To adjust for large rare errors, we calculate the </a:t>
          </a:r>
          <a:r>
            <a:rPr lang="en-GB" sz="1100" b="0" i="1" u="none" strike="noStrike">
              <a:solidFill>
                <a:schemeClr val="tx1"/>
              </a:solidFill>
              <a:effectLst/>
              <a:latin typeface="+mn-lt"/>
              <a:ea typeface="+mn-ea"/>
              <a:cs typeface="+mn-cs"/>
              <a:hlinkClick xmlns:r="http://schemas.openxmlformats.org/officeDocument/2006/relationships" r:id=""/>
            </a:rPr>
            <a:t>Root Mean Square Error (RMSE)</a:t>
          </a:r>
          <a:r>
            <a:rPr lang="en-GB" sz="1100" b="0" i="0">
              <a:solidFill>
                <a:schemeClr val="tx1"/>
              </a:solidFill>
              <a:effectLst/>
              <a:latin typeface="+mn-lt"/>
              <a:ea typeface="+mn-ea"/>
              <a:cs typeface="+mn-cs"/>
            </a:rPr>
            <a:t>. By squaring the errors before we calculate their mean and then taking the square root of the mean, we arrive at a measure of the size of the error that gives more weight to the large but infrequent errors than the mean. We can also compare RMSE and MAE to determine whether the forecast contains large but infrequent errors. The larger the difference between RMSE and MAE the more inconsistent the error size. The following is an example from a CAN report,</a:t>
          </a:r>
        </a:p>
        <a:p>
          <a:pPr fontAlgn="base"/>
          <a:r>
            <a:rPr lang="en-GB" sz="1100" b="0" i="0">
              <a:solidFill>
                <a:schemeClr val="tx1"/>
              </a:solidFill>
              <a:effectLst/>
              <a:latin typeface="+mn-lt"/>
              <a:ea typeface="+mn-ea"/>
              <a:cs typeface="+mn-cs"/>
            </a:rPr>
            <a:t>While these methods have their limitations, they are simple tools for evaluating forecast accuracy that can be used without knowing anything about the forecast except the past values of a forecast.</a:t>
          </a:r>
        </a:p>
        <a:p>
          <a:pPr fontAlgn="base"/>
          <a:r>
            <a:rPr lang="en-GB" sz="1100" b="0" i="0">
              <a:solidFill>
                <a:schemeClr val="tx1"/>
              </a:solidFill>
              <a:effectLst/>
              <a:latin typeface="+mn-lt"/>
              <a:ea typeface="+mn-ea"/>
              <a:cs typeface="+mn-cs"/>
            </a:rPr>
            <a:t>Finally, even if you know the accuracy of the forecast you should be mindful of the assumption we discussed at the beginning of the post: just because a forecast has been accurate in the past does not mean it will be accurate in the future.  Professional forecasters update their methods to try to correct for past errors.  However, these corrections may make the forecast less accurate. Also, there is always the possibility of an event occurring that the model producing the forecast cannot anticipate, a </a:t>
          </a:r>
          <a:r>
            <a:rPr lang="en-GB" sz="1100" b="0" i="1" u="none" strike="noStrike">
              <a:solidFill>
                <a:schemeClr val="tx1"/>
              </a:solidFill>
              <a:effectLst/>
              <a:latin typeface="+mn-lt"/>
              <a:ea typeface="+mn-ea"/>
              <a:cs typeface="+mn-cs"/>
              <a:hlinkClick xmlns:r="http://schemas.openxmlformats.org/officeDocument/2006/relationships" r:id=""/>
            </a:rPr>
            <a:t>black swan event</a:t>
          </a:r>
          <a:r>
            <a:rPr lang="en-GB" sz="1100" b="0" i="0">
              <a:solidFill>
                <a:schemeClr val="tx1"/>
              </a:solidFill>
              <a:effectLst/>
              <a:latin typeface="+mn-lt"/>
              <a:ea typeface="+mn-ea"/>
              <a:cs typeface="+mn-cs"/>
            </a:rPr>
            <a:t>. When this happens, you don’t know how big the error will be. Errors associated with these events are not typical errors, which is what RMSE, MAPE, and MAE try to measure. So, while forecast accuracy can tell us a lot about the past, remember these limitations when using forecasts to predict the future.</a:t>
          </a:r>
        </a:p>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Operational_Requirements_WOKH\32_Electricity%20Incentives%20Development\Performance\ROP\FY_1718\Sent_To_Finance\Sent_To_Finance_20180306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corporg.net\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corporg.net\NGTDFS$\Group\OandT\OptRisk\Operational_Requirements_WOKH\32_Electricity%20Incentives%20Development\Performance\MBSS\10%20Jan%202018\Monthly_Reporting_Jan18%20for%20MBS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v>0</v>
          </cell>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v>0</v>
          </cell>
        </row>
        <row r="10">
          <cell r="J10">
            <v>0</v>
          </cell>
        </row>
        <row r="11">
          <cell r="J11" t="str">
            <v>• Non-incentivised costs (e.g. Black Start) are not included in the above figures (except for Black Start warming which requires accounting for)</v>
          </cell>
        </row>
        <row r="12">
          <cell r="J12">
            <v>0</v>
          </cell>
        </row>
        <row r="13">
          <cell r="J13" t="str">
            <v>• APX Check is complete – no missing days</v>
          </cell>
        </row>
      </sheetData>
      <sheetData sheetId="39"/>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7"/>
  <sheetViews>
    <sheetView tabSelected="1" zoomScale="70" zoomScaleNormal="70" workbookViewId="0">
      <selection activeCell="B18" sqref="B18:Y19"/>
    </sheetView>
  </sheetViews>
  <sheetFormatPr defaultColWidth="9.140625" defaultRowHeight="15"/>
  <cols>
    <col min="1" max="1" width="41.7109375" style="26" customWidth="1"/>
    <col min="2" max="13" width="8.7109375" style="26" customWidth="1"/>
    <col min="14" max="16384" width="9.140625" style="26"/>
  </cols>
  <sheetData>
    <row r="1" spans="1:25" ht="63.75" customHeight="1">
      <c r="A1" s="5" t="s">
        <v>0</v>
      </c>
      <c r="B1" s="8" t="str">
        <f>'Monthly Summary Forecast'!$A2</f>
        <v>Aug-18</v>
      </c>
      <c r="C1" s="8" t="str">
        <f>'Monthly Summary Forecast'!$A3</f>
        <v>Sep-18</v>
      </c>
      <c r="D1" s="8" t="str">
        <f>'Monthly Summary Forecast'!A4</f>
        <v>Oct-18</v>
      </c>
      <c r="E1" s="8" t="str">
        <f>'Monthly Summary Forecast'!A5</f>
        <v>Nov-18</v>
      </c>
      <c r="F1" s="8" t="str">
        <f>'Monthly Summary Forecast'!A6</f>
        <v>Dec-18</v>
      </c>
      <c r="G1" s="8" t="str">
        <f>'Monthly Summary Forecast'!A7</f>
        <v>Jan-19</v>
      </c>
      <c r="H1" s="8" t="str">
        <f>'Monthly Summary Forecast'!A8</f>
        <v>Feb-19</v>
      </c>
      <c r="I1" s="8" t="str">
        <f>'Monthly Summary Forecast'!A9</f>
        <v>Mar-19</v>
      </c>
      <c r="J1" s="8" t="str">
        <f>'Monthly Summary Forecast'!A10</f>
        <v>Apr-19</v>
      </c>
      <c r="K1" s="8" t="str">
        <f>'Monthly Summary Forecast'!A11</f>
        <v>May-19</v>
      </c>
      <c r="L1" s="8" t="str">
        <f>'Monthly Summary Forecast'!A12</f>
        <v>Jun-19</v>
      </c>
      <c r="M1" s="8" t="str">
        <f>'Monthly Summary Forecast'!A13</f>
        <v>Jul-19</v>
      </c>
      <c r="N1" s="8" t="str">
        <f>'Monthly Summary Forecast'!$A14</f>
        <v>Aug-19</v>
      </c>
      <c r="O1" s="8" t="str">
        <f>'Monthly Summary Forecast'!$A15</f>
        <v>Sep-19</v>
      </c>
      <c r="P1" s="8" t="str">
        <f>'Monthly Summary Forecast'!A16</f>
        <v>Oct-19</v>
      </c>
      <c r="Q1" s="8" t="str">
        <f>'Monthly Summary Forecast'!A17</f>
        <v>Nov-19</v>
      </c>
      <c r="R1" s="8" t="str">
        <f>'Monthly Summary Forecast'!A18</f>
        <v>Dec-19</v>
      </c>
      <c r="S1" s="8" t="str">
        <f>'Monthly Summary Forecast'!A19</f>
        <v>Jan-20</v>
      </c>
      <c r="T1" s="8" t="str">
        <f>'Monthly Summary Forecast'!A20</f>
        <v>Feb-20</v>
      </c>
      <c r="U1" s="8" t="str">
        <f>'Monthly Summary Forecast'!A21</f>
        <v>Mar-20</v>
      </c>
      <c r="V1" s="8" t="str">
        <f>'Monthly Summary Forecast'!A22</f>
        <v>Apr-20</v>
      </c>
      <c r="W1" s="8" t="str">
        <f>'Monthly Summary Forecast'!A23</f>
        <v>May-20</v>
      </c>
      <c r="X1" s="8" t="str">
        <f>'Monthly Summary Forecast'!A24</f>
        <v>Jun-20</v>
      </c>
      <c r="Y1" s="8" t="str">
        <f>'Monthly Summary Forecast'!A25</f>
        <v>Jul-20</v>
      </c>
    </row>
    <row r="2" spans="1:25">
      <c r="A2" s="6" t="s">
        <v>5</v>
      </c>
      <c r="B2" s="27">
        <f>'Monthly Summary Forecast'!$B2</f>
        <v>-4.4891253765806454</v>
      </c>
      <c r="C2" s="27">
        <f>'Monthly Summary Forecast'!$B3</f>
        <v>-2.2942500000000003</v>
      </c>
      <c r="D2" s="27">
        <f>'Monthly Summary Forecast'!$B4</f>
        <v>-1.4503999999999995</v>
      </c>
      <c r="E2" s="27">
        <f>'Monthly Summary Forecast'!$B5</f>
        <v>-1.5016099999999999</v>
      </c>
      <c r="F2" s="27">
        <f>'Monthly Summary Forecast'!$B6</f>
        <v>-1.6608399999999992</v>
      </c>
      <c r="G2" s="27">
        <f>'Monthly Summary Forecast'!$B7</f>
        <v>-0.8729100000000003</v>
      </c>
      <c r="H2" s="27">
        <f>'Monthly Summary Forecast'!$B8</f>
        <v>1.097639</v>
      </c>
      <c r="I2" s="27">
        <f>'Monthly Summary Forecast'!$B9</f>
        <v>-1.8879700000000008</v>
      </c>
      <c r="J2" s="27">
        <f>'Monthly Summary Forecast'!$B10</f>
        <v>-6.8619299999999956</v>
      </c>
      <c r="K2" s="27">
        <f>'Monthly Summary Forecast'!$B11</f>
        <v>-4.8790400000000016</v>
      </c>
      <c r="L2" s="27">
        <f>'Monthly Summary Forecast'!$B12</f>
        <v>-4.1863600000000014</v>
      </c>
      <c r="M2" s="27">
        <f>'Monthly Summary Forecast'!$B13</f>
        <v>-3.4730199999999982</v>
      </c>
      <c r="N2" s="27">
        <f>'Monthly Summary Forecast'!$B14</f>
        <v>-4.0988700000000007</v>
      </c>
      <c r="O2" s="27">
        <f>'Monthly Summary Forecast'!$B15</f>
        <v>-2.2942500000000003</v>
      </c>
      <c r="P2" s="27">
        <f>'Monthly Summary Forecast'!$B16</f>
        <v>-1.4503999999999995</v>
      </c>
      <c r="Q2" s="27">
        <f>'Monthly Summary Forecast'!$B17</f>
        <v>-1.5016099999999999</v>
      </c>
      <c r="R2" s="27">
        <f>'Monthly Summary Forecast'!$B18</f>
        <v>-1.6608399999999992</v>
      </c>
      <c r="S2" s="27">
        <f>'Monthly Summary Forecast'!$B19</f>
        <v>-0.8729100000000003</v>
      </c>
      <c r="T2" s="27">
        <f>'Monthly Summary Forecast'!$B20</f>
        <v>1.0367367419354838</v>
      </c>
      <c r="U2" s="27">
        <f>'Monthly Summary Forecast'!$B21</f>
        <v>-1.966613075268818</v>
      </c>
      <c r="V2" s="27">
        <f>'Monthly Summary Forecast'!$B22</f>
        <v>-6.8619299999999956</v>
      </c>
      <c r="W2" s="27">
        <f>'Monthly Summary Forecast'!$B23</f>
        <v>-4.8790400000000016</v>
      </c>
      <c r="X2" s="27">
        <f>'Monthly Summary Forecast'!$B24</f>
        <v>-4.1863600000000014</v>
      </c>
      <c r="Y2" s="27">
        <f>'Monthly Summary Forecast'!$B25</f>
        <v>-3.4730199999999982</v>
      </c>
    </row>
    <row r="3" spans="1:25">
      <c r="A3" s="6" t="s">
        <v>7</v>
      </c>
      <c r="B3" s="27">
        <f>'Monthly Summary Forecast'!$C2</f>
        <v>7.1005184154228802</v>
      </c>
      <c r="C3" s="27">
        <f>'Monthly Summary Forecast'!$C3</f>
        <v>14.032884549421841</v>
      </c>
      <c r="D3" s="27">
        <f>'Monthly Summary Forecast'!$C4</f>
        <v>16.24811220387954</v>
      </c>
      <c r="E3" s="27">
        <f>'Monthly Summary Forecast'!$C5</f>
        <v>16.069217816427042</v>
      </c>
      <c r="F3" s="27">
        <f>'Monthly Summary Forecast'!$C6</f>
        <v>11.711190898036193</v>
      </c>
      <c r="G3" s="27">
        <f>'Monthly Summary Forecast'!$C7</f>
        <v>9.7842430928035355</v>
      </c>
      <c r="H3" s="27">
        <f>'Monthly Summary Forecast'!$C8</f>
        <v>12.794474208167268</v>
      </c>
      <c r="I3" s="27">
        <f>'Monthly Summary Forecast'!$C9</f>
        <v>13.061502122280578</v>
      </c>
      <c r="J3" s="27">
        <f>'Monthly Summary Forecast'!$C10</f>
        <v>8.2402564061255408</v>
      </c>
      <c r="K3" s="27">
        <f>'Monthly Summary Forecast'!$C11</f>
        <v>8.9306886536589101</v>
      </c>
      <c r="L3" s="27">
        <f>'Monthly Summary Forecast'!$C12</f>
        <v>5.8228795214961835</v>
      </c>
      <c r="M3" s="27">
        <f>'Monthly Summary Forecast'!$C13</f>
        <v>6.9675013679059692</v>
      </c>
      <c r="N3" s="27">
        <f>'Monthly Summary Forecast'!$C14</f>
        <v>8.1515256322604071</v>
      </c>
      <c r="O3" s="27">
        <f>'Monthly Summary Forecast'!$C15</f>
        <v>14.075943639421855</v>
      </c>
      <c r="P3" s="27">
        <f>'Monthly Summary Forecast'!$C16</f>
        <v>16.346332173879553</v>
      </c>
      <c r="Q3" s="27">
        <f>'Monthly Summary Forecast'!$C17</f>
        <v>16.052159306427043</v>
      </c>
      <c r="R3" s="27">
        <f>'Monthly Summary Forecast'!$C18</f>
        <v>11.800869418036189</v>
      </c>
      <c r="S3" s="27">
        <f>'Monthly Summary Forecast'!$C19</f>
        <v>10.049684902803534</v>
      </c>
      <c r="T3" s="27">
        <f>'Monthly Summary Forecast'!$C20</f>
        <v>12.995199005062156</v>
      </c>
      <c r="U3" s="27">
        <f>'Monthly Summary Forecast'!$C21</f>
        <v>12.85049462228058</v>
      </c>
      <c r="V3" s="27">
        <f>'Monthly Summary Forecast'!$C22</f>
        <v>8.2929589572836324</v>
      </c>
      <c r="W3" s="27">
        <f>'Monthly Summary Forecast'!$C23</f>
        <v>8.9558186736589089</v>
      </c>
      <c r="X3" s="27">
        <f>'Monthly Summary Forecast'!$C24</f>
        <v>5.833712861496184</v>
      </c>
      <c r="Y3" s="27">
        <f>'Monthly Summary Forecast'!$C25</f>
        <v>6.9704180379059695</v>
      </c>
    </row>
    <row r="4" spans="1:25">
      <c r="A4" s="6" t="s">
        <v>8</v>
      </c>
      <c r="B4" s="27">
        <f>'Monthly Summary Forecast'!$D2</f>
        <v>5.9528384581562719</v>
      </c>
      <c r="C4" s="27">
        <f>'Monthly Summary Forecast'!$D3</f>
        <v>6.3079769921823488</v>
      </c>
      <c r="D4" s="27">
        <f>'Monthly Summary Forecast'!$D4</f>
        <v>6.2263883270445488</v>
      </c>
      <c r="E4" s="27">
        <f>'Monthly Summary Forecast'!$D5</f>
        <v>7.4286853351983524</v>
      </c>
      <c r="F4" s="27">
        <f>'Monthly Summary Forecast'!$D6</f>
        <v>7.4702506664862582</v>
      </c>
      <c r="G4" s="27">
        <f>'Monthly Summary Forecast'!$D7</f>
        <v>7.5745388270770446</v>
      </c>
      <c r="H4" s="27">
        <f>'Monthly Summary Forecast'!$D8</f>
        <v>6.5184684003360456</v>
      </c>
      <c r="I4" s="27">
        <f>'Monthly Summary Forecast'!$D9</f>
        <v>7.3993667073646145</v>
      </c>
      <c r="J4" s="27">
        <f>'Monthly Summary Forecast'!$D10</f>
        <v>5.1676623869916396</v>
      </c>
      <c r="K4" s="27">
        <f>'Monthly Summary Forecast'!$D11</f>
        <v>5.5758224343444498</v>
      </c>
      <c r="L4" s="27">
        <f>'Monthly Summary Forecast'!$D12</f>
        <v>5.4347678869994729</v>
      </c>
      <c r="M4" s="27">
        <f>'Monthly Summary Forecast'!$D13</f>
        <v>5.9629980652682608</v>
      </c>
      <c r="N4" s="27">
        <f>'Monthly Summary Forecast'!$D14</f>
        <v>5.8179311840737746</v>
      </c>
      <c r="O4" s="27">
        <f>'Monthly Summary Forecast'!$D15</f>
        <v>6.3079769921823488</v>
      </c>
      <c r="P4" s="27">
        <f>'Monthly Summary Forecast'!$D16</f>
        <v>6.2263883270445488</v>
      </c>
      <c r="Q4" s="27">
        <f>'Monthly Summary Forecast'!$D17</f>
        <v>7.4286853351983524</v>
      </c>
      <c r="R4" s="27">
        <f>'Monthly Summary Forecast'!$D18</f>
        <v>7.4702506664862582</v>
      </c>
      <c r="S4" s="27">
        <f>'Monthly Summary Forecast'!$D19</f>
        <v>7.5745388270770446</v>
      </c>
      <c r="T4" s="27">
        <f>'Monthly Summary Forecast'!$D20</f>
        <v>6.5184684003360438</v>
      </c>
      <c r="U4" s="27">
        <f>'Monthly Summary Forecast'!$D21</f>
        <v>7.3993667073646145</v>
      </c>
      <c r="V4" s="27">
        <f>'Monthly Summary Forecast'!$D22</f>
        <v>5.1676623869916396</v>
      </c>
      <c r="W4" s="27">
        <f>'Monthly Summary Forecast'!$D23</f>
        <v>5.5758224343444498</v>
      </c>
      <c r="X4" s="27">
        <f>'Monthly Summary Forecast'!$D24</f>
        <v>5.4347678869994729</v>
      </c>
      <c r="Y4" s="27">
        <f>'Monthly Summary Forecast'!$D25</f>
        <v>5.9629980652682608</v>
      </c>
    </row>
    <row r="5" spans="1:25">
      <c r="A5" s="6" t="s">
        <v>130</v>
      </c>
      <c r="B5" s="27">
        <f>'Monthly Summary Forecast'!$U2</f>
        <v>40.979306344592246</v>
      </c>
      <c r="C5" s="27">
        <f>'Monthly Summary Forecast'!$U3</f>
        <v>31.584932000000009</v>
      </c>
      <c r="D5" s="27">
        <f>'Monthly Summary Forecast'!$U4</f>
        <v>26.789335999999984</v>
      </c>
      <c r="E5" s="27">
        <f>'Monthly Summary Forecast'!$U5</f>
        <v>33.593401</v>
      </c>
      <c r="F5" s="27">
        <f>'Monthly Summary Forecast'!$U6</f>
        <v>28.240649999999999</v>
      </c>
      <c r="G5" s="27">
        <f>'Monthly Summary Forecast'!$U7</f>
        <v>14.789540139473681</v>
      </c>
      <c r="H5" s="27">
        <f>'Monthly Summary Forecast'!$U8</f>
        <v>16.759818842105268</v>
      </c>
      <c r="I5" s="27">
        <f>'Monthly Summary Forecast'!$U9</f>
        <v>22.14434403947369</v>
      </c>
      <c r="J5" s="27">
        <f>'Monthly Summary Forecast'!$U10</f>
        <v>21.287318825042359</v>
      </c>
      <c r="K5" s="27">
        <f>'Monthly Summary Forecast'!$U11</f>
        <v>25.174117085877111</v>
      </c>
      <c r="L5" s="27">
        <f>'Monthly Summary Forecast'!$U12</f>
        <v>23.740146973684212</v>
      </c>
      <c r="M5" s="27">
        <f>'Monthly Summary Forecast'!$U13</f>
        <v>27.487874039473688</v>
      </c>
      <c r="N5" s="27">
        <f>'Monthly Summary Forecast'!$U14</f>
        <v>31.559029039473682</v>
      </c>
      <c r="O5" s="27">
        <f>'Monthly Summary Forecast'!$U15</f>
        <v>29.598974973684207</v>
      </c>
      <c r="P5" s="27">
        <f>'Monthly Summary Forecast'!$U16</f>
        <v>28.562818039473665</v>
      </c>
      <c r="Q5" s="27">
        <f>'Monthly Summary Forecast'!$U17</f>
        <v>30.495010999999991</v>
      </c>
      <c r="R5" s="27">
        <f>'Monthly Summary Forecast'!$U18</f>
        <v>26.529982999999994</v>
      </c>
      <c r="S5" s="27">
        <f>'Monthly Summary Forecast'!$U19</f>
        <v>19.936728000000002</v>
      </c>
      <c r="T5" s="27">
        <f>'Monthly Summary Forecast'!$U20</f>
        <v>19.125503999999996</v>
      </c>
      <c r="U5" s="27">
        <f>'Monthly Summary Forecast'!$U21</f>
        <v>19.455197000000005</v>
      </c>
      <c r="V5" s="27">
        <f>'Monthly Summary Forecast'!$U22</f>
        <v>21.287318825042359</v>
      </c>
      <c r="W5" s="27">
        <f>'Monthly Summary Forecast'!$U23</f>
        <v>25.174117085877111</v>
      </c>
      <c r="X5" s="27">
        <f>'Monthly Summary Forecast'!$U24</f>
        <v>23.740146973684212</v>
      </c>
      <c r="Y5" s="27">
        <f>'Monthly Summary Forecast'!$U25</f>
        <v>27.487874039473688</v>
      </c>
    </row>
    <row r="6" spans="1:25">
      <c r="A6" s="6" t="s">
        <v>129</v>
      </c>
      <c r="B6" s="27">
        <f>'Monthly Summary Forecast'!$I2</f>
        <v>1.4357934187089465</v>
      </c>
      <c r="C6" s="27">
        <f>'Monthly Summary Forecast'!$I3</f>
        <v>1.7612691942069116</v>
      </c>
      <c r="D6" s="27">
        <f>'Monthly Summary Forecast'!$I4</f>
        <v>1.210690084916062</v>
      </c>
      <c r="E6" s="27">
        <f>'Monthly Summary Forecast'!$I5</f>
        <v>0.5021293865149683</v>
      </c>
      <c r="F6" s="27">
        <f>'Monthly Summary Forecast'!$I6</f>
        <v>0.46760976398383819</v>
      </c>
      <c r="G6" s="27">
        <f>'Monthly Summary Forecast'!$I7</f>
        <v>0.64381436380038604</v>
      </c>
      <c r="H6" s="27">
        <f>'Monthly Summary Forecast'!$I8</f>
        <v>0.11923103081973595</v>
      </c>
      <c r="I6" s="27">
        <f>'Monthly Summary Forecast'!$I9</f>
        <v>0.22314388470914379</v>
      </c>
      <c r="J6" s="27">
        <f>'Monthly Summary Forecast'!$I10</f>
        <v>0.40427513104456209</v>
      </c>
      <c r="K6" s="27">
        <f>'Monthly Summary Forecast'!$I11</f>
        <v>0.89548650942051822</v>
      </c>
      <c r="L6" s="27">
        <f>'Monthly Summary Forecast'!$I12</f>
        <v>1.6438631778144426</v>
      </c>
      <c r="M6" s="27">
        <f>'Monthly Summary Forecast'!$I13</f>
        <v>1.8465683571859834</v>
      </c>
      <c r="N6" s="27">
        <f>'Monthly Summary Forecast'!$I14</f>
        <v>1.6664693612816392</v>
      </c>
      <c r="O6" s="27">
        <f>'Monthly Summary Forecast'!$I15</f>
        <v>1.7612691942069116</v>
      </c>
      <c r="P6" s="27">
        <f>'Monthly Summary Forecast'!$I16</f>
        <v>1.210690084916062</v>
      </c>
      <c r="Q6" s="27">
        <f>'Monthly Summary Forecast'!$I17</f>
        <v>0.5021293865149683</v>
      </c>
      <c r="R6" s="27">
        <f>'Monthly Summary Forecast'!$I18</f>
        <v>0.46760976398383819</v>
      </c>
      <c r="S6" s="27">
        <f>'Monthly Summary Forecast'!$I19</f>
        <v>0.64381436380038604</v>
      </c>
      <c r="T6" s="27">
        <f>'Monthly Summary Forecast'!$I20</f>
        <v>0.119231030819736</v>
      </c>
      <c r="U6" s="27">
        <f>'Monthly Summary Forecast'!$I21</f>
        <v>0.22314388470914379</v>
      </c>
      <c r="V6" s="27">
        <f>'Monthly Summary Forecast'!$I22</f>
        <v>0.40427513104456209</v>
      </c>
      <c r="W6" s="27">
        <f>'Monthly Summary Forecast'!$I23</f>
        <v>0.89548650942051822</v>
      </c>
      <c r="X6" s="27">
        <f>'Monthly Summary Forecast'!$I24</f>
        <v>1.6438631778144426</v>
      </c>
      <c r="Y6" s="27">
        <f>'Monthly Summary Forecast'!$I25</f>
        <v>1.8465683571859834</v>
      </c>
    </row>
    <row r="7" spans="1:25">
      <c r="A7" s="6" t="s">
        <v>3</v>
      </c>
      <c r="B7" s="27">
        <f>'Monthly Summary Forecast'!$J2</f>
        <v>8.8808566913747224</v>
      </c>
      <c r="C7" s="27">
        <f>'Monthly Summary Forecast'!$J3</f>
        <v>8.7738874239030888</v>
      </c>
      <c r="D7" s="27">
        <f>'Monthly Summary Forecast'!$J4</f>
        <v>9.1019703860952461</v>
      </c>
      <c r="E7" s="27">
        <f>'Monthly Summary Forecast'!$J5</f>
        <v>9.3885025476260253</v>
      </c>
      <c r="F7" s="27">
        <f>'Monthly Summary Forecast'!$J6</f>
        <v>10.040940006041918</v>
      </c>
      <c r="G7" s="27">
        <f>'Monthly Summary Forecast'!$J7</f>
        <v>10.297150566422246</v>
      </c>
      <c r="H7" s="27">
        <f>'Monthly Summary Forecast'!$J8</f>
        <v>8.712608817696438</v>
      </c>
      <c r="I7" s="27">
        <f>'Monthly Summary Forecast'!$J9</f>
        <v>9.7134409793734147</v>
      </c>
      <c r="J7" s="27">
        <f>'Monthly Summary Forecast'!$J10</f>
        <v>9.0368359963609333</v>
      </c>
      <c r="K7" s="27">
        <f>'Monthly Summary Forecast'!$J11</f>
        <v>8.9731879639413172</v>
      </c>
      <c r="L7" s="27">
        <f>'Monthly Summary Forecast'!$J12</f>
        <v>8.8134476697693334</v>
      </c>
      <c r="M7" s="27">
        <f>'Monthly Summary Forecast'!$J13</f>
        <v>9.082911268829692</v>
      </c>
      <c r="N7" s="27">
        <f>'Monthly Summary Forecast'!$J14</f>
        <v>9.597955748930838</v>
      </c>
      <c r="O7" s="27">
        <f>'Monthly Summary Forecast'!$J15</f>
        <v>8.7738874239030888</v>
      </c>
      <c r="P7" s="27">
        <f>'Monthly Summary Forecast'!$J16</f>
        <v>9.1019703860952461</v>
      </c>
      <c r="Q7" s="27">
        <f>'Monthly Summary Forecast'!$J17</f>
        <v>9.3885025476260253</v>
      </c>
      <c r="R7" s="27">
        <f>'Monthly Summary Forecast'!$J18</f>
        <v>10.040940006041918</v>
      </c>
      <c r="S7" s="27">
        <f>'Monthly Summary Forecast'!$J19</f>
        <v>10.297150566422246</v>
      </c>
      <c r="T7" s="27">
        <f>'Monthly Summary Forecast'!$J20</f>
        <v>8.7126088176964327</v>
      </c>
      <c r="U7" s="27">
        <f>'Monthly Summary Forecast'!$J21</f>
        <v>9.7134409793734147</v>
      </c>
      <c r="V7" s="27">
        <f>'Monthly Summary Forecast'!$J22</f>
        <v>9.0368359963609333</v>
      </c>
      <c r="W7" s="27">
        <f>'Monthly Summary Forecast'!$J23</f>
        <v>8.9731879639413172</v>
      </c>
      <c r="X7" s="27">
        <f>'Monthly Summary Forecast'!$J24</f>
        <v>8.8134476697693334</v>
      </c>
      <c r="Y7" s="27">
        <f>'Monthly Summary Forecast'!$J25</f>
        <v>9.082911268829692</v>
      </c>
    </row>
    <row r="8" spans="1:25">
      <c r="A8" s="6" t="s">
        <v>1</v>
      </c>
      <c r="B8" s="27">
        <f>'Monthly Summary Forecast'!$K2</f>
        <v>13.748838221055685</v>
      </c>
      <c r="C8" s="27">
        <f>'Monthly Summary Forecast'!$K3</f>
        <v>15.279728897755266</v>
      </c>
      <c r="D8" s="27">
        <f>'Monthly Summary Forecast'!$K4</f>
        <v>14.685602290277416</v>
      </c>
      <c r="E8" s="27">
        <f>'Monthly Summary Forecast'!$K5</f>
        <v>14.076563787999733</v>
      </c>
      <c r="F8" s="27">
        <f>'Monthly Summary Forecast'!$K6</f>
        <v>14.260551754527071</v>
      </c>
      <c r="G8" s="27">
        <f>'Monthly Summary Forecast'!$K7</f>
        <v>13.967564494863819</v>
      </c>
      <c r="H8" s="27">
        <f>'Monthly Summary Forecast'!$K8</f>
        <v>12.310540703260509</v>
      </c>
      <c r="I8" s="27">
        <f>'Monthly Summary Forecast'!$K9</f>
        <v>13.372573833770083</v>
      </c>
      <c r="J8" s="27">
        <f>'Monthly Summary Forecast'!$K10</f>
        <v>13.893085754039943</v>
      </c>
      <c r="K8" s="27">
        <f>'Monthly Summary Forecast'!$K11</f>
        <v>14.461478829633649</v>
      </c>
      <c r="L8" s="27">
        <f>'Monthly Summary Forecast'!$K12</f>
        <v>14.029071548040447</v>
      </c>
      <c r="M8" s="27">
        <f>'Monthly Summary Forecast'!$K13</f>
        <v>14.785404441511037</v>
      </c>
      <c r="N8" s="27">
        <f>'Monthly Summary Forecast'!$K14</f>
        <v>14.528496510219508</v>
      </c>
      <c r="O8" s="27">
        <f>'Monthly Summary Forecast'!$K15</f>
        <v>15.279728897755266</v>
      </c>
      <c r="P8" s="27">
        <f>'Monthly Summary Forecast'!$K4</f>
        <v>14.685602290277416</v>
      </c>
      <c r="Q8" s="27">
        <f>'Monthly Summary Forecast'!$K17</f>
        <v>14.076563787999733</v>
      </c>
      <c r="R8" s="27">
        <f>'Monthly Summary Forecast'!$K18</f>
        <v>14.260551754527071</v>
      </c>
      <c r="S8" s="27">
        <f>'Monthly Summary Forecast'!$K19</f>
        <v>13.967564494863819</v>
      </c>
      <c r="T8" s="27">
        <f>'Monthly Summary Forecast'!$K20</f>
        <v>12.310540703260521</v>
      </c>
      <c r="U8" s="27">
        <f>'Monthly Summary Forecast'!$K21</f>
        <v>13.372573833770083</v>
      </c>
      <c r="V8" s="27">
        <f>'Monthly Summary Forecast'!$K22</f>
        <v>13.893085754039943</v>
      </c>
      <c r="W8" s="27">
        <f>'Monthly Summary Forecast'!$K23</f>
        <v>14.461478829633649</v>
      </c>
      <c r="X8" s="27">
        <f>'Monthly Summary Forecast'!$K24</f>
        <v>14.029071548040447</v>
      </c>
      <c r="Y8" s="27">
        <f>'Monthly Summary Forecast'!$K25</f>
        <v>14.785404441511037</v>
      </c>
    </row>
    <row r="9" spans="1:25">
      <c r="A9" s="6" t="s">
        <v>178</v>
      </c>
      <c r="B9" s="27">
        <f>'Monthly Summary Forecast'!$L2</f>
        <v>1.8886559000000001</v>
      </c>
      <c r="C9" s="27">
        <f>'Monthly Summary Forecast'!$L3</f>
        <v>1.2812277400000005</v>
      </c>
      <c r="D9" s="27">
        <f>'Monthly Summary Forecast'!$L4</f>
        <v>1.5905124399999995</v>
      </c>
      <c r="E9" s="27">
        <f>'Monthly Summary Forecast'!$L5</f>
        <v>1.1969169900000001</v>
      </c>
      <c r="F9" s="27">
        <f>'Monthly Summary Forecast'!$L6</f>
        <v>1.2914299900000001</v>
      </c>
      <c r="G9" s="27">
        <f>'Monthly Summary Forecast'!$L7</f>
        <v>1.56689246</v>
      </c>
      <c r="H9" s="27">
        <f>'Monthly Summary Forecast'!$L8</f>
        <v>1.1726419799999999</v>
      </c>
      <c r="I9" s="27">
        <f>'Monthly Summary Forecast'!$L9</f>
        <v>1.0764229400000001</v>
      </c>
      <c r="J9" s="27">
        <f>'Monthly Summary Forecast'!$L10</f>
        <v>1.1442386200000001</v>
      </c>
      <c r="K9" s="27">
        <f>'Monthly Summary Forecast'!$L11</f>
        <v>0.86956585600000003</v>
      </c>
      <c r="L9" s="27">
        <f>'Monthly Summary Forecast'!$L12</f>
        <v>1.0079463910000002</v>
      </c>
      <c r="M9" s="27">
        <f>'Monthly Summary Forecast'!$L13</f>
        <v>1.1718901749999999</v>
      </c>
      <c r="N9" s="27">
        <f>'Monthly Summary Forecast'!$L14</f>
        <v>1.2840528179999999</v>
      </c>
      <c r="O9" s="27">
        <f>'Monthly Summary Forecast'!$L15</f>
        <v>1.0491525130000001</v>
      </c>
      <c r="P9" s="27">
        <f>'Monthly Summary Forecast'!$L4</f>
        <v>1.5905124399999995</v>
      </c>
      <c r="Q9" s="27">
        <f>'Monthly Summary Forecast'!$L17</f>
        <v>0.91617557300000008</v>
      </c>
      <c r="R9" s="27">
        <f>'Monthly Summary Forecast'!$L18</f>
        <v>0.88228558300000004</v>
      </c>
      <c r="S9" s="27">
        <f>'Monthly Summary Forecast'!$L19</f>
        <v>0.85157015499999988</v>
      </c>
      <c r="T9" s="27">
        <f>'Monthly Summary Forecast'!$L20</f>
        <v>0.92091699700000018</v>
      </c>
      <c r="U9" s="27">
        <f>'Monthly Summary Forecast'!$L21</f>
        <v>1.0135349860000002</v>
      </c>
      <c r="V9" s="27">
        <f>'Monthly Summary Forecast'!$L22</f>
        <v>0</v>
      </c>
      <c r="W9" s="27">
        <f>'Monthly Summary Forecast'!$L23</f>
        <v>0</v>
      </c>
      <c r="X9" s="27">
        <f>'Monthly Summary Forecast'!$L24</f>
        <v>0</v>
      </c>
      <c r="Y9" s="27">
        <f>'Monthly Summary Forecast'!$L25</f>
        <v>0</v>
      </c>
    </row>
    <row r="10" spans="1:25">
      <c r="A10" s="6" t="s">
        <v>6</v>
      </c>
      <c r="B10" s="27">
        <f>'Monthly Summary Forecast'!$M2</f>
        <v>6.1156904135931693</v>
      </c>
      <c r="C10" s="27">
        <f>'Monthly Summary Forecast'!$M3</f>
        <v>5.9038431790214307</v>
      </c>
      <c r="D10" s="27">
        <f>'Monthly Summary Forecast'!$M4</f>
        <v>6.0642904069557657</v>
      </c>
      <c r="E10" s="27">
        <f>'Monthly Summary Forecast'!$M5</f>
        <v>5.8195594561642867</v>
      </c>
      <c r="F10" s="27">
        <f>'Monthly Summary Forecast'!$M6</f>
        <v>6.392731356164286</v>
      </c>
      <c r="G10" s="27">
        <f>'Monthly Summary Forecast'!$M7</f>
        <v>6.3290599375928629</v>
      </c>
      <c r="H10" s="27">
        <f>'Monthly Summary Forecast'!$M8</f>
        <v>5.0861228808071433</v>
      </c>
      <c r="I10" s="27">
        <f>'Monthly Summary Forecast'!$M9</f>
        <v>5.4105418810022865</v>
      </c>
      <c r="J10" s="27">
        <f>'Monthly Summary Forecast'!$M10</f>
        <v>6.0381715628571424</v>
      </c>
      <c r="K10" s="27">
        <f>'Monthly Summary Forecast'!$M11</f>
        <v>6.8140157641276247</v>
      </c>
      <c r="L10" s="27">
        <f>'Monthly Summary Forecast'!$M12</f>
        <v>6.3836579071428554</v>
      </c>
      <c r="M10" s="27">
        <f>'Monthly Summary Forecast'!$M13</f>
        <v>6.2482038099541253</v>
      </c>
      <c r="N10" s="27">
        <f>'Monthly Summary Forecast'!$M14</f>
        <v>6.1156904135931693</v>
      </c>
      <c r="O10" s="27">
        <f>'Monthly Summary Forecast'!$M15</f>
        <v>5.9038431790214307</v>
      </c>
      <c r="P10" s="27">
        <f>'Monthly Summary Forecast'!$M4</f>
        <v>6.0642904069557657</v>
      </c>
      <c r="Q10" s="27">
        <f>'Monthly Summary Forecast'!$M17</f>
        <v>5.8195594561642867</v>
      </c>
      <c r="R10" s="27">
        <f>'Monthly Summary Forecast'!$M18</f>
        <v>6.392731356164286</v>
      </c>
      <c r="S10" s="27">
        <f>'Monthly Summary Forecast'!$M19</f>
        <v>6.3290599375928629</v>
      </c>
      <c r="T10" s="27">
        <f>'Monthly Summary Forecast'!$M20</f>
        <v>5.086122880807145</v>
      </c>
      <c r="U10" s="27">
        <f>'Monthly Summary Forecast'!$M21</f>
        <v>5.4105418810022865</v>
      </c>
      <c r="V10" s="27">
        <f>'Monthly Summary Forecast'!$M22</f>
        <v>6.0381715628571424</v>
      </c>
      <c r="W10" s="27">
        <f>'Monthly Summary Forecast'!$M23</f>
        <v>6.8140157641276247</v>
      </c>
      <c r="X10" s="27">
        <f>'Monthly Summary Forecast'!$M24</f>
        <v>6.3836579071428554</v>
      </c>
      <c r="Y10" s="27">
        <f>'Monthly Summary Forecast'!$M25</f>
        <v>6.2482038099541253</v>
      </c>
    </row>
    <row r="11" spans="1:25">
      <c r="A11" s="6" t="s">
        <v>12</v>
      </c>
      <c r="B11" s="33">
        <f>'Monthly Summary Forecast'!$N2</f>
        <v>-9.8982101386683355E-2</v>
      </c>
      <c r="C11" s="33">
        <f>'Monthly Summary Forecast'!$N3</f>
        <v>-0.44208951890089387</v>
      </c>
      <c r="D11" s="33">
        <f>'Monthly Summary Forecast'!$N4</f>
        <v>0.27992945238265038</v>
      </c>
      <c r="E11" s="33">
        <f>'Monthly Summary Forecast'!$N5</f>
        <v>-1.0984520424899766</v>
      </c>
      <c r="F11" s="33">
        <f>'Monthly Summary Forecast'!$N6</f>
        <v>-0.28410699634301473</v>
      </c>
      <c r="G11" s="33">
        <f>'Monthly Summary Forecast'!$N7</f>
        <v>-2.0142850520379234</v>
      </c>
      <c r="H11" s="33">
        <f>'Monthly Summary Forecast'!$N8</f>
        <v>1.1283119787404827</v>
      </c>
      <c r="I11" s="33">
        <f>'Monthly Summary Forecast'!$N9</f>
        <v>-0.83691721033250255</v>
      </c>
      <c r="J11" s="33">
        <f>'Monthly Summary Forecast'!$N10</f>
        <v>1.839695000195442</v>
      </c>
      <c r="K11" s="33">
        <f>'Monthly Summary Forecast'!$N11</f>
        <v>2.0641743418310003</v>
      </c>
      <c r="L11" s="33">
        <f>'Monthly Summary Forecast'!$N12</f>
        <v>1.3991411418955473</v>
      </c>
      <c r="M11" s="33">
        <f>'Monthly Summary Forecast'!$N13</f>
        <v>1.1096410653948807</v>
      </c>
      <c r="N11" s="33">
        <f>'Monthly Summary Forecast'!$N14</f>
        <v>0.1412688306013824</v>
      </c>
      <c r="O11" s="33">
        <f>'Monthly Summary Forecast'!$N15</f>
        <v>-0.25307338190089379</v>
      </c>
      <c r="P11" s="33">
        <f>'Monthly Summary Forecast'!$N16</f>
        <v>0.88537860138265045</v>
      </c>
      <c r="Q11" s="33">
        <f>'Monthly Summary Forecast'!$N17</f>
        <v>-0.80065211548997661</v>
      </c>
      <c r="R11" s="33">
        <f>'Monthly Summary Forecast'!$N18</f>
        <v>3.5358890656985276E-2</v>
      </c>
      <c r="S11" s="33">
        <f>'Monthly Summary Forecast'!$N19</f>
        <v>-1.5644045570379226</v>
      </c>
      <c r="T11" s="33">
        <f>'Monthly Summary Forecast'!$N20</f>
        <v>1.3049962547436418</v>
      </c>
      <c r="U11" s="33">
        <f>'Monthly Summary Forecast'!$N21</f>
        <v>-0.56302175633250251</v>
      </c>
      <c r="V11" s="33">
        <f>'Monthly Summary Forecast'!$N22</f>
        <v>2.9439336201954402</v>
      </c>
      <c r="W11" s="33">
        <f>'Monthly Summary Forecast'!$N23</f>
        <v>2.9086101778309996</v>
      </c>
      <c r="X11" s="33">
        <f>'Monthly Summary Forecast'!$N24</f>
        <v>2.3962541928955479</v>
      </c>
      <c r="Y11" s="33">
        <f>'Monthly Summary Forecast'!$N25</f>
        <v>2.2786145703948817</v>
      </c>
    </row>
    <row r="12" spans="1:25">
      <c r="A12" s="7" t="s">
        <v>13</v>
      </c>
      <c r="B12" s="27">
        <f>'Monthly Summary Forecast'!$O2</f>
        <v>3.8219178082191791</v>
      </c>
      <c r="C12" s="27">
        <f>'Monthly Summary Forecast'!$O3</f>
        <v>3.6986301369863024</v>
      </c>
      <c r="D12" s="27">
        <f>'Monthly Summary Forecast'!$O4</f>
        <v>3.8219178082191791</v>
      </c>
      <c r="E12" s="27">
        <f>'Monthly Summary Forecast'!$O5</f>
        <v>3.6986301369863024</v>
      </c>
      <c r="F12" s="27">
        <f>'Monthly Summary Forecast'!$O6</f>
        <v>3.8219178082191791</v>
      </c>
      <c r="G12" s="27">
        <f>'Monthly Summary Forecast'!$O7</f>
        <v>3.8219178082191791</v>
      </c>
      <c r="H12" s="27">
        <f>'Monthly Summary Forecast'!$O8</f>
        <v>3.4520547945205489</v>
      </c>
      <c r="I12" s="27">
        <f>'Monthly Summary Forecast'!$O9</f>
        <v>3.8219178082191791</v>
      </c>
      <c r="J12" s="27">
        <f>'Monthly Summary Forecast'!$O10</f>
        <v>3.6986301369863024</v>
      </c>
      <c r="K12" s="27">
        <f>'Monthly Summary Forecast'!$O11</f>
        <v>3.8219178082191791</v>
      </c>
      <c r="L12" s="27">
        <f>'Monthly Summary Forecast'!$O12</f>
        <v>3.6986301369863024</v>
      </c>
      <c r="M12" s="27">
        <f>'Monthly Summary Forecast'!$O13</f>
        <v>3.8219178082191791</v>
      </c>
      <c r="N12" s="27">
        <f>'Monthly Summary Forecast'!$O14</f>
        <v>3.8219178082191791</v>
      </c>
      <c r="O12" s="27">
        <f>'Monthly Summary Forecast'!$O15</f>
        <v>3.6986301369863024</v>
      </c>
      <c r="P12" s="27">
        <f>'Monthly Summary Forecast'!$O4</f>
        <v>3.8219178082191791</v>
      </c>
      <c r="Q12" s="27">
        <f>'Monthly Summary Forecast'!$O17</f>
        <v>3.6986301369863024</v>
      </c>
      <c r="R12" s="27">
        <f>'Monthly Summary Forecast'!$O18</f>
        <v>3.8219178082191791</v>
      </c>
      <c r="S12" s="27">
        <f>'Monthly Summary Forecast'!$O19</f>
        <v>3.8219178082191791</v>
      </c>
      <c r="T12" s="27">
        <f>'Monthly Summary Forecast'!$O20</f>
        <v>3.4520547945205471</v>
      </c>
      <c r="U12" s="27">
        <f>'Monthly Summary Forecast'!$O21</f>
        <v>3.8219178082191791</v>
      </c>
      <c r="V12" s="27">
        <f>'Monthly Summary Forecast'!$O22</f>
        <v>3.6986301369863024</v>
      </c>
      <c r="W12" s="27">
        <f>'Monthly Summary Forecast'!$O23</f>
        <v>3.8219178082191791</v>
      </c>
      <c r="X12" s="27">
        <f>'Monthly Summary Forecast'!$O24</f>
        <v>3.6986301369863024</v>
      </c>
      <c r="Y12" s="27">
        <f>'Monthly Summary Forecast'!$O25</f>
        <v>3.8219178082191791</v>
      </c>
    </row>
    <row r="13" spans="1:25">
      <c r="A13" s="7" t="s">
        <v>39</v>
      </c>
      <c r="B13" s="27">
        <f t="shared" ref="B13:Y13" si="0">SUM(B2:B12)</f>
        <v>85.336308193155773</v>
      </c>
      <c r="C13" s="27">
        <f t="shared" si="0"/>
        <v>85.88804059457631</v>
      </c>
      <c r="D13" s="27">
        <f t="shared" si="0"/>
        <v>84.568349399770383</v>
      </c>
      <c r="E13" s="27">
        <f t="shared" si="0"/>
        <v>89.173544414426729</v>
      </c>
      <c r="F13" s="27">
        <f t="shared" si="0"/>
        <v>81.752325247115735</v>
      </c>
      <c r="G13" s="27">
        <f t="shared" si="0"/>
        <v>65.887526638214837</v>
      </c>
      <c r="H13" s="27">
        <f t="shared" si="0"/>
        <v>69.151912636453432</v>
      </c>
      <c r="I13" s="27">
        <f t="shared" si="0"/>
        <v>73.498366985860486</v>
      </c>
      <c r="J13" s="27">
        <f t="shared" si="0"/>
        <v>63.888239819643879</v>
      </c>
      <c r="K13" s="27">
        <f t="shared" si="0"/>
        <v>72.70141524705376</v>
      </c>
      <c r="L13" s="27">
        <f t="shared" si="0"/>
        <v>67.78719235482879</v>
      </c>
      <c r="M13" s="27">
        <f t="shared" si="0"/>
        <v>75.011890398742821</v>
      </c>
      <c r="N13" s="27">
        <f t="shared" si="0"/>
        <v>78.585467346653587</v>
      </c>
      <c r="O13" s="27">
        <f t="shared" si="0"/>
        <v>83.902083568260522</v>
      </c>
      <c r="P13" s="27">
        <f t="shared" si="0"/>
        <v>87.045500558244086</v>
      </c>
      <c r="Q13" s="27">
        <f t="shared" si="0"/>
        <v>86.07515441442672</v>
      </c>
      <c r="R13" s="27">
        <f t="shared" si="0"/>
        <v>80.04165824711572</v>
      </c>
      <c r="S13" s="27">
        <f t="shared" si="0"/>
        <v>71.034714498741167</v>
      </c>
      <c r="T13" s="27">
        <f t="shared" si="0"/>
        <v>71.582379626181705</v>
      </c>
      <c r="U13" s="27">
        <f t="shared" si="0"/>
        <v>70.730576871118004</v>
      </c>
      <c r="V13" s="27">
        <f t="shared" si="0"/>
        <v>63.900942370801964</v>
      </c>
      <c r="W13" s="27">
        <f t="shared" si="0"/>
        <v>72.70141524705376</v>
      </c>
      <c r="X13" s="27">
        <f t="shared" si="0"/>
        <v>67.78719235482879</v>
      </c>
      <c r="Y13" s="27">
        <f t="shared" si="0"/>
        <v>75.011890398742807</v>
      </c>
    </row>
    <row r="14" spans="1:25">
      <c r="A14" s="7" t="s">
        <v>40</v>
      </c>
      <c r="B14" s="27">
        <f>'Monthly Summary Forecast'!$Q2</f>
        <v>35.726270713647139</v>
      </c>
      <c r="C14" s="27">
        <f>'Monthly Summary Forecast'!$Q3</f>
        <v>37.3916570721696</v>
      </c>
      <c r="D14" s="27">
        <f>'Monthly Summary Forecast'!$Q4</f>
        <v>41.039362996095207</v>
      </c>
      <c r="E14" s="27">
        <f>'Monthly Summary Forecast'!$Q5</f>
        <v>46.68507545351796</v>
      </c>
      <c r="F14" s="27">
        <f>'Monthly Summary Forecast'!$Q6</f>
        <v>48.743308820605876</v>
      </c>
      <c r="G14" s="27">
        <f>'Monthly Summary Forecast'!$Q7</f>
        <v>48.356659039483709</v>
      </c>
      <c r="H14" s="27">
        <f>'Monthly Summary Forecast'!$Q8</f>
        <v>44.915120434538899</v>
      </c>
      <c r="I14" s="27">
        <f>'Monthly Summary Forecast'!$Q9</f>
        <v>48.254548012227517</v>
      </c>
      <c r="J14" s="27">
        <f>'Monthly Summary Forecast'!$Q10</f>
        <v>35.27584127770038</v>
      </c>
      <c r="K14" s="27">
        <f>'Monthly Summary Forecast'!$Q11</f>
        <v>35.837999378814807</v>
      </c>
      <c r="L14" s="27">
        <f>'Monthly Summary Forecast'!$Q12</f>
        <v>33.076899831221866</v>
      </c>
      <c r="M14" s="27">
        <f>'Monthly Summary Forecast'!$Q13</f>
        <v>33.848582424331596</v>
      </c>
      <c r="N14" s="27">
        <f>'Monthly Summary Forecast'!$Q14</f>
        <v>33.574085730897316</v>
      </c>
      <c r="O14" s="27">
        <f>'Monthly Summary Forecast'!$Q15</f>
        <v>35.139147609990708</v>
      </c>
      <c r="P14" s="27">
        <f>'Monthly Summary Forecast'!$Q16</f>
        <v>38.567112213197902</v>
      </c>
      <c r="Q14" s="27">
        <f>'Monthly Summary Forecast'!$Q17</f>
        <v>43.872721510534952</v>
      </c>
      <c r="R14" s="27">
        <f>'Monthly Summary Forecast'!$Q18</f>
        <v>45.8069649157501</v>
      </c>
      <c r="S14" s="27">
        <f>'Monthly Summary Forecast'!$Q19</f>
        <v>45.443607290117221</v>
      </c>
      <c r="T14" s="27">
        <f>'Monthly Summary Forecast'!$Q20</f>
        <v>42.209390287879927</v>
      </c>
      <c r="U14" s="27">
        <f>'Monthly Summary Forecast'!$Q21</f>
        <v>45.347647529563211</v>
      </c>
      <c r="V14" s="27">
        <f>'Monthly Summary Forecast'!$Q22</f>
        <v>35.27584127770038</v>
      </c>
      <c r="W14" s="27">
        <f>'Monthly Summary Forecast'!$Q23</f>
        <v>35.837999378814807</v>
      </c>
      <c r="X14" s="27">
        <f>'Monthly Summary Forecast'!$Q24</f>
        <v>33.076899831221866</v>
      </c>
      <c r="Y14" s="27">
        <f>'Monthly Summary Forecast'!$Q25</f>
        <v>33.848582424331596</v>
      </c>
    </row>
    <row r="15" spans="1:25">
      <c r="A15" s="7" t="s">
        <v>36</v>
      </c>
      <c r="B15" s="27">
        <f>'Monthly Summary Forecast'!$S2</f>
        <v>1.273972602739726</v>
      </c>
      <c r="C15" s="27">
        <f>'Monthly Summary Forecast'!$S3</f>
        <v>1.2328767123287672</v>
      </c>
      <c r="D15" s="27">
        <f>'Monthly Summary Forecast'!$S4</f>
        <v>1.273972602739726</v>
      </c>
      <c r="E15" s="27">
        <f>'Monthly Summary Forecast'!$S5</f>
        <v>1.2328767123287672</v>
      </c>
      <c r="F15" s="27">
        <f>'Monthly Summary Forecast'!$S6</f>
        <v>1.273972602739726</v>
      </c>
      <c r="G15" s="27">
        <f>'Monthly Summary Forecast'!$S7</f>
        <v>1.273972602739726</v>
      </c>
      <c r="H15" s="27">
        <f>'Monthly Summary Forecast'!$S8</f>
        <v>1.1506849315068493</v>
      </c>
      <c r="I15" s="27">
        <f>'Monthly Summary Forecast'!$S9</f>
        <v>1.273972602739726</v>
      </c>
      <c r="J15" s="27">
        <f>'Monthly Summary Forecast'!$S10</f>
        <v>0.98630136986301364</v>
      </c>
      <c r="K15" s="27">
        <f>'Monthly Summary Forecast'!$S11</f>
        <v>1.0191780821917806</v>
      </c>
      <c r="L15" s="27">
        <f>'Monthly Summary Forecast'!$S12</f>
        <v>0.98630136986301364</v>
      </c>
      <c r="M15" s="27">
        <f>'Monthly Summary Forecast'!$S13</f>
        <v>1.0191780821917806</v>
      </c>
      <c r="N15" s="27">
        <f>'Monthly Summary Forecast'!$S14</f>
        <v>1.0191780821917806</v>
      </c>
      <c r="O15" s="27">
        <f>'Monthly Summary Forecast'!$S15</f>
        <v>0.98630136986301364</v>
      </c>
      <c r="P15" s="27">
        <f>'Monthly Summary Forecast'!$S16</f>
        <v>1.0191780821917806</v>
      </c>
      <c r="Q15" s="27">
        <f>'Monthly Summary Forecast'!$S17</f>
        <v>0.98630136986301364</v>
      </c>
      <c r="R15" s="27">
        <f>'Monthly Summary Forecast'!$S18</f>
        <v>1.0191780821917806</v>
      </c>
      <c r="S15" s="27">
        <f>'Monthly Summary Forecast'!$S19</f>
        <v>1.0191780821917806</v>
      </c>
      <c r="T15" s="27">
        <f>'Monthly Summary Forecast'!$S20</f>
        <v>0.92054794520547933</v>
      </c>
      <c r="U15" s="27">
        <f>'Monthly Summary Forecast'!$S21</f>
        <v>1.0191780821917806</v>
      </c>
      <c r="V15" s="27">
        <f>'Monthly Summary Forecast'!$S22</f>
        <v>0.98630136986301364</v>
      </c>
      <c r="W15" s="27">
        <f>'Monthly Summary Forecast'!$S23</f>
        <v>1.0191780821917806</v>
      </c>
      <c r="X15" s="27">
        <f>'Monthly Summary Forecast'!$S24</f>
        <v>0.98630136986301364</v>
      </c>
      <c r="Y15" s="27">
        <f>'Monthly Summary Forecast'!$S25</f>
        <v>1.0191780821917806</v>
      </c>
    </row>
    <row r="16" spans="1:25">
      <c r="A16" s="7" t="s">
        <v>167</v>
      </c>
      <c r="B16" s="27">
        <f>'Monthly Summary Forecast'!$R2</f>
        <v>16.094520547945205</v>
      </c>
      <c r="C16" s="27">
        <f>'Monthly Summary Forecast'!$R3</f>
        <v>15.575342465753426</v>
      </c>
      <c r="D16" s="27">
        <f>'Monthly Summary Forecast'!$R4</f>
        <v>16.094520547945205</v>
      </c>
      <c r="E16" s="27">
        <f>'Monthly Summary Forecast'!$R5</f>
        <v>15.575342465753426</v>
      </c>
      <c r="F16" s="27">
        <f>'Monthly Summary Forecast'!$R6</f>
        <v>16.094520547945205</v>
      </c>
      <c r="G16" s="27">
        <f>'Monthly Summary Forecast'!$R7</f>
        <v>16.094520547945205</v>
      </c>
      <c r="H16" s="27">
        <f>'Monthly Summary Forecast'!$R8</f>
        <v>14.536986301369865</v>
      </c>
      <c r="I16" s="27">
        <f>'Monthly Summary Forecast'!$R9</f>
        <v>16.094520547945205</v>
      </c>
      <c r="J16" s="27">
        <f>'Monthly Summary Forecast'!$R10</f>
        <v>15.616438356164382</v>
      </c>
      <c r="K16" s="27">
        <f>'Monthly Summary Forecast'!$R11</f>
        <v>16.136986301369863</v>
      </c>
      <c r="L16" s="27">
        <f>'Monthly Summary Forecast'!$R12</f>
        <v>15.616438356164382</v>
      </c>
      <c r="M16" s="27">
        <f>'Monthly Summary Forecast'!$R13</f>
        <v>16.136986301369863</v>
      </c>
      <c r="N16" s="27">
        <f>'Monthly Summary Forecast'!$R14</f>
        <v>16.136986301369863</v>
      </c>
      <c r="O16" s="27">
        <f>'Monthly Summary Forecast'!$R15</f>
        <v>15.616438356164382</v>
      </c>
      <c r="P16" s="27">
        <f>'Monthly Summary Forecast'!$R4</f>
        <v>16.094520547945205</v>
      </c>
      <c r="Q16" s="27">
        <f>'Monthly Summary Forecast'!$R17</f>
        <v>15.616438356164382</v>
      </c>
      <c r="R16" s="27">
        <f>'Monthly Summary Forecast'!$R18</f>
        <v>16.136986301369863</v>
      </c>
      <c r="S16" s="27">
        <f>'Monthly Summary Forecast'!$R19</f>
        <v>16.136986301369863</v>
      </c>
      <c r="T16" s="27">
        <f>'Monthly Summary Forecast'!$R20</f>
        <v>14.575342465753424</v>
      </c>
      <c r="U16" s="27">
        <f>'Monthly Summary Forecast'!$R21</f>
        <v>16.136986301369863</v>
      </c>
      <c r="V16" s="27">
        <f>'Monthly Summary Forecast'!$R22</f>
        <v>15.616438356164382</v>
      </c>
      <c r="W16" s="27">
        <f>'Monthly Summary Forecast'!$R23</f>
        <v>16.136986301369863</v>
      </c>
      <c r="X16" s="27">
        <f>'Monthly Summary Forecast'!$R24</f>
        <v>15.616438356164382</v>
      </c>
      <c r="Y16" s="27">
        <f>'Monthly Summary Forecast'!$R25</f>
        <v>16.136986301369863</v>
      </c>
    </row>
    <row r="17" spans="1:25">
      <c r="A17" s="9" t="s">
        <v>38</v>
      </c>
      <c r="B17" s="28">
        <f>(B13+B15+B16)/B14</f>
        <v>2.8747697224554796</v>
      </c>
      <c r="C17" s="28">
        <f t="shared" ref="C17:Y17" si="1">(C13+C15+C16)/C14</f>
        <v>2.7465019689939001</v>
      </c>
      <c r="D17" s="28">
        <f t="shared" si="1"/>
        <v>2.4838797463828657</v>
      </c>
      <c r="E17" s="28">
        <f t="shared" si="1"/>
        <v>2.2701422791536401</v>
      </c>
      <c r="F17" s="28">
        <f t="shared" si="1"/>
        <v>2.0335266685034332</v>
      </c>
      <c r="G17" s="28">
        <f t="shared" si="1"/>
        <v>1.7217074430415134</v>
      </c>
      <c r="H17" s="28">
        <f t="shared" si="1"/>
        <v>1.8888869282445486</v>
      </c>
      <c r="I17" s="28">
        <f t="shared" si="1"/>
        <v>1.8830734900577686</v>
      </c>
      <c r="J17" s="28">
        <f t="shared" si="1"/>
        <v>2.2817593182831795</v>
      </c>
      <c r="K17" s="28">
        <f t="shared" si="1"/>
        <v>2.5073268929105907</v>
      </c>
      <c r="L17" s="28">
        <f t="shared" si="1"/>
        <v>2.5513253210386737</v>
      </c>
      <c r="M17" s="28">
        <f t="shared" si="1"/>
        <v>2.7229516919459145</v>
      </c>
      <c r="N17" s="28">
        <f t="shared" si="1"/>
        <v>2.8516526852764548</v>
      </c>
      <c r="O17" s="28">
        <f t="shared" si="1"/>
        <v>2.8601952560087867</v>
      </c>
      <c r="P17" s="28">
        <f t="shared" si="1"/>
        <v>2.7007259089711457</v>
      </c>
      <c r="Q17" s="28">
        <f t="shared" si="1"/>
        <v>2.3403584415386347</v>
      </c>
      <c r="R17" s="28">
        <f t="shared" si="1"/>
        <v>2.1219005190465525</v>
      </c>
      <c r="S17" s="28">
        <f t="shared" si="1"/>
        <v>1.9406663366154471</v>
      </c>
      <c r="T17" s="28">
        <f t="shared" si="1"/>
        <v>2.0630070570373626</v>
      </c>
      <c r="U17" s="28">
        <f t="shared" si="1"/>
        <v>1.9380661631319285</v>
      </c>
      <c r="V17" s="28">
        <f t="shared" si="1"/>
        <v>2.2821194103659761</v>
      </c>
      <c r="W17" s="28">
        <f t="shared" si="1"/>
        <v>2.5073268929105907</v>
      </c>
      <c r="X17" s="28">
        <f t="shared" si="1"/>
        <v>2.5513253210386737</v>
      </c>
      <c r="Y17" s="28">
        <f t="shared" si="1"/>
        <v>2.722951691945914</v>
      </c>
    </row>
    <row r="18" spans="1:25">
      <c r="A18" s="9" t="s">
        <v>113</v>
      </c>
      <c r="B18" s="29">
        <v>3.1124074896805802</v>
      </c>
      <c r="C18" s="29">
        <v>2.9661928498717818</v>
      </c>
      <c r="D18" s="29">
        <v>2.7438818590589982</v>
      </c>
      <c r="E18" s="29">
        <v>2.4605906047401911</v>
      </c>
      <c r="F18" s="29">
        <v>2.2685347008086989</v>
      </c>
      <c r="G18" s="29">
        <v>2.0044152298841076</v>
      </c>
      <c r="H18" s="29">
        <v>2.0466110213018425</v>
      </c>
      <c r="I18" s="29">
        <v>2.1321208869576438</v>
      </c>
      <c r="J18" s="29">
        <v>2.5965757618552803</v>
      </c>
      <c r="K18" s="29">
        <v>2.8240999485821363</v>
      </c>
      <c r="L18" s="29">
        <v>2.8819465625256648</v>
      </c>
      <c r="M18" s="29">
        <v>3.0483510987037259</v>
      </c>
      <c r="N18" s="29">
        <v>3.4052787016233048</v>
      </c>
      <c r="O18" s="29">
        <v>3.5117460105735265</v>
      </c>
      <c r="P18" s="29">
        <v>3.405126599920528</v>
      </c>
      <c r="Q18" s="29">
        <v>3.0490772031209001</v>
      </c>
      <c r="R18" s="29">
        <v>2.830619280628818</v>
      </c>
      <c r="S18" s="29">
        <v>2.6493850981977127</v>
      </c>
      <c r="T18" s="29">
        <v>2.7717258186196281</v>
      </c>
      <c r="U18" s="29">
        <v>2.6517849247141938</v>
      </c>
      <c r="V18" s="29">
        <v>2.990838171948242</v>
      </c>
      <c r="W18" s="29">
        <v>3.2158481416257469</v>
      </c>
      <c r="X18" s="29">
        <v>3.265044082620939</v>
      </c>
      <c r="Y18" s="29">
        <v>3.4366704535281793</v>
      </c>
    </row>
    <row r="19" spans="1:25">
      <c r="A19" s="9" t="s">
        <v>114</v>
      </c>
      <c r="B19" s="29">
        <v>2.6371319552303789</v>
      </c>
      <c r="C19" s="29">
        <v>2.5268110881160184</v>
      </c>
      <c r="D19" s="29">
        <v>2.2238776337067332</v>
      </c>
      <c r="E19" s="29">
        <v>2.0796939535670891</v>
      </c>
      <c r="F19" s="29">
        <v>1.7985186361981678</v>
      </c>
      <c r="G19" s="29">
        <v>1.4389996561989189</v>
      </c>
      <c r="H19" s="29">
        <v>1.7311628351872548</v>
      </c>
      <c r="I19" s="29">
        <v>1.6340260931578932</v>
      </c>
      <c r="J19" s="29">
        <v>1.9669428747110793</v>
      </c>
      <c r="K19" s="29">
        <v>2.1905538372390452</v>
      </c>
      <c r="L19" s="29">
        <v>2.2207040795516826</v>
      </c>
      <c r="M19" s="29">
        <v>2.397552285188103</v>
      </c>
      <c r="N19" s="29">
        <v>2.2980266689296047</v>
      </c>
      <c r="O19" s="29">
        <v>2.2086445014440468</v>
      </c>
      <c r="P19" s="29">
        <v>1.9620367619963175</v>
      </c>
      <c r="Q19" s="29">
        <v>1.6316396799563693</v>
      </c>
      <c r="R19" s="29">
        <v>1.4131817574642871</v>
      </c>
      <c r="S19" s="29">
        <v>1.2319475750331814</v>
      </c>
      <c r="T19" s="29">
        <v>1.3542882954550972</v>
      </c>
      <c r="U19" s="29">
        <v>1.2243474015496632</v>
      </c>
      <c r="V19" s="29">
        <v>1.5734006487837111</v>
      </c>
      <c r="W19" s="29">
        <v>1.7988056441954345</v>
      </c>
      <c r="X19" s="29">
        <v>1.8376065594564084</v>
      </c>
      <c r="Y19" s="29">
        <v>2.0092329303636487</v>
      </c>
    </row>
    <row r="20" spans="1:25">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c r="B21"/>
    </row>
    <row r="22" spans="1:25">
      <c r="B22" s="19"/>
    </row>
    <row r="23" spans="1:25">
      <c r="B23" s="19"/>
    </row>
    <row r="24" spans="1:25">
      <c r="B24" s="19"/>
      <c r="C24" s="31"/>
      <c r="D24" s="31"/>
      <c r="E24" s="31"/>
      <c r="F24" s="31"/>
      <c r="Y24" s="31"/>
    </row>
    <row r="25" spans="1:25">
      <c r="B25" s="19"/>
    </row>
    <row r="26" spans="1:25">
      <c r="B26" s="19"/>
    </row>
    <row r="27" spans="1:25">
      <c r="B27" s="19"/>
    </row>
    <row r="28" spans="1:25">
      <c r="B28" s="19"/>
    </row>
    <row r="29" spans="1:25">
      <c r="B29" s="19"/>
    </row>
    <row r="30" spans="1:25">
      <c r="B30" s="19"/>
    </row>
    <row r="31" spans="1:25">
      <c r="B31" s="19"/>
    </row>
    <row r="32" spans="1:25">
      <c r="B32" s="19"/>
    </row>
    <row r="33" spans="2:2">
      <c r="B33" s="19"/>
    </row>
    <row r="34" spans="2:2">
      <c r="B34" s="19"/>
    </row>
    <row r="35" spans="2:2">
      <c r="B35" s="19"/>
    </row>
    <row r="36" spans="2:2">
      <c r="B36" s="19"/>
    </row>
    <row r="37" spans="2:2">
      <c r="B37" s="19"/>
    </row>
    <row r="38" spans="2:2">
      <c r="B38" s="19"/>
    </row>
    <row r="39" spans="2:2">
      <c r="B39" s="19"/>
    </row>
    <row r="40" spans="2:2">
      <c r="B40" s="19"/>
    </row>
    <row r="41" spans="2:2">
      <c r="B41" s="19"/>
    </row>
    <row r="42" spans="2:2">
      <c r="B42" s="19"/>
    </row>
    <row r="43" spans="2:2">
      <c r="B43" s="19"/>
    </row>
    <row r="44" spans="2:2">
      <c r="B44" s="19"/>
    </row>
    <row r="45" spans="2:2">
      <c r="B45"/>
    </row>
    <row r="46" spans="2:2">
      <c r="B46"/>
    </row>
    <row r="47" spans="2:2">
      <c r="B47"/>
    </row>
  </sheetData>
  <pageMargins left="0.70866141732283472" right="0.70866141732283472" top="0.74803149606299213" bottom="0.74803149606299213" header="0.31496062992125984" footer="0.31496062992125984"/>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29"/>
  <sheetViews>
    <sheetView zoomScale="70" zoomScaleNormal="70" workbookViewId="0">
      <selection activeCell="M21" sqref="M21"/>
    </sheetView>
  </sheetViews>
  <sheetFormatPr defaultColWidth="8.85546875" defaultRowHeight="15"/>
  <cols>
    <col min="1" max="1" width="31.85546875" style="19" customWidth="1"/>
    <col min="2" max="13" width="8.7109375" style="19" customWidth="1"/>
    <col min="14" max="16384" width="8.85546875" style="19"/>
  </cols>
  <sheetData>
    <row r="1" spans="1:19" ht="39.75">
      <c r="A1" s="5" t="s">
        <v>0</v>
      </c>
      <c r="B1" s="8" t="str">
        <f>'Monthly Summary Actual'!$A2</f>
        <v>Aug-17</v>
      </c>
      <c r="C1" s="8" t="str">
        <f>'Monthly Summary Actual'!$A3</f>
        <v>Sep-17</v>
      </c>
      <c r="D1" s="8" t="str">
        <f>'Monthly Summary Actual'!A4</f>
        <v>Oct-17</v>
      </c>
      <c r="E1" s="8" t="str">
        <f>'Monthly Summary Actual'!A5</f>
        <v>Nov-17</v>
      </c>
      <c r="F1" s="8" t="str">
        <f>'Monthly Summary Actual'!A6</f>
        <v>Dec-17</v>
      </c>
      <c r="G1" s="8" t="str">
        <f>'Monthly Summary Actual'!A7</f>
        <v>Jan-18</v>
      </c>
      <c r="H1" s="8" t="str">
        <f>'Monthly Summary Actual'!A8</f>
        <v>Feb-18</v>
      </c>
      <c r="I1" s="8" t="str">
        <f>'Monthly Summary Actual'!A9</f>
        <v>Mar-18</v>
      </c>
      <c r="J1" s="8" t="str">
        <f>'Monthly Summary Actual'!A10</f>
        <v>Apr-18</v>
      </c>
      <c r="K1" s="8" t="str">
        <f>'Monthly Summary Actual'!A11</f>
        <v>May-18</v>
      </c>
      <c r="L1" s="8" t="str">
        <f>'Monthly Summary Actual'!A12</f>
        <v>Jun-18</v>
      </c>
      <c r="M1" s="8" t="str">
        <f>'Monthly Summary Actual'!A13</f>
        <v>Jul-18</v>
      </c>
    </row>
    <row r="2" spans="1:19">
      <c r="A2" s="6" t="s">
        <v>5</v>
      </c>
      <c r="B2" s="24">
        <f>'Monthly Summary Actual'!$B2</f>
        <v>-2.7436982399999992</v>
      </c>
      <c r="C2" s="24">
        <f>'Monthly Summary Actual'!$B3</f>
        <v>-1.2826823449999996</v>
      </c>
      <c r="D2" s="24">
        <f>'Monthly Summary Actual'!$B4</f>
        <v>-2.8425169679999995</v>
      </c>
      <c r="E2" s="24">
        <f>'Monthly Summary Actual'!$B5</f>
        <v>-3.1332637979999971</v>
      </c>
      <c r="F2" s="24">
        <f>'Monthly Summary Actual'!$B6</f>
        <v>5.1126032439999989</v>
      </c>
      <c r="G2" s="24">
        <f>'Monthly Summary Actual'!$B7</f>
        <v>-1.9497250680000002</v>
      </c>
      <c r="H2" s="24">
        <f>'Monthly Summary Actual'!$B8</f>
        <v>-3.0120410969999991</v>
      </c>
      <c r="I2" s="24">
        <f>'Monthly Summary Actual'!$B9</f>
        <v>3.2884304499999999</v>
      </c>
      <c r="J2" s="24">
        <f>'Monthly Summary Actual'!$B10</f>
        <v>-5.6785957729999996</v>
      </c>
      <c r="K2" s="24">
        <f>'Monthly Summary Actual'!$B11</f>
        <v>-6.7606795480000006</v>
      </c>
      <c r="L2" s="24">
        <f>'Monthly Summary Actual'!$B12</f>
        <v>-2.8102212680000007</v>
      </c>
      <c r="M2" s="24">
        <f>'Monthly Summary Actual'!$B13</f>
        <v>-1.2025110029999977</v>
      </c>
    </row>
    <row r="3" spans="1:19">
      <c r="A3" s="6" t="s">
        <v>7</v>
      </c>
      <c r="B3" s="24">
        <f>'Monthly Summary Actual'!$C2</f>
        <v>5.9673914176494023</v>
      </c>
      <c r="C3" s="24">
        <f>'Monthly Summary Actual'!$C3</f>
        <v>5.8425936176828897</v>
      </c>
      <c r="D3" s="24">
        <f>'Monthly Summary Actual'!$C4</f>
        <v>6.0188163977539864</v>
      </c>
      <c r="E3" s="24">
        <f>'Monthly Summary Actual'!$C5</f>
        <v>6.1466299054029188</v>
      </c>
      <c r="F3" s="24">
        <f>'Monthly Summary Actual'!$C6</f>
        <v>8.9875214634022953</v>
      </c>
      <c r="G3" s="24">
        <f>'Monthly Summary Actual'!$C7</f>
        <v>8.6199138805402171</v>
      </c>
      <c r="H3" s="24">
        <f>'Monthly Summary Actual'!$C8</f>
        <v>9.2281188442927693</v>
      </c>
      <c r="I3" s="24">
        <f>'Monthly Summary Actual'!$C9</f>
        <v>15.910060669813364</v>
      </c>
      <c r="J3" s="24">
        <f>'Monthly Summary Actual'!$C10</f>
        <v>4.1224460016493305</v>
      </c>
      <c r="K3" s="24">
        <f>'Monthly Summary Actual'!$C11</f>
        <v>4.4912451742290997</v>
      </c>
      <c r="L3" s="24">
        <f>'Monthly Summary Actual'!$C12</f>
        <v>3.5612389524620802</v>
      </c>
      <c r="M3" s="24">
        <f>'Monthly Summary Actual'!$C13</f>
        <v>4.6853417627207206</v>
      </c>
    </row>
    <row r="4" spans="1:19">
      <c r="A4" s="6" t="s">
        <v>8</v>
      </c>
      <c r="B4" s="24">
        <f>'Monthly Summary Actual'!$D2</f>
        <v>6.3733140983075396</v>
      </c>
      <c r="C4" s="24">
        <f>'Monthly Summary Actual'!$D3</f>
        <v>5.9928085657626209</v>
      </c>
      <c r="D4" s="24">
        <f>'Monthly Summary Actual'!$D4</f>
        <v>6.1780089622684002</v>
      </c>
      <c r="E4" s="24">
        <f>'Monthly Summary Actual'!$D5</f>
        <v>8.9406158470516495</v>
      </c>
      <c r="F4" s="24">
        <f>'Monthly Summary Actual'!$D6</f>
        <v>9.4309986448160981</v>
      </c>
      <c r="G4" s="24">
        <f>'Monthly Summary Actual'!$D7</f>
        <v>9.4217947557573467</v>
      </c>
      <c r="H4" s="24">
        <f>'Monthly Summary Actual'!$D8</f>
        <v>8.5530513396205112</v>
      </c>
      <c r="I4" s="24">
        <f>'Monthly Summary Actual'!$D9</f>
        <v>8.0985311840718008</v>
      </c>
      <c r="J4" s="24">
        <f>'Monthly Summary Actual'!$D10</f>
        <v>5.8473031278067911</v>
      </c>
      <c r="K4" s="24">
        <f>'Monthly Summary Actual'!$D11</f>
        <v>6.8038906774240013</v>
      </c>
      <c r="L4" s="24">
        <f>'Monthly Summary Actual'!$D12</f>
        <v>6.5033529852830503</v>
      </c>
      <c r="M4" s="24">
        <f>'Monthly Summary Actual'!$D13</f>
        <v>7.2158202231576709</v>
      </c>
    </row>
    <row r="5" spans="1:19">
      <c r="A5" s="6" t="s">
        <v>9</v>
      </c>
      <c r="B5" s="24">
        <f>'Monthly Summary Actual'!$E2</f>
        <v>15.979244483688969</v>
      </c>
      <c r="C5" s="24">
        <f>'Monthly Summary Actual'!$E3</f>
        <v>9.0907124410301492</v>
      </c>
      <c r="D5" s="24">
        <f>'Monthly Summary Actual'!$E4</f>
        <v>9.9581971878290627</v>
      </c>
      <c r="E5" s="24">
        <f>'Monthly Summary Actual'!$E5</f>
        <v>16.322957794497547</v>
      </c>
      <c r="F5" s="24">
        <f>'Monthly Summary Actual'!$E6</f>
        <v>9.7689659528530566</v>
      </c>
      <c r="G5" s="24">
        <f>'Monthly Summary Actual'!$E7</f>
        <v>12.320965264342039</v>
      </c>
      <c r="H5" s="24">
        <f>'Monthly Summary Actual'!$E8</f>
        <v>4.0219961552072299</v>
      </c>
      <c r="I5" s="24">
        <f>'Monthly Summary Actual'!$E9</f>
        <v>14.195614256992682</v>
      </c>
      <c r="J5" s="24">
        <f>'Monthly Summary Actual'!$E10</f>
        <v>9.1306359899915019</v>
      </c>
      <c r="K5" s="24">
        <f>'Monthly Summary Actual'!$E11</f>
        <v>20.359743875884718</v>
      </c>
      <c r="L5" s="24">
        <f>'Monthly Summary Actual'!$E12</f>
        <v>33.263327666738654</v>
      </c>
      <c r="M5" s="24">
        <f>'Monthly Summary Actual'!$E13</f>
        <v>37.249652265756197</v>
      </c>
      <c r="N5" s="4"/>
      <c r="O5" s="4"/>
      <c r="P5" s="4"/>
      <c r="Q5" s="4"/>
      <c r="R5" s="4"/>
      <c r="S5" s="4"/>
    </row>
    <row r="6" spans="1:19">
      <c r="A6" s="6" t="s">
        <v>10</v>
      </c>
      <c r="B6" s="24">
        <f>'Monthly Summary Actual'!$F2</f>
        <v>21.610070973855819</v>
      </c>
      <c r="C6" s="24">
        <f>'Monthly Summary Actual'!$F3</f>
        <v>17.171802521895021</v>
      </c>
      <c r="D6" s="24">
        <f>'Monthly Summary Actual'!$F4</f>
        <v>54.602657788036034</v>
      </c>
      <c r="E6" s="24">
        <f>'Monthly Summary Actual'!$F5</f>
        <v>15.536295977758002</v>
      </c>
      <c r="F6" s="24">
        <f>'Monthly Summary Actual'!$F6</f>
        <v>19.151183129197452</v>
      </c>
      <c r="G6" s="24">
        <f>'Monthly Summary Actual'!$F7</f>
        <v>11.948982736688469</v>
      </c>
      <c r="H6" s="24">
        <f>'Monthly Summary Actual'!$F8</f>
        <v>5.3838527005394301</v>
      </c>
      <c r="I6" s="24">
        <f>'Monthly Summary Actual'!$F9</f>
        <v>2.3053820848280302</v>
      </c>
      <c r="J6" s="24">
        <f>'Monthly Summary Actual'!$F10</f>
        <v>13.22913441886239</v>
      </c>
      <c r="K6" s="24">
        <f>'Monthly Summary Actual'!$F11</f>
        <v>1.4969638400401699</v>
      </c>
      <c r="L6" s="24">
        <f>'Monthly Summary Actual'!$F12</f>
        <v>7.7875066451319102</v>
      </c>
      <c r="M6" s="24">
        <f>'Monthly Summary Actual'!$F13</f>
        <v>1.4016868601484798</v>
      </c>
      <c r="N6" s="4"/>
      <c r="O6" s="4"/>
      <c r="P6" s="4"/>
      <c r="Q6" s="4"/>
      <c r="R6" s="4"/>
      <c r="S6" s="4"/>
    </row>
    <row r="7" spans="1:19">
      <c r="A7" s="6" t="s">
        <v>11</v>
      </c>
      <c r="B7" s="24">
        <f>'Monthly Summary Actual'!$G2</f>
        <v>3.35991069034423</v>
      </c>
      <c r="C7" s="24">
        <f>'Monthly Summary Actual'!$G3</f>
        <v>0.13222717988614002</v>
      </c>
      <c r="D7" s="24">
        <f>'Monthly Summary Actual'!$G4</f>
        <v>2.8785667818423804</v>
      </c>
      <c r="E7" s="24">
        <f>'Monthly Summary Actual'!$G5</f>
        <v>7.1446332887923596</v>
      </c>
      <c r="F7" s="24">
        <f>'Monthly Summary Actual'!$G6</f>
        <v>5.2238343443243602</v>
      </c>
      <c r="G7" s="24">
        <f>'Monthly Summary Actual'!$G7</f>
        <v>5.3960087665479488</v>
      </c>
      <c r="H7" s="24">
        <f>'Monthly Summary Actual'!$G8</f>
        <v>2.7682407487031302</v>
      </c>
      <c r="I7" s="24">
        <f>'Monthly Summary Actual'!$G9</f>
        <v>1.4407563993117902</v>
      </c>
      <c r="J7" s="24">
        <f>'Monthly Summary Actual'!$G10</f>
        <v>0.35853398111922996</v>
      </c>
      <c r="K7" s="24">
        <f>'Monthly Summary Actual'!$G11</f>
        <v>2.0709028935531002</v>
      </c>
      <c r="L7" s="24">
        <f>'Monthly Summary Actual'!$G12</f>
        <v>6.2739576042940506</v>
      </c>
      <c r="M7" s="24">
        <f>'Monthly Summary Actual'!$G13</f>
        <v>0.23350179111698999</v>
      </c>
      <c r="N7" s="4"/>
      <c r="O7" s="4"/>
      <c r="P7" s="4"/>
      <c r="Q7" s="4"/>
      <c r="R7" s="4"/>
      <c r="S7" s="4"/>
    </row>
    <row r="8" spans="1:19">
      <c r="A8" s="6" t="s">
        <v>177</v>
      </c>
      <c r="B8" s="24">
        <f>'Monthly Summary Actual'!$H2</f>
        <v>2.6622653230468742</v>
      </c>
      <c r="C8" s="24">
        <f>'Monthly Summary Actual'!$H3</f>
        <v>2.2667438638961337</v>
      </c>
      <c r="D8" s="24">
        <f>'Monthly Summary Actual'!$H4</f>
        <v>1.6665456413520001</v>
      </c>
      <c r="E8" s="24">
        <f>'Monthly Summary Actual'!$H5</f>
        <v>2.7004892677600005</v>
      </c>
      <c r="F8" s="24">
        <f>'Monthly Summary Actual'!$H6</f>
        <v>1.9302895963520006</v>
      </c>
      <c r="G8" s="24">
        <f>'Monthly Summary Actual'!$H7</f>
        <v>0.46948872635199956</v>
      </c>
      <c r="H8" s="24">
        <f>'Monthly Summary Actual'!$H8</f>
        <v>0.35436556057599999</v>
      </c>
      <c r="I8" s="24">
        <f>'Monthly Summary Actual'!$H9</f>
        <v>3.6914788622439998</v>
      </c>
      <c r="J8" s="24">
        <f>'Monthly Summary Actual'!$H10</f>
        <v>2.7400137846400008</v>
      </c>
      <c r="K8" s="24">
        <f>'Monthly Summary Actual'!$H11</f>
        <v>0.63853029412799978</v>
      </c>
      <c r="L8" s="24">
        <f>'Monthly Summary Actual'!$H12</f>
        <v>3.5447260446399995</v>
      </c>
      <c r="M8" s="24">
        <f>'Monthly Summary Actual'!$H13</f>
        <v>0.19321358372800002</v>
      </c>
      <c r="N8" s="4"/>
      <c r="O8" s="4"/>
      <c r="P8" s="4"/>
      <c r="Q8" s="4"/>
      <c r="R8" s="4"/>
      <c r="S8" s="4"/>
    </row>
    <row r="9" spans="1:19">
      <c r="A9" s="6" t="s">
        <v>2</v>
      </c>
      <c r="B9" s="24">
        <f>'Monthly Summary Actual'!$I2</f>
        <v>0.94385137927011009</v>
      </c>
      <c r="C9" s="24">
        <f>'Monthly Summary Actual'!$I3</f>
        <v>0.70456631178774987</v>
      </c>
      <c r="D9" s="24">
        <f>'Monthly Summary Actual'!$I4</f>
        <v>0.78771575718813991</v>
      </c>
      <c r="E9" s="24">
        <f>'Monthly Summary Actual'!$I5</f>
        <v>0.60113001047379</v>
      </c>
      <c r="F9" s="24">
        <f>'Monthly Summary Actual'!$I6</f>
        <v>9.9347029494770006E-2</v>
      </c>
      <c r="G9" s="24">
        <f>'Monthly Summary Actual'!$I7</f>
        <v>0.87283230174863002</v>
      </c>
      <c r="H9" s="24">
        <f>'Monthly Summary Actual'!$I8</f>
        <v>9.421270945936E-2</v>
      </c>
      <c r="I9" s="24">
        <f>'Monthly Summary Actual'!$I9</f>
        <v>0.42844728621097011</v>
      </c>
      <c r="J9" s="24">
        <f>'Monthly Summary Actual'!$I10</f>
        <v>0.42003371109222998</v>
      </c>
      <c r="K9" s="24">
        <f>'Monthly Summary Actual'!$I11</f>
        <v>2.0574718945348405</v>
      </c>
      <c r="L9" s="24">
        <f>'Monthly Summary Actual'!$I12</f>
        <v>0.40776612894858</v>
      </c>
      <c r="M9" s="24">
        <f>'Monthly Summary Actual'!$I13</f>
        <v>0.57191069143437001</v>
      </c>
      <c r="N9" s="4"/>
      <c r="O9" s="4"/>
      <c r="P9" s="4"/>
      <c r="Q9" s="4"/>
      <c r="R9" s="4"/>
      <c r="S9" s="4"/>
    </row>
    <row r="10" spans="1:19">
      <c r="A10" s="6" t="s">
        <v>3</v>
      </c>
      <c r="B10" s="24">
        <f>'Monthly Summary Actual'!$J2</f>
        <v>6.1949340212465902</v>
      </c>
      <c r="C10" s="24">
        <f>'Monthly Summary Actual'!$J3</f>
        <v>6.3842447133633904</v>
      </c>
      <c r="D10" s="24">
        <f>'Monthly Summary Actual'!$J4</f>
        <v>7.5725021936968</v>
      </c>
      <c r="E10" s="24">
        <f>'Monthly Summary Actual'!$J5</f>
        <v>6.99781574315677</v>
      </c>
      <c r="F10" s="24">
        <f>'Monthly Summary Actual'!$J6</f>
        <v>7.6796016859183398</v>
      </c>
      <c r="G10" s="24">
        <f>'Monthly Summary Actual'!$J7</f>
        <v>8.0952758447031989</v>
      </c>
      <c r="H10" s="24">
        <f>'Monthly Summary Actual'!$J8</f>
        <v>6.87132162107795</v>
      </c>
      <c r="I10" s="24">
        <f>'Monthly Summary Actual'!$J9</f>
        <v>7.8490120845804112</v>
      </c>
      <c r="J10" s="24">
        <f>'Monthly Summary Actual'!$J10</f>
        <v>6.6282317046892194</v>
      </c>
      <c r="K10" s="24">
        <f>'Monthly Summary Actual'!$J11</f>
        <v>6.5779061599957211</v>
      </c>
      <c r="L10" s="24">
        <f>'Monthly Summary Actual'!$J12</f>
        <v>6.2490571707779701</v>
      </c>
      <c r="M10" s="24">
        <f>'Monthly Summary Actual'!$J13</f>
        <v>7.8906985544333583</v>
      </c>
      <c r="N10" s="4"/>
      <c r="O10" s="4"/>
      <c r="P10" s="4"/>
      <c r="Q10" s="4"/>
      <c r="R10" s="4"/>
      <c r="S10" s="4"/>
    </row>
    <row r="11" spans="1:19">
      <c r="A11" s="6" t="s">
        <v>1</v>
      </c>
      <c r="B11" s="24">
        <f>'Monthly Summary Actual'!$K2</f>
        <v>12.045237058819932</v>
      </c>
      <c r="C11" s="24">
        <f>'Monthly Summary Actual'!$K3</f>
        <v>11.656878098219218</v>
      </c>
      <c r="D11" s="24">
        <f>'Monthly Summary Actual'!$K4</f>
        <v>11.440354733033086</v>
      </c>
      <c r="E11" s="24">
        <f>'Monthly Summary Actual'!$K5</f>
        <v>10.279431586545966</v>
      </c>
      <c r="F11" s="24">
        <f>'Monthly Summary Actual'!$K6</f>
        <v>11.398724943672763</v>
      </c>
      <c r="G11" s="24">
        <f>'Monthly Summary Actual'!$K7</f>
        <v>10.421500850731524</v>
      </c>
      <c r="H11" s="24">
        <f>'Monthly Summary Actual'!$K8</f>
        <v>9.3147643457597535</v>
      </c>
      <c r="I11" s="24">
        <f>'Monthly Summary Actual'!$K9</f>
        <v>11.566869435777727</v>
      </c>
      <c r="J11" s="24">
        <f>'Monthly Summary Actual'!$K10</f>
        <v>10.997027776734971</v>
      </c>
      <c r="K11" s="24">
        <f>'Monthly Summary Actual'!$K11</f>
        <v>12.178186140850659</v>
      </c>
      <c r="L11" s="24">
        <f>'Monthly Summary Actual'!$K12</f>
        <v>11.429604540440153</v>
      </c>
      <c r="M11" s="24">
        <f>'Monthly Summary Actual'!$K13</f>
        <v>9.9751778793269832</v>
      </c>
      <c r="N11" s="4"/>
      <c r="O11" s="4"/>
      <c r="P11" s="4"/>
      <c r="Q11" s="4"/>
      <c r="R11" s="4"/>
      <c r="S11" s="4"/>
    </row>
    <row r="12" spans="1:19">
      <c r="A12" s="6" t="s">
        <v>178</v>
      </c>
      <c r="B12" s="24">
        <f>'Monthly Summary Actual'!$L2</f>
        <v>1.8886559000000001</v>
      </c>
      <c r="C12" s="24">
        <f>'Monthly Summary Actual'!$L3</f>
        <v>1.2812277400000005</v>
      </c>
      <c r="D12" s="24">
        <f>'Monthly Summary Actual'!$L4</f>
        <v>1.5905124399999995</v>
      </c>
      <c r="E12" s="24">
        <f>'Monthly Summary Actual'!$L5</f>
        <v>1.1969169900000001</v>
      </c>
      <c r="F12" s="24">
        <f>'Monthly Summary Actual'!$L6</f>
        <v>1.2914299900000001</v>
      </c>
      <c r="G12" s="24">
        <f>'Monthly Summary Actual'!$L7</f>
        <v>1.56689246</v>
      </c>
      <c r="H12" s="24">
        <f>'Monthly Summary Actual'!$L8</f>
        <v>1.1726419799999999</v>
      </c>
      <c r="I12" s="24">
        <f>'Monthly Summary Actual'!$L9</f>
        <v>1.0764229400000001</v>
      </c>
      <c r="J12" s="24">
        <f>'Monthly Summary Actual'!$L10</f>
        <v>0.71916078000000017</v>
      </c>
      <c r="K12" s="24">
        <f>'Monthly Summary Actual'!$L11</f>
        <v>0.8414972799999999</v>
      </c>
      <c r="L12" s="24">
        <f>'Monthly Summary Actual'!$L12</f>
        <v>0.75124215999999999</v>
      </c>
      <c r="M12" s="24">
        <f>'Monthly Summary Actual'!$L13</f>
        <v>0.99800239000000002</v>
      </c>
      <c r="N12" s="4"/>
      <c r="O12" s="4"/>
      <c r="P12" s="4"/>
      <c r="Q12" s="4"/>
      <c r="R12" s="4"/>
      <c r="S12" s="4"/>
    </row>
    <row r="13" spans="1:19">
      <c r="A13" s="6" t="s">
        <v>6</v>
      </c>
      <c r="B13" s="24">
        <f>'Monthly Summary Actual'!$M2</f>
        <v>6.3899842151522108</v>
      </c>
      <c r="C13" s="24">
        <f>'Monthly Summary Actual'!$M3</f>
        <v>6.1678893231499989</v>
      </c>
      <c r="D13" s="24">
        <f>'Monthly Summary Actual'!$M4</f>
        <v>6.2736137186903873</v>
      </c>
      <c r="E13" s="24">
        <f>'Monthly Summary Actual'!$M5</f>
        <v>6.1693088931500011</v>
      </c>
      <c r="F13" s="24">
        <f>'Monthly Summary Actual'!$M6</f>
        <v>6.7097564631500006</v>
      </c>
      <c r="G13" s="24">
        <f>'Monthly Summary Actual'!$M7</f>
        <v>6.5738863731500015</v>
      </c>
      <c r="H13" s="24">
        <f>'Monthly Summary Actual'!$M8</f>
        <v>5.6544500531499997</v>
      </c>
      <c r="I13" s="24">
        <f>'Monthly Summary Actual'!$M9</f>
        <v>5.8582318731500003</v>
      </c>
      <c r="J13" s="24">
        <f>'Monthly Summary Actual'!$M10</f>
        <v>6.3138506403902044</v>
      </c>
      <c r="K13" s="24">
        <f>'Monthly Summary Actual'!$M11</f>
        <v>7.0256712320249992</v>
      </c>
      <c r="L13" s="24">
        <f>'Monthly Summary Actual'!$M12</f>
        <v>7.3253937599999981</v>
      </c>
      <c r="M13" s="24">
        <f>'Monthly Summary Actual'!$M13</f>
        <v>6.3737475030924999</v>
      </c>
      <c r="N13" s="4"/>
      <c r="O13" s="4"/>
      <c r="P13" s="4"/>
      <c r="Q13" s="4"/>
      <c r="R13" s="4"/>
      <c r="S13" s="4"/>
    </row>
    <row r="14" spans="1:19">
      <c r="A14" s="7" t="s">
        <v>12</v>
      </c>
      <c r="B14" s="24">
        <f>'Monthly Summary Actual'!$N2</f>
        <v>1.6065149417842497</v>
      </c>
      <c r="C14" s="24">
        <f>'Monthly Summary Actual'!$N3</f>
        <v>1.9029595124960486</v>
      </c>
      <c r="D14" s="24">
        <f>'Monthly Summary Actual'!$N4</f>
        <v>3.3162248003210841</v>
      </c>
      <c r="E14" s="24">
        <f>'Monthly Summary Actual'!$N5</f>
        <v>0.92002398646408645</v>
      </c>
      <c r="F14" s="24">
        <f>'Monthly Summary Actual'!$N6</f>
        <v>2.0888396057269984</v>
      </c>
      <c r="G14" s="24">
        <f>'Monthly Summary Actual'!$N7</f>
        <v>1.838753520049208</v>
      </c>
      <c r="H14" s="24">
        <f>'Monthly Summary Actual'!$N8</f>
        <v>1.5651047526572082</v>
      </c>
      <c r="I14" s="24">
        <f>'Monthly Summary Actual'!$N9</f>
        <v>1.217916475643972</v>
      </c>
      <c r="J14" s="24">
        <f>'Monthly Summary Actual'!$N10</f>
        <v>1.5506769179663888</v>
      </c>
      <c r="K14" s="24">
        <f>'Monthly Summary Actual'!$N11</f>
        <v>1.0430503721915478</v>
      </c>
      <c r="L14" s="24">
        <f>'Monthly Summary Actual'!$N12</f>
        <v>1.1810849480340651</v>
      </c>
      <c r="M14" s="24">
        <f>'Monthly Summary Actual'!$N13</f>
        <v>1.4000265454649643</v>
      </c>
      <c r="N14" s="4"/>
      <c r="O14" s="4"/>
      <c r="P14" s="4"/>
      <c r="Q14" s="4"/>
      <c r="R14" s="4"/>
      <c r="S14" s="4"/>
    </row>
    <row r="15" spans="1:19">
      <c r="A15" s="7" t="s">
        <v>13</v>
      </c>
      <c r="B15" s="24">
        <f>'Monthly Summary Actual'!$O2</f>
        <v>6.189785110121127</v>
      </c>
      <c r="C15" s="24">
        <f>'Monthly Summary Actual'!$O3</f>
        <v>5.842684443863865</v>
      </c>
      <c r="D15" s="24">
        <f>'Monthly Summary Actual'!$O4</f>
        <v>4.5660708884112395</v>
      </c>
      <c r="E15" s="24">
        <f>'Monthly Summary Actual'!$O5</f>
        <v>3.5399205837669445</v>
      </c>
      <c r="F15" s="24">
        <f>'Monthly Summary Actual'!$O6</f>
        <v>4.4942888968244405</v>
      </c>
      <c r="G15" s="24">
        <f>'Monthly Summary Actual'!$O7</f>
        <v>3.8093017323911034</v>
      </c>
      <c r="H15" s="24">
        <f>'Monthly Summary Actual'!$O8</f>
        <v>3.3562280799999997</v>
      </c>
      <c r="I15" s="24">
        <f>'Monthly Summary Actual'!$O9</f>
        <v>3.74831314</v>
      </c>
      <c r="J15" s="24">
        <f>'Monthly Summary Actual'!$O10</f>
        <v>3.3660501699999998</v>
      </c>
      <c r="K15" s="24">
        <f>'Monthly Summary Actual'!$O11</f>
        <v>3.6704132239652592</v>
      </c>
      <c r="L15" s="24">
        <f>'Monthly Summary Actual'!$O12</f>
        <v>3.2253605499999995</v>
      </c>
      <c r="M15" s="24">
        <f>'Monthly Summary Actual'!$O13</f>
        <v>2.9506294599999991</v>
      </c>
      <c r="N15" s="4"/>
      <c r="O15" s="4"/>
      <c r="P15" s="4"/>
      <c r="Q15" s="4"/>
      <c r="R15" s="4"/>
      <c r="S15" s="4"/>
    </row>
    <row r="16" spans="1:19">
      <c r="A16" s="7" t="s">
        <v>39</v>
      </c>
      <c r="B16" s="24">
        <f>SUM(B2:B15)</f>
        <v>88.467461373287051</v>
      </c>
      <c r="C16" s="24">
        <f t="shared" ref="C16:M16" si="0">SUM(C2:C15)</f>
        <v>73.154655988033213</v>
      </c>
      <c r="D16" s="24">
        <f t="shared" si="0"/>
        <v>114.00727032242261</v>
      </c>
      <c r="E16" s="24">
        <f t="shared" si="0"/>
        <v>83.362906076820039</v>
      </c>
      <c r="F16" s="24">
        <f t="shared" si="0"/>
        <v>93.367384989732571</v>
      </c>
      <c r="G16" s="24">
        <f t="shared" si="0"/>
        <v>79.405872145001695</v>
      </c>
      <c r="H16" s="24">
        <f t="shared" si="0"/>
        <v>55.326307794043345</v>
      </c>
      <c r="I16" s="24">
        <f t="shared" si="0"/>
        <v>80.67546714262474</v>
      </c>
      <c r="J16" s="24">
        <f t="shared" si="0"/>
        <v>59.744503231942275</v>
      </c>
      <c r="K16" s="24">
        <f t="shared" si="0"/>
        <v>62.494793510822113</v>
      </c>
      <c r="L16" s="24">
        <f t="shared" si="0"/>
        <v>88.693397888750525</v>
      </c>
      <c r="M16" s="24">
        <f t="shared" si="0"/>
        <v>79.936898507380235</v>
      </c>
      <c r="N16" s="4"/>
      <c r="O16" s="4"/>
      <c r="P16" s="4"/>
      <c r="Q16" s="4"/>
      <c r="R16" s="4"/>
      <c r="S16" s="4"/>
    </row>
    <row r="17" spans="1:19">
      <c r="A17" s="7" t="s">
        <v>40</v>
      </c>
      <c r="B17" s="24">
        <f>'Monthly Summary Actual'!$Q2</f>
        <v>36.092904168010492</v>
      </c>
      <c r="C17" s="24">
        <f>'Monthly Summary Actual'!$Q3</f>
        <v>37.775381209139283</v>
      </c>
      <c r="D17" s="24">
        <f>'Monthly Summary Actual'!$Q4</f>
        <v>41.460520959676955</v>
      </c>
      <c r="E17" s="24">
        <f>'Monthly Summary Actual'!$Q5</f>
        <v>47.164171371978838</v>
      </c>
      <c r="F17" s="24">
        <f>'Monthly Summary Actual'!$Q6</f>
        <v>49.2435269327407</v>
      </c>
      <c r="G17" s="24">
        <f>'Monthly Summary Actual'!$Q7</f>
        <v>48.852909238314126</v>
      </c>
      <c r="H17" s="24">
        <f>'Monthly Summary Actual'!$Q8</f>
        <v>45.376052556171466</v>
      </c>
      <c r="I17" s="24">
        <f>'Monthly Summary Actual'!$Q9</f>
        <v>48.749750317787694</v>
      </c>
      <c r="J17" s="24">
        <f>'Monthly Summary Actual'!$Q10</f>
        <v>40.38570033156477</v>
      </c>
      <c r="K17" s="24">
        <f>'Monthly Summary Actual'!$Q11</f>
        <v>36.960064843604655</v>
      </c>
      <c r="L17" s="24">
        <f>'Monthly Summary Actual'!$Q12</f>
        <v>35.312468651142105</v>
      </c>
      <c r="M17" s="24">
        <f>'Monthly Summary Actual'!$Q13</f>
        <v>35.962365916795868</v>
      </c>
      <c r="N17" s="4"/>
      <c r="O17" s="4"/>
      <c r="P17" s="4"/>
      <c r="Q17" s="4"/>
      <c r="R17" s="4"/>
      <c r="S17" s="4"/>
    </row>
    <row r="18" spans="1:19">
      <c r="A18" s="7" t="s">
        <v>36</v>
      </c>
      <c r="B18" s="24">
        <f>'Monthly Summary Actual'!$S2</f>
        <v>0.84931506849315064</v>
      </c>
      <c r="C18" s="24">
        <f>'Monthly Summary Actual'!$S3</f>
        <v>0.82191780821917804</v>
      </c>
      <c r="D18" s="24">
        <f>'Monthly Summary Actual'!$S4</f>
        <v>0.84931506849315064</v>
      </c>
      <c r="E18" s="24">
        <f>'Monthly Summary Actual'!$S5</f>
        <v>0.82191780821917804</v>
      </c>
      <c r="F18" s="24">
        <f>'Monthly Summary Actual'!$S6</f>
        <v>0.84931506849315064</v>
      </c>
      <c r="G18" s="24">
        <f>'Monthly Summary Actual'!$S7</f>
        <v>0.84931506849315064</v>
      </c>
      <c r="H18" s="24">
        <f>'Monthly Summary Actual'!$S8</f>
        <v>0.76712328767123283</v>
      </c>
      <c r="I18" s="24">
        <f>'Monthly Summary Actual'!$S9</f>
        <v>0.84931506849315064</v>
      </c>
      <c r="J18" s="24">
        <f>'Monthly Summary Actual'!$S10</f>
        <v>1.2328767123287672</v>
      </c>
      <c r="K18" s="24">
        <f>'Monthly Summary Actual'!$S11</f>
        <v>1.273972602739726</v>
      </c>
      <c r="L18" s="24">
        <f>'Monthly Summary Actual'!$S12</f>
        <v>1.2328767123287672</v>
      </c>
      <c r="M18" s="24">
        <f>'Monthly Summary Actual'!$S13</f>
        <v>1.273972602739726</v>
      </c>
      <c r="N18" s="4"/>
      <c r="O18" s="4"/>
      <c r="P18" s="4"/>
      <c r="Q18" s="4"/>
      <c r="R18" s="4"/>
      <c r="S18" s="4"/>
    </row>
    <row r="19" spans="1:19">
      <c r="A19" s="7" t="s">
        <v>37</v>
      </c>
      <c r="B19" s="24">
        <f>'Monthly Summary Actual'!$R2</f>
        <v>13.962739726027397</v>
      </c>
      <c r="C19" s="24">
        <f>'Monthly Summary Actual'!$R3</f>
        <v>13.512328767123288</v>
      </c>
      <c r="D19" s="24">
        <f>'Monthly Summary Actual'!$R4</f>
        <v>13.962739726027397</v>
      </c>
      <c r="E19" s="24">
        <f>'Monthly Summary Actual'!$R5</f>
        <v>13.512328767123288</v>
      </c>
      <c r="F19" s="24">
        <f>'Monthly Summary Actual'!$R6</f>
        <v>13.962739726027397</v>
      </c>
      <c r="G19" s="24">
        <f>'Monthly Summary Actual'!$R7</f>
        <v>13.962739726027397</v>
      </c>
      <c r="H19" s="24">
        <f>'Monthly Summary Actual'!$R8</f>
        <v>12.611506849315068</v>
      </c>
      <c r="I19" s="24">
        <f>'Monthly Summary Actual'!$R9</f>
        <v>13.962739726027397</v>
      </c>
      <c r="J19" s="24">
        <f>'Monthly Summary Actual'!$R10</f>
        <v>15.575342465753426</v>
      </c>
      <c r="K19" s="24">
        <f>'Monthly Summary Actual'!$R11</f>
        <v>16.094520547945205</v>
      </c>
      <c r="L19" s="24">
        <f>'Monthly Summary Actual'!$R12</f>
        <v>15.575342465753426</v>
      </c>
      <c r="M19" s="24">
        <f>'Monthly Summary Actual'!$R13</f>
        <v>16.094520547945205</v>
      </c>
      <c r="N19" s="4"/>
      <c r="O19" s="4"/>
      <c r="P19" s="4"/>
      <c r="Q19" s="4"/>
      <c r="R19" s="4"/>
      <c r="S19" s="4"/>
    </row>
    <row r="20" spans="1:19">
      <c r="A20" s="9" t="s">
        <v>38</v>
      </c>
      <c r="B20" s="25">
        <f>(B16+B19+B18)/B17</f>
        <v>2.8614908816161511</v>
      </c>
      <c r="C20" s="25">
        <f t="shared" ref="C20:M20" si="1">(C16+C19+C18)/C17</f>
        <v>2.3160296405482423</v>
      </c>
      <c r="D20" s="25">
        <f t="shared" si="1"/>
        <v>3.107035853269386</v>
      </c>
      <c r="E20" s="25">
        <f t="shared" si="1"/>
        <v>2.0714273103970253</v>
      </c>
      <c r="F20" s="25">
        <f t="shared" si="1"/>
        <v>2.1968255834317083</v>
      </c>
      <c r="G20" s="25">
        <f t="shared" si="1"/>
        <v>1.9286042204755629</v>
      </c>
      <c r="H20" s="25">
        <f t="shared" si="1"/>
        <v>1.5141232888422615</v>
      </c>
      <c r="I20" s="25">
        <f t="shared" si="1"/>
        <v>1.9587284307034498</v>
      </c>
      <c r="J20" s="25">
        <f t="shared" si="1"/>
        <v>1.8955402972222859</v>
      </c>
      <c r="K20" s="25">
        <f t="shared" si="1"/>
        <v>2.1607994195747766</v>
      </c>
      <c r="L20" s="25">
        <f t="shared" si="1"/>
        <v>2.9876590648221502</v>
      </c>
      <c r="M20" s="25">
        <f t="shared" si="1"/>
        <v>2.7057561196945512</v>
      </c>
      <c r="N20" s="4"/>
      <c r="O20" s="4"/>
      <c r="P20" s="4"/>
      <c r="Q20" s="4"/>
      <c r="R20" s="4"/>
      <c r="S20" s="4"/>
    </row>
    <row r="21" spans="1:19">
      <c r="A21" s="9" t="s">
        <v>115</v>
      </c>
      <c r="B21" s="34">
        <v>2.2179255113371217</v>
      </c>
      <c r="C21" s="34">
        <v>1.98</v>
      </c>
      <c r="D21" s="34">
        <v>1.83</v>
      </c>
      <c r="E21" s="34">
        <v>1.89</v>
      </c>
      <c r="F21" s="34">
        <v>1.47</v>
      </c>
      <c r="G21" s="34">
        <v>1.45</v>
      </c>
      <c r="H21" s="34">
        <v>1.89</v>
      </c>
      <c r="I21" s="34">
        <v>1.9247846023817972</v>
      </c>
      <c r="J21" s="34">
        <v>1.74</v>
      </c>
      <c r="K21" s="34">
        <v>1.39</v>
      </c>
      <c r="L21" s="34">
        <v>1.9588705170144263</v>
      </c>
      <c r="M21" s="34">
        <v>1.27</v>
      </c>
    </row>
    <row r="22" spans="1:19">
      <c r="B22" s="4"/>
    </row>
    <row r="23" spans="1:19">
      <c r="B23" s="4"/>
    </row>
    <row r="24" spans="1:19">
      <c r="B24" s="4"/>
    </row>
    <row r="25" spans="1:19">
      <c r="B25" s="4"/>
    </row>
    <row r="26" spans="1:19">
      <c r="B26" s="4"/>
    </row>
    <row r="27" spans="1:19">
      <c r="B27" s="4"/>
    </row>
    <row r="28" spans="1:19">
      <c r="B28" s="4"/>
    </row>
    <row r="29" spans="1:19">
      <c r="B29" s="4"/>
    </row>
  </sheetData>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62"/>
  <sheetViews>
    <sheetView workbookViewId="0"/>
  </sheetViews>
  <sheetFormatPr defaultRowHeight="15"/>
  <cols>
    <col min="3" max="3" width="23.42578125" customWidth="1"/>
    <col min="11" max="11" width="18.5703125" bestFit="1" customWidth="1"/>
  </cols>
  <sheetData>
    <row r="1" spans="1:15">
      <c r="A1" s="3" t="s">
        <v>0</v>
      </c>
      <c r="B1" t="s">
        <v>35</v>
      </c>
      <c r="C1" t="s">
        <v>106</v>
      </c>
      <c r="D1" t="s">
        <v>104</v>
      </c>
      <c r="E1" t="s">
        <v>103</v>
      </c>
      <c r="F1" t="s">
        <v>105</v>
      </c>
      <c r="I1" s="19"/>
      <c r="J1" s="13"/>
      <c r="K1" s="19" t="s">
        <v>168</v>
      </c>
      <c r="L1" s="22" t="s">
        <v>34</v>
      </c>
      <c r="M1" s="19" t="s">
        <v>103</v>
      </c>
      <c r="N1" s="21"/>
      <c r="O1" s="21"/>
    </row>
    <row r="2" spans="1:15">
      <c r="A2" s="13" t="s">
        <v>14</v>
      </c>
      <c r="B2">
        <v>2.8614908816161511</v>
      </c>
      <c r="C2">
        <v>2.6854685906192208</v>
      </c>
      <c r="D2">
        <f t="shared" ref="D2:D13" si="0">ABS(B2-C2)</f>
        <v>0.17602229099693023</v>
      </c>
      <c r="E2" s="19">
        <f t="shared" ref="E2:E13" si="1">ABS((B2-C2)/B2)</f>
        <v>6.1514189029151831E-2</v>
      </c>
      <c r="F2">
        <f t="shared" ref="F2:F13" si="2">D2^2</f>
        <v>3.0983846927807986E-2</v>
      </c>
      <c r="I2" s="19"/>
      <c r="J2" s="13" t="s">
        <v>107</v>
      </c>
      <c r="K2" s="19">
        <v>1.5</v>
      </c>
      <c r="L2" s="19">
        <v>1.72</v>
      </c>
      <c r="M2" s="19">
        <f>ABS((L2-K2)/L2)</f>
        <v>0.12790697674418602</v>
      </c>
      <c r="N2" s="12"/>
      <c r="O2" s="19"/>
    </row>
    <row r="3" spans="1:15">
      <c r="A3" s="13" t="s">
        <v>15</v>
      </c>
      <c r="B3">
        <v>2.3160296405482423</v>
      </c>
      <c r="C3">
        <v>3.1747738612100118</v>
      </c>
      <c r="D3" s="14">
        <f t="shared" si="0"/>
        <v>0.85874422066176948</v>
      </c>
      <c r="E3" s="19">
        <f t="shared" si="1"/>
        <v>0.3707829147033242</v>
      </c>
      <c r="F3" s="15">
        <f t="shared" si="2"/>
        <v>0.73744163651998984</v>
      </c>
      <c r="I3" s="19"/>
      <c r="J3" s="13" t="s">
        <v>108</v>
      </c>
      <c r="K3" s="19">
        <v>1.51</v>
      </c>
      <c r="L3" s="19">
        <v>1.91</v>
      </c>
      <c r="M3" s="19">
        <f t="shared" ref="M3:M6" si="3">ABS((L3-K3)/L3)</f>
        <v>0.20942408376963348</v>
      </c>
      <c r="N3" s="12"/>
      <c r="O3" s="19"/>
    </row>
    <row r="4" spans="1:15">
      <c r="A4" s="13" t="s">
        <v>16</v>
      </c>
      <c r="B4">
        <v>3.107035853269386</v>
      </c>
      <c r="C4">
        <v>2.2348565831978315</v>
      </c>
      <c r="D4">
        <f t="shared" si="0"/>
        <v>0.87217927007155449</v>
      </c>
      <c r="E4" s="19">
        <f t="shared" si="1"/>
        <v>0.28071104141067499</v>
      </c>
      <c r="F4">
        <f t="shared" si="2"/>
        <v>0.76069667914254957</v>
      </c>
      <c r="I4" s="19"/>
      <c r="J4" s="13" t="s">
        <v>109</v>
      </c>
      <c r="K4" s="19">
        <v>1.71</v>
      </c>
      <c r="L4" s="19">
        <v>2</v>
      </c>
      <c r="M4" s="19">
        <f t="shared" si="3"/>
        <v>0.14500000000000002</v>
      </c>
      <c r="N4" s="12"/>
      <c r="O4" s="20"/>
    </row>
    <row r="5" spans="1:15">
      <c r="A5" s="13" t="s">
        <v>17</v>
      </c>
      <c r="B5">
        <v>2.0714273103970253</v>
      </c>
      <c r="C5">
        <v>2.8787373121659625</v>
      </c>
      <c r="D5">
        <f t="shared" si="0"/>
        <v>0.80731000176893719</v>
      </c>
      <c r="E5" s="19">
        <f t="shared" si="1"/>
        <v>0.38973610018408134</v>
      </c>
      <c r="F5">
        <f t="shared" si="2"/>
        <v>0.65174943895616133</v>
      </c>
      <c r="J5" s="13" t="s">
        <v>110</v>
      </c>
      <c r="K5" s="19">
        <v>1.63</v>
      </c>
      <c r="L5" s="19">
        <v>2.4700000000000002</v>
      </c>
      <c r="M5" s="19">
        <f t="shared" si="3"/>
        <v>0.34008097165991913</v>
      </c>
      <c r="N5" s="12"/>
    </row>
    <row r="6" spans="1:15">
      <c r="A6" s="13" t="s">
        <v>18</v>
      </c>
      <c r="B6">
        <v>2.1968255834317083</v>
      </c>
      <c r="C6">
        <v>2.0674192531362765</v>
      </c>
      <c r="D6">
        <f t="shared" si="0"/>
        <v>0.1294063302954318</v>
      </c>
      <c r="E6" s="19">
        <f t="shared" si="1"/>
        <v>5.8906055752174648E-2</v>
      </c>
      <c r="F6">
        <f t="shared" si="2"/>
        <v>1.6745998320530392E-2</v>
      </c>
      <c r="J6" s="13" t="s">
        <v>111</v>
      </c>
      <c r="K6" s="19">
        <v>1.73</v>
      </c>
      <c r="L6" s="19">
        <v>2.31</v>
      </c>
      <c r="M6" s="19">
        <f t="shared" si="3"/>
        <v>0.25108225108225113</v>
      </c>
      <c r="N6" s="12"/>
    </row>
    <row r="7" spans="1:15">
      <c r="A7" s="13" t="s">
        <v>19</v>
      </c>
      <c r="B7">
        <v>1.9286042204755629</v>
      </c>
      <c r="C7">
        <v>1.5103368809565803</v>
      </c>
      <c r="D7">
        <f t="shared" si="0"/>
        <v>0.41826733951898265</v>
      </c>
      <c r="E7" s="19">
        <f t="shared" si="1"/>
        <v>0.21687567364953947</v>
      </c>
      <c r="F7">
        <f t="shared" si="2"/>
        <v>0.17494756730828789</v>
      </c>
      <c r="J7" s="13" t="s">
        <v>112</v>
      </c>
      <c r="K7" s="19">
        <v>2.19</v>
      </c>
      <c r="L7" s="19"/>
      <c r="M7" s="19"/>
      <c r="N7" s="19"/>
    </row>
    <row r="8" spans="1:15">
      <c r="A8" s="13" t="s">
        <v>20</v>
      </c>
      <c r="B8">
        <v>1.5141232888422615</v>
      </c>
      <c r="C8">
        <v>1.5934840106368706</v>
      </c>
      <c r="D8">
        <f t="shared" si="0"/>
        <v>7.9360721794609068E-2</v>
      </c>
      <c r="E8" s="19">
        <f t="shared" si="1"/>
        <v>5.2413645823577791E-2</v>
      </c>
      <c r="F8">
        <f t="shared" si="2"/>
        <v>6.2981241637613391E-3</v>
      </c>
    </row>
    <row r="9" spans="1:15">
      <c r="A9" s="13" t="s">
        <v>21</v>
      </c>
      <c r="B9">
        <v>1.9587284307034498</v>
      </c>
      <c r="C9">
        <v>1.5194310139228491</v>
      </c>
      <c r="D9">
        <f t="shared" si="0"/>
        <v>0.43929741678060075</v>
      </c>
      <c r="E9" s="19">
        <f t="shared" si="1"/>
        <v>0.22427683689812641</v>
      </c>
      <c r="F9">
        <f t="shared" si="2"/>
        <v>0.19298222039010884</v>
      </c>
    </row>
    <row r="10" spans="1:15">
      <c r="A10" s="13" t="s">
        <v>22</v>
      </c>
      <c r="B10">
        <v>1.8955402972222863</v>
      </c>
      <c r="C10">
        <v>1.8613389585659188</v>
      </c>
      <c r="D10">
        <f t="shared" si="0"/>
        <v>3.4201338656367541E-2</v>
      </c>
      <c r="E10" s="19">
        <f t="shared" si="1"/>
        <v>1.8043055431997929E-2</v>
      </c>
      <c r="F10">
        <f t="shared" si="2"/>
        <v>1.1697315658875406E-3</v>
      </c>
    </row>
    <row r="11" spans="1:15">
      <c r="A11" s="13" t="s">
        <v>23</v>
      </c>
      <c r="B11">
        <v>2.1607994195747766</v>
      </c>
      <c r="C11">
        <v>2.3594781309766404</v>
      </c>
      <c r="D11">
        <f t="shared" si="0"/>
        <v>0.19867871140186377</v>
      </c>
      <c r="E11" s="19">
        <f t="shared" si="1"/>
        <v>9.1946855224980445E-2</v>
      </c>
      <c r="F11">
        <f t="shared" si="2"/>
        <v>3.947323036430507E-2</v>
      </c>
    </row>
    <row r="12" spans="1:15">
      <c r="A12" s="13" t="s">
        <v>24</v>
      </c>
      <c r="B12">
        <v>2.9876590648221502</v>
      </c>
      <c r="C12">
        <v>2.4286922182624049</v>
      </c>
      <c r="D12">
        <f t="shared" si="0"/>
        <v>0.55896684655974527</v>
      </c>
      <c r="E12" s="19">
        <f t="shared" si="1"/>
        <v>0.18709191190562419</v>
      </c>
      <c r="F12">
        <f t="shared" si="2"/>
        <v>0.31244393555294581</v>
      </c>
    </row>
    <row r="13" spans="1:15">
      <c r="A13" s="13" t="s">
        <v>25</v>
      </c>
      <c r="B13">
        <v>2.7057561196945512</v>
      </c>
      <c r="C13">
        <v>2.9004384096465787</v>
      </c>
      <c r="D13">
        <f t="shared" si="0"/>
        <v>0.19468228995202752</v>
      </c>
      <c r="E13">
        <f t="shared" si="1"/>
        <v>7.195115943191692E-2</v>
      </c>
      <c r="F13">
        <f t="shared" si="2"/>
        <v>3.7901194020965319E-2</v>
      </c>
    </row>
    <row r="14" spans="1:15">
      <c r="A14" s="13"/>
    </row>
    <row r="15" spans="1:15">
      <c r="A15" s="13"/>
    </row>
    <row r="16" spans="1:15">
      <c r="A16" s="13"/>
      <c r="F16" s="16"/>
      <c r="G16" s="18"/>
      <c r="H16" s="18"/>
      <c r="I16" s="18"/>
      <c r="J16" s="18"/>
      <c r="K16" s="18"/>
      <c r="L16" s="18"/>
    </row>
    <row r="17" spans="1:12">
      <c r="A17" s="13"/>
      <c r="F17" s="16"/>
      <c r="G17" s="16"/>
      <c r="H17" s="16"/>
      <c r="I17" s="16"/>
      <c r="J17" s="16"/>
      <c r="K17" s="16"/>
      <c r="L17" s="16"/>
    </row>
    <row r="18" spans="1:12">
      <c r="A18" s="13"/>
      <c r="F18" s="16"/>
      <c r="G18" s="16"/>
      <c r="H18" s="16"/>
      <c r="I18" s="16"/>
      <c r="J18" s="16"/>
      <c r="K18" s="16"/>
      <c r="L18" s="16"/>
    </row>
    <row r="19" spans="1:12">
      <c r="A19" s="13"/>
      <c r="F19" s="16"/>
      <c r="G19" s="17"/>
      <c r="H19" s="17"/>
      <c r="I19" s="17"/>
      <c r="J19" s="17"/>
      <c r="K19" s="17"/>
      <c r="L19" s="17"/>
    </row>
    <row r="20" spans="1:12">
      <c r="A20" s="13"/>
    </row>
    <row r="21" spans="1:12">
      <c r="A21" s="13"/>
    </row>
    <row r="22" spans="1:12">
      <c r="A22" s="13"/>
    </row>
    <row r="23" spans="1:12">
      <c r="A23" s="13"/>
    </row>
    <row r="24" spans="1:12">
      <c r="A24" s="13"/>
    </row>
    <row r="25" spans="1:12">
      <c r="A25" s="13"/>
    </row>
    <row r="26" spans="1:12">
      <c r="A26" s="13"/>
    </row>
    <row r="27" spans="1:12">
      <c r="A27" s="13"/>
    </row>
    <row r="28" spans="1:12">
      <c r="A28" s="13"/>
    </row>
    <row r="29" spans="1:12">
      <c r="A29" s="13"/>
    </row>
    <row r="30" spans="1:12">
      <c r="A30" s="13"/>
    </row>
    <row r="31" spans="1:12">
      <c r="A31" s="13"/>
    </row>
    <row r="32" spans="1:12">
      <c r="A32" s="13"/>
    </row>
    <row r="33" spans="1:1">
      <c r="A33" s="13"/>
    </row>
    <row r="34" spans="1:1">
      <c r="A34" s="13"/>
    </row>
    <row r="35" spans="1:1">
      <c r="A35" s="13"/>
    </row>
    <row r="36" spans="1:1">
      <c r="A36" s="13"/>
    </row>
    <row r="37" spans="1:1">
      <c r="A37" s="13"/>
    </row>
    <row r="38" spans="1:1">
      <c r="A38" s="13"/>
    </row>
    <row r="39" spans="1:1">
      <c r="A39" s="13"/>
    </row>
    <row r="40" spans="1:1">
      <c r="A40" s="13"/>
    </row>
    <row r="41" spans="1:1">
      <c r="A41" s="13"/>
    </row>
    <row r="42" spans="1:1">
      <c r="A42" s="13"/>
    </row>
    <row r="43" spans="1:1">
      <c r="A43" s="13"/>
    </row>
    <row r="44" spans="1:1">
      <c r="A44" s="13"/>
    </row>
    <row r="45" spans="1:1">
      <c r="A45" s="13"/>
    </row>
    <row r="46" spans="1:1">
      <c r="A46" s="13"/>
    </row>
    <row r="47" spans="1:1">
      <c r="A47" s="13"/>
    </row>
    <row r="48" spans="1:1">
      <c r="A48" s="13"/>
    </row>
    <row r="49" spans="1:1">
      <c r="A49" s="13"/>
    </row>
    <row r="50" spans="1:1">
      <c r="A50" s="3"/>
    </row>
    <row r="51" spans="1:1">
      <c r="A51" s="3"/>
    </row>
    <row r="52" spans="1:1">
      <c r="A52" s="3"/>
    </row>
    <row r="53" spans="1:1">
      <c r="A53" s="3"/>
    </row>
    <row r="54" spans="1:1">
      <c r="A54" s="3"/>
    </row>
    <row r="55" spans="1:1">
      <c r="A55" s="3"/>
    </row>
    <row r="56" spans="1:1">
      <c r="A56" s="3"/>
    </row>
    <row r="57" spans="1:1">
      <c r="A57" s="3"/>
    </row>
    <row r="58" spans="1:1">
      <c r="A58" s="3"/>
    </row>
    <row r="59" spans="1:1">
      <c r="A59" s="3"/>
    </row>
    <row r="60" spans="1:1">
      <c r="A60" s="3"/>
    </row>
    <row r="61" spans="1:1">
      <c r="A61" s="3"/>
    </row>
    <row r="62" spans="1:1">
      <c r="A62" s="3"/>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5"/>
  <sheetViews>
    <sheetView workbookViewId="0">
      <selection activeCell="C23" sqref="C23"/>
    </sheetView>
  </sheetViews>
  <sheetFormatPr defaultRowHeight="15"/>
  <cols>
    <col min="1" max="1" width="7.42578125" bestFit="1" customWidth="1"/>
  </cols>
  <sheetData>
    <row r="1" spans="1:23">
      <c r="A1" s="7" t="s">
        <v>0</v>
      </c>
      <c r="B1" s="7" t="s">
        <v>5</v>
      </c>
      <c r="C1" s="7" t="s">
        <v>7</v>
      </c>
      <c r="D1" s="7" t="s">
        <v>8</v>
      </c>
      <c r="E1" s="7" t="s">
        <v>9</v>
      </c>
      <c r="F1" s="7" t="s">
        <v>10</v>
      </c>
      <c r="G1" s="7" t="s">
        <v>11</v>
      </c>
      <c r="H1" s="7" t="s">
        <v>177</v>
      </c>
      <c r="I1" s="7" t="s">
        <v>129</v>
      </c>
      <c r="J1" s="7" t="s">
        <v>3</v>
      </c>
      <c r="K1" s="7" t="s">
        <v>1</v>
      </c>
      <c r="L1" s="7" t="s">
        <v>178</v>
      </c>
      <c r="M1" s="7" t="s">
        <v>6</v>
      </c>
      <c r="N1" s="7" t="s">
        <v>12</v>
      </c>
      <c r="O1" s="7" t="s">
        <v>4</v>
      </c>
      <c r="P1" s="7" t="s">
        <v>128</v>
      </c>
      <c r="Q1" s="7" t="s">
        <v>179</v>
      </c>
      <c r="R1" s="7" t="s">
        <v>37</v>
      </c>
      <c r="S1" s="7" t="s">
        <v>36</v>
      </c>
      <c r="T1" s="1"/>
      <c r="U1" s="1"/>
      <c r="V1" s="1"/>
      <c r="W1" s="1"/>
    </row>
    <row r="2" spans="1:23">
      <c r="A2" s="2" t="s">
        <v>14</v>
      </c>
      <c r="B2">
        <v>-2.7436982399999992</v>
      </c>
      <c r="C2">
        <v>5.9673914176494023</v>
      </c>
      <c r="D2">
        <v>6.3733140983075396</v>
      </c>
      <c r="E2">
        <v>15.979244483688969</v>
      </c>
      <c r="F2">
        <v>21.610070973855819</v>
      </c>
      <c r="G2">
        <v>3.35991069034423</v>
      </c>
      <c r="H2">
        <v>2.6622653230468742</v>
      </c>
      <c r="I2">
        <v>0.94385137927011009</v>
      </c>
      <c r="J2">
        <v>6.1949340212465902</v>
      </c>
      <c r="K2">
        <v>12.045237058819932</v>
      </c>
      <c r="L2">
        <v>1.8886559000000001</v>
      </c>
      <c r="M2">
        <v>6.3899842151522108</v>
      </c>
      <c r="N2">
        <v>1.6065149417842497</v>
      </c>
      <c r="O2">
        <v>6.189785110121127</v>
      </c>
      <c r="P2">
        <f t="shared" ref="P2:P13" si="0">SUM(B2:O2)</f>
        <v>88.467461373287051</v>
      </c>
      <c r="Q2">
        <v>36.092904168010492</v>
      </c>
      <c r="R2">
        <v>13.962739726027397</v>
      </c>
      <c r="S2">
        <v>0.84931506849315064</v>
      </c>
      <c r="T2">
        <f t="shared" ref="T2:T13" si="1">(P2+SUM(R2:S2))/Q2</f>
        <v>2.8614908816161511</v>
      </c>
    </row>
    <row r="3" spans="1:23">
      <c r="A3" s="2" t="s">
        <v>15</v>
      </c>
      <c r="B3">
        <v>-1.2826823449999996</v>
      </c>
      <c r="C3">
        <v>5.8425936176828897</v>
      </c>
      <c r="D3">
        <v>5.9928085657626209</v>
      </c>
      <c r="E3">
        <v>9.0907124410301492</v>
      </c>
      <c r="F3">
        <v>17.171802521895021</v>
      </c>
      <c r="G3">
        <v>0.13222717988614002</v>
      </c>
      <c r="H3">
        <v>2.2667438638961337</v>
      </c>
      <c r="I3">
        <v>0.70456631178774987</v>
      </c>
      <c r="J3">
        <v>6.3842447133633904</v>
      </c>
      <c r="K3">
        <v>11.656878098219218</v>
      </c>
      <c r="L3">
        <v>1.2812277400000005</v>
      </c>
      <c r="M3">
        <v>6.1678893231499989</v>
      </c>
      <c r="N3">
        <v>1.9029595124960486</v>
      </c>
      <c r="O3">
        <v>5.842684443863865</v>
      </c>
      <c r="P3">
        <f t="shared" si="0"/>
        <v>73.154655988033213</v>
      </c>
      <c r="Q3">
        <v>37.775381209139283</v>
      </c>
      <c r="R3">
        <v>13.512328767123288</v>
      </c>
      <c r="S3">
        <v>0.82191780821917804</v>
      </c>
      <c r="T3">
        <f t="shared" si="1"/>
        <v>2.3160296405482423</v>
      </c>
    </row>
    <row r="4" spans="1:23">
      <c r="A4" s="2" t="s">
        <v>16</v>
      </c>
      <c r="B4">
        <v>-2.8425169679999995</v>
      </c>
      <c r="C4">
        <v>6.0188163977539864</v>
      </c>
      <c r="D4">
        <v>6.1780089622684002</v>
      </c>
      <c r="E4">
        <v>9.9581971878290627</v>
      </c>
      <c r="F4">
        <v>54.602657788036034</v>
      </c>
      <c r="G4">
        <v>2.8785667818423804</v>
      </c>
      <c r="H4">
        <v>1.6665456413520001</v>
      </c>
      <c r="I4">
        <v>0.78771575718813991</v>
      </c>
      <c r="J4">
        <v>7.5725021936968</v>
      </c>
      <c r="K4">
        <v>11.440354733033086</v>
      </c>
      <c r="L4">
        <v>1.5905124399999995</v>
      </c>
      <c r="M4">
        <v>6.2736137186903873</v>
      </c>
      <c r="N4">
        <v>3.3162248003210841</v>
      </c>
      <c r="O4">
        <v>4.5660708884112395</v>
      </c>
      <c r="P4">
        <f t="shared" si="0"/>
        <v>114.00727032242261</v>
      </c>
      <c r="Q4">
        <v>41.460520959676955</v>
      </c>
      <c r="R4">
        <v>13.962739726027397</v>
      </c>
      <c r="S4">
        <v>0.84931506849315064</v>
      </c>
      <c r="T4">
        <f t="shared" si="1"/>
        <v>3.107035853269386</v>
      </c>
    </row>
    <row r="5" spans="1:23">
      <c r="A5" s="2" t="s">
        <v>17</v>
      </c>
      <c r="B5">
        <v>-3.1332637979999971</v>
      </c>
      <c r="C5">
        <v>6.1466299054029188</v>
      </c>
      <c r="D5">
        <v>8.9406158470516495</v>
      </c>
      <c r="E5">
        <v>16.322957794497547</v>
      </c>
      <c r="F5">
        <v>15.536295977758002</v>
      </c>
      <c r="G5">
        <v>7.1446332887923596</v>
      </c>
      <c r="H5">
        <v>2.7004892677600005</v>
      </c>
      <c r="I5">
        <v>0.60113001047379</v>
      </c>
      <c r="J5">
        <v>6.99781574315677</v>
      </c>
      <c r="K5">
        <v>10.279431586545966</v>
      </c>
      <c r="L5">
        <v>1.1969169900000001</v>
      </c>
      <c r="M5">
        <v>6.1693088931500011</v>
      </c>
      <c r="N5">
        <v>0.92002398646408645</v>
      </c>
      <c r="O5">
        <v>3.5399205837669445</v>
      </c>
      <c r="P5">
        <f t="shared" si="0"/>
        <v>83.362906076820039</v>
      </c>
      <c r="Q5">
        <v>47.164171371978838</v>
      </c>
      <c r="R5">
        <v>13.512328767123288</v>
      </c>
      <c r="S5">
        <v>0.82191780821917804</v>
      </c>
      <c r="T5">
        <f t="shared" si="1"/>
        <v>2.0714273103970253</v>
      </c>
    </row>
    <row r="6" spans="1:23">
      <c r="A6" s="2" t="s">
        <v>18</v>
      </c>
      <c r="B6">
        <v>5.1126032439999989</v>
      </c>
      <c r="C6">
        <v>8.9875214634022953</v>
      </c>
      <c r="D6">
        <v>9.4309986448160981</v>
      </c>
      <c r="E6">
        <v>9.7689659528530566</v>
      </c>
      <c r="F6">
        <v>19.151183129197452</v>
      </c>
      <c r="G6">
        <v>5.2238343443243602</v>
      </c>
      <c r="H6">
        <v>1.9302895963520006</v>
      </c>
      <c r="I6">
        <v>9.9347029494770006E-2</v>
      </c>
      <c r="J6">
        <v>7.6796016859183398</v>
      </c>
      <c r="K6">
        <v>11.398724943672763</v>
      </c>
      <c r="L6">
        <v>1.2914299900000001</v>
      </c>
      <c r="M6">
        <v>6.7097564631500006</v>
      </c>
      <c r="N6">
        <v>2.0888396057269984</v>
      </c>
      <c r="O6">
        <v>4.4942888968244405</v>
      </c>
      <c r="P6">
        <f t="shared" si="0"/>
        <v>93.367384989732571</v>
      </c>
      <c r="Q6">
        <v>49.2435269327407</v>
      </c>
      <c r="R6">
        <v>13.962739726027397</v>
      </c>
      <c r="S6">
        <v>0.84931506849315064</v>
      </c>
      <c r="T6">
        <f t="shared" si="1"/>
        <v>2.1968255834317083</v>
      </c>
    </row>
    <row r="7" spans="1:23">
      <c r="A7" s="2" t="s">
        <v>19</v>
      </c>
      <c r="B7">
        <v>-1.9497250680000002</v>
      </c>
      <c r="C7">
        <v>8.6199138805402171</v>
      </c>
      <c r="D7">
        <v>9.4217947557573467</v>
      </c>
      <c r="E7">
        <v>12.320965264342039</v>
      </c>
      <c r="F7">
        <v>11.948982736688469</v>
      </c>
      <c r="G7">
        <v>5.3960087665479488</v>
      </c>
      <c r="H7">
        <v>0.46948872635199956</v>
      </c>
      <c r="I7">
        <v>0.87283230174863002</v>
      </c>
      <c r="J7">
        <v>8.0952758447031989</v>
      </c>
      <c r="K7">
        <v>10.421500850731524</v>
      </c>
      <c r="L7">
        <v>1.56689246</v>
      </c>
      <c r="M7">
        <v>6.5738863731500015</v>
      </c>
      <c r="N7">
        <v>1.838753520049208</v>
      </c>
      <c r="O7">
        <v>3.8093017323911034</v>
      </c>
      <c r="P7">
        <f t="shared" si="0"/>
        <v>79.405872145001695</v>
      </c>
      <c r="Q7">
        <v>48.852909238314126</v>
      </c>
      <c r="R7">
        <v>13.962739726027397</v>
      </c>
      <c r="S7">
        <v>0.84931506849315064</v>
      </c>
      <c r="T7">
        <f t="shared" si="1"/>
        <v>1.9286042204755629</v>
      </c>
    </row>
    <row r="8" spans="1:23">
      <c r="A8" s="2" t="s">
        <v>20</v>
      </c>
      <c r="B8">
        <v>-3.0120410969999991</v>
      </c>
      <c r="C8">
        <v>9.2281188442927693</v>
      </c>
      <c r="D8">
        <v>8.5530513396205112</v>
      </c>
      <c r="E8">
        <v>4.0219961552072299</v>
      </c>
      <c r="F8">
        <v>5.3838527005394301</v>
      </c>
      <c r="G8">
        <v>2.7682407487031302</v>
      </c>
      <c r="H8">
        <v>0.35436556057599999</v>
      </c>
      <c r="I8">
        <v>9.421270945936E-2</v>
      </c>
      <c r="J8">
        <v>6.87132162107795</v>
      </c>
      <c r="K8">
        <v>9.3147643457597535</v>
      </c>
      <c r="L8">
        <v>1.1726419799999999</v>
      </c>
      <c r="M8">
        <v>5.6544500531499997</v>
      </c>
      <c r="N8">
        <v>1.5651047526572082</v>
      </c>
      <c r="O8">
        <v>3.3562280799999997</v>
      </c>
      <c r="P8">
        <f t="shared" si="0"/>
        <v>55.326307794043345</v>
      </c>
      <c r="Q8">
        <v>45.376052556171466</v>
      </c>
      <c r="R8">
        <v>12.611506849315068</v>
      </c>
      <c r="S8">
        <v>0.76712328767123283</v>
      </c>
      <c r="T8">
        <f t="shared" si="1"/>
        <v>1.5141232888422615</v>
      </c>
    </row>
    <row r="9" spans="1:23">
      <c r="A9" s="2" t="s">
        <v>21</v>
      </c>
      <c r="B9">
        <v>3.2884304499999999</v>
      </c>
      <c r="C9">
        <v>15.910060669813364</v>
      </c>
      <c r="D9">
        <v>8.0985311840718008</v>
      </c>
      <c r="E9">
        <v>14.195614256992682</v>
      </c>
      <c r="F9">
        <v>2.3053820848280302</v>
      </c>
      <c r="G9">
        <v>1.4407563993117902</v>
      </c>
      <c r="H9">
        <v>3.6914788622439998</v>
      </c>
      <c r="I9">
        <v>0.42844728621097011</v>
      </c>
      <c r="J9">
        <v>7.8490120845804112</v>
      </c>
      <c r="K9">
        <v>11.566869435777727</v>
      </c>
      <c r="L9">
        <v>1.0764229400000001</v>
      </c>
      <c r="M9">
        <v>5.8582318731500003</v>
      </c>
      <c r="N9">
        <v>1.217916475643972</v>
      </c>
      <c r="O9">
        <v>3.74831314</v>
      </c>
      <c r="P9">
        <f t="shared" si="0"/>
        <v>80.67546714262474</v>
      </c>
      <c r="Q9">
        <v>48.749750317787694</v>
      </c>
      <c r="R9">
        <v>13.962739726027397</v>
      </c>
      <c r="S9">
        <v>0.84931506849315064</v>
      </c>
      <c r="T9">
        <f t="shared" si="1"/>
        <v>1.9587284307034498</v>
      </c>
    </row>
    <row r="10" spans="1:23">
      <c r="A10" s="2" t="s">
        <v>22</v>
      </c>
      <c r="B10">
        <v>-5.6785957729999996</v>
      </c>
      <c r="C10">
        <v>4.1224460016493305</v>
      </c>
      <c r="D10">
        <v>5.8473031278067911</v>
      </c>
      <c r="E10">
        <v>9.1306359899915019</v>
      </c>
      <c r="F10">
        <v>13.22913441886239</v>
      </c>
      <c r="G10">
        <v>0.35853398111922996</v>
      </c>
      <c r="H10">
        <v>2.7400137846400008</v>
      </c>
      <c r="I10">
        <v>0.42003371109222998</v>
      </c>
      <c r="J10">
        <v>6.6282317046892194</v>
      </c>
      <c r="K10">
        <v>10.997027776734971</v>
      </c>
      <c r="L10">
        <v>0.71916078000000017</v>
      </c>
      <c r="M10">
        <v>6.3138506403902044</v>
      </c>
      <c r="N10">
        <v>1.5506769179663888</v>
      </c>
      <c r="O10">
        <v>3.3660501699999998</v>
      </c>
      <c r="P10">
        <f t="shared" si="0"/>
        <v>59.744503231942275</v>
      </c>
      <c r="Q10">
        <v>40.38570033156477</v>
      </c>
      <c r="R10">
        <v>15.575342465753426</v>
      </c>
      <c r="S10">
        <v>1.2328767123287672</v>
      </c>
      <c r="T10">
        <f t="shared" si="1"/>
        <v>1.8955402972222863</v>
      </c>
    </row>
    <row r="11" spans="1:23">
      <c r="A11" s="2" t="s">
        <v>23</v>
      </c>
      <c r="B11">
        <v>-6.7606795480000006</v>
      </c>
      <c r="C11">
        <v>4.4912451742290997</v>
      </c>
      <c r="D11">
        <v>6.8038906774240013</v>
      </c>
      <c r="E11">
        <v>20.359743875884718</v>
      </c>
      <c r="F11">
        <v>1.4969638400401699</v>
      </c>
      <c r="G11">
        <v>2.0709028935531002</v>
      </c>
      <c r="H11">
        <v>0.63853029412799978</v>
      </c>
      <c r="I11">
        <v>2.0574718945348405</v>
      </c>
      <c r="J11">
        <v>6.5779061599957211</v>
      </c>
      <c r="K11">
        <v>12.178186140850659</v>
      </c>
      <c r="L11">
        <v>0.8414972799999999</v>
      </c>
      <c r="M11">
        <v>7.0256712320249992</v>
      </c>
      <c r="N11">
        <v>1.0430503721915478</v>
      </c>
      <c r="O11">
        <v>3.6704132239652592</v>
      </c>
      <c r="P11">
        <f t="shared" si="0"/>
        <v>62.494793510822113</v>
      </c>
      <c r="Q11">
        <v>36.960064843604655</v>
      </c>
      <c r="R11">
        <v>16.094520547945205</v>
      </c>
      <c r="S11">
        <v>1.273972602739726</v>
      </c>
      <c r="T11">
        <f t="shared" si="1"/>
        <v>2.1607994195747766</v>
      </c>
    </row>
    <row r="12" spans="1:23">
      <c r="A12" s="2" t="s">
        <v>24</v>
      </c>
      <c r="B12">
        <v>-2.8102212680000007</v>
      </c>
      <c r="C12">
        <v>3.5612389524620802</v>
      </c>
      <c r="D12">
        <v>6.5033529852830503</v>
      </c>
      <c r="E12">
        <v>33.263327666738654</v>
      </c>
      <c r="F12">
        <v>7.7875066451319102</v>
      </c>
      <c r="G12">
        <v>6.2739576042940506</v>
      </c>
      <c r="H12">
        <v>3.5447260446399995</v>
      </c>
      <c r="I12">
        <v>0.40776612894858</v>
      </c>
      <c r="J12">
        <v>6.2490571707779701</v>
      </c>
      <c r="K12">
        <v>11.429604540440153</v>
      </c>
      <c r="L12">
        <v>0.75124215999999999</v>
      </c>
      <c r="M12">
        <v>7.3253937599999981</v>
      </c>
      <c r="N12">
        <v>1.1810849480340651</v>
      </c>
      <c r="O12">
        <v>3.2253605499999995</v>
      </c>
      <c r="P12">
        <f t="shared" si="0"/>
        <v>88.693397888750525</v>
      </c>
      <c r="Q12">
        <v>35.312468651142105</v>
      </c>
      <c r="R12">
        <v>15.575342465753426</v>
      </c>
      <c r="S12">
        <v>1.2328767123287672</v>
      </c>
      <c r="T12">
        <f t="shared" si="1"/>
        <v>2.9876590648221502</v>
      </c>
    </row>
    <row r="13" spans="1:23">
      <c r="A13" s="2" t="s">
        <v>25</v>
      </c>
      <c r="B13">
        <v>-1.2025110029999977</v>
      </c>
      <c r="C13">
        <v>4.6853417627207206</v>
      </c>
      <c r="D13">
        <v>7.2158202231576709</v>
      </c>
      <c r="E13">
        <v>37.249652265756197</v>
      </c>
      <c r="F13">
        <v>1.4016868601484798</v>
      </c>
      <c r="G13">
        <v>0.23350179111698999</v>
      </c>
      <c r="H13">
        <v>0.19321358372800002</v>
      </c>
      <c r="I13">
        <v>0.57191069143437001</v>
      </c>
      <c r="J13">
        <v>7.8906985544333583</v>
      </c>
      <c r="K13">
        <v>9.9751778793269832</v>
      </c>
      <c r="L13">
        <v>0.99800239000000002</v>
      </c>
      <c r="M13">
        <v>6.3737475030924999</v>
      </c>
      <c r="N13">
        <v>1.4000265454649643</v>
      </c>
      <c r="O13">
        <v>2.9506294599999991</v>
      </c>
      <c r="P13">
        <f t="shared" si="0"/>
        <v>79.936898507380235</v>
      </c>
      <c r="Q13">
        <v>35.962365916795868</v>
      </c>
      <c r="R13">
        <v>16.094520547945205</v>
      </c>
      <c r="S13">
        <v>1.273972602739726</v>
      </c>
      <c r="T13">
        <f t="shared" si="1"/>
        <v>2.7057561196945512</v>
      </c>
    </row>
    <row r="14" spans="1:23">
      <c r="D14" s="19"/>
      <c r="E14" s="19"/>
      <c r="F14" s="19"/>
      <c r="G14" s="19"/>
      <c r="H14" s="19"/>
      <c r="I14" s="19"/>
      <c r="J14" s="19"/>
      <c r="K14" s="19"/>
      <c r="L14" s="19"/>
      <c r="M14" s="19"/>
      <c r="N14" s="19"/>
      <c r="O14" s="19"/>
      <c r="P14" s="19"/>
      <c r="Q14" s="19"/>
      <c r="R14" s="19"/>
      <c r="S14" s="19"/>
      <c r="T14" s="19"/>
    </row>
    <row r="15" spans="1:23">
      <c r="C15" s="19"/>
      <c r="D15" s="19"/>
      <c r="E15" s="19"/>
      <c r="F15" s="19"/>
      <c r="G15" s="19"/>
      <c r="H15" s="19"/>
      <c r="I15" s="19"/>
      <c r="J15" s="19"/>
      <c r="K15" s="19"/>
      <c r="L15" s="19"/>
      <c r="M15" s="19"/>
      <c r="N15" s="19"/>
      <c r="O15" s="19"/>
      <c r="P15" s="19"/>
      <c r="Q15" s="19"/>
      <c r="S15" s="19"/>
      <c r="T15" s="19"/>
      <c r="U15" s="19"/>
      <c r="V15" s="19"/>
      <c r="W15" s="1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55"/>
  <sheetViews>
    <sheetView workbookViewId="0">
      <selection activeCell="A2" sqref="A2:XFD53"/>
    </sheetView>
  </sheetViews>
  <sheetFormatPr defaultColWidth="9.140625" defaultRowHeight="15"/>
  <cols>
    <col min="1" max="2" width="7.42578125" style="10" customWidth="1"/>
    <col min="3" max="3" width="10.7109375" style="10" bestFit="1" customWidth="1"/>
    <col min="4" max="23" width="9.140625" style="10"/>
    <col min="24" max="24" width="6.140625" style="10" customWidth="1"/>
    <col min="25" max="25" width="7" style="10" customWidth="1"/>
    <col min="26" max="26" width="4.85546875" style="10" customWidth="1"/>
    <col min="27" max="16384" width="9.140625" style="10"/>
  </cols>
  <sheetData>
    <row r="1" spans="1:26" s="19" customFormat="1" ht="82.5">
      <c r="D1" s="7" t="s">
        <v>5</v>
      </c>
      <c r="E1" s="7" t="s">
        <v>7</v>
      </c>
      <c r="F1" s="7" t="s">
        <v>8</v>
      </c>
      <c r="G1" s="7" t="s">
        <v>9</v>
      </c>
      <c r="H1" s="7" t="s">
        <v>10</v>
      </c>
      <c r="I1" s="7" t="s">
        <v>11</v>
      </c>
      <c r="J1" s="7" t="s">
        <v>177</v>
      </c>
      <c r="K1" s="7" t="s">
        <v>129</v>
      </c>
      <c r="L1" s="7" t="s">
        <v>3</v>
      </c>
      <c r="M1" s="7" t="s">
        <v>1</v>
      </c>
      <c r="N1" s="7" t="s">
        <v>178</v>
      </c>
      <c r="O1" s="7" t="s">
        <v>6</v>
      </c>
      <c r="P1" s="7" t="s">
        <v>12</v>
      </c>
      <c r="Q1" s="7" t="s">
        <v>4</v>
      </c>
      <c r="R1" s="7" t="s">
        <v>128</v>
      </c>
      <c r="S1" s="7" t="s">
        <v>179</v>
      </c>
      <c r="T1" s="7" t="s">
        <v>36</v>
      </c>
      <c r="U1" s="7" t="s">
        <v>37</v>
      </c>
      <c r="V1" s="1" t="s">
        <v>185</v>
      </c>
      <c r="W1" s="1" t="s">
        <v>120</v>
      </c>
      <c r="X1" s="19" t="s">
        <v>121</v>
      </c>
      <c r="Y1" s="19" t="s">
        <v>122</v>
      </c>
      <c r="Z1" s="19" t="s">
        <v>116</v>
      </c>
    </row>
    <row r="2" spans="1:26">
      <c r="A2" s="3" t="s">
        <v>41</v>
      </c>
      <c r="B2" s="3" t="s">
        <v>14</v>
      </c>
      <c r="C2" s="3" t="s">
        <v>73</v>
      </c>
      <c r="D2" s="3">
        <v>-0.56627163099999989</v>
      </c>
      <c r="E2" s="3">
        <v>1.96188093908701</v>
      </c>
      <c r="F2" s="3">
        <v>1.3131445219932598</v>
      </c>
      <c r="G2" s="3">
        <v>2.9636388586342002</v>
      </c>
      <c r="H2" s="3">
        <v>1.6198191727083802</v>
      </c>
      <c r="I2" s="3">
        <v>0.14343225379892999</v>
      </c>
      <c r="J2" s="3">
        <v>0.81377845437736873</v>
      </c>
      <c r="K2" s="3">
        <v>0.44588898103042995</v>
      </c>
      <c r="L2" s="3">
        <v>1.1291090706506792</v>
      </c>
      <c r="M2" s="3">
        <v>2.663913678897325</v>
      </c>
      <c r="N2" s="3">
        <v>0.40928771709677414</v>
      </c>
      <c r="O2" s="3">
        <v>1.5100209512548388</v>
      </c>
      <c r="P2" s="3">
        <v>0.36004786419337065</v>
      </c>
      <c r="Q2" s="3">
        <v>1.397693411962835</v>
      </c>
      <c r="R2" s="3">
        <f t="shared" ref="R2:R33" si="0">SUM(D2:Q2)</f>
        <v>16.165384244685406</v>
      </c>
      <c r="S2" s="3">
        <v>8.1500106185830141</v>
      </c>
      <c r="T2" s="3">
        <v>3.1528767123287671</v>
      </c>
      <c r="U2" s="3">
        <v>0.19178082191780821</v>
      </c>
      <c r="V2" s="3">
        <f t="shared" ref="V2:V33" si="1">(R2+SUM(T2:U2))/S2</f>
        <v>2.3938670379700753</v>
      </c>
      <c r="W2" s="3">
        <v>5.5406687395188792</v>
      </c>
      <c r="X2" s="19">
        <v>3.7930227495480042</v>
      </c>
      <c r="Y2" s="19">
        <v>4.1302021592074736</v>
      </c>
      <c r="Z2" s="19">
        <v>3.2677622274110445</v>
      </c>
    </row>
    <row r="3" spans="1:26">
      <c r="A3" s="3" t="s">
        <v>42</v>
      </c>
      <c r="B3" s="3" t="s">
        <v>14</v>
      </c>
      <c r="C3" s="3" t="s">
        <v>74</v>
      </c>
      <c r="D3" s="3">
        <v>-0.72067790500000006</v>
      </c>
      <c r="E3" s="3">
        <v>1.2470717107584999</v>
      </c>
      <c r="F3" s="3">
        <v>1.4187593617176102</v>
      </c>
      <c r="G3" s="3">
        <v>4.6065841763360496</v>
      </c>
      <c r="H3" s="3">
        <v>3.4562672198401199</v>
      </c>
      <c r="I3" s="3">
        <v>0.7941630350109099</v>
      </c>
      <c r="J3" s="3">
        <v>0.59568052436706187</v>
      </c>
      <c r="K3" s="3">
        <v>0.19209646450837001</v>
      </c>
      <c r="L3" s="3">
        <v>1.3485676995582427</v>
      </c>
      <c r="M3" s="3">
        <v>3.0460444925345791</v>
      </c>
      <c r="N3" s="3">
        <v>0.47145578161290325</v>
      </c>
      <c r="O3" s="3">
        <v>1.490730416333266</v>
      </c>
      <c r="P3" s="3">
        <v>0.47534847972814576</v>
      </c>
      <c r="Q3" s="3">
        <v>1.4442831923615964</v>
      </c>
      <c r="R3" s="3">
        <f t="shared" si="0"/>
        <v>19.866374649667357</v>
      </c>
      <c r="S3" s="3">
        <v>8.4216776392024482</v>
      </c>
      <c r="T3" s="3">
        <v>3.1528767123287671</v>
      </c>
      <c r="U3" s="3">
        <v>0.19178082191780821</v>
      </c>
      <c r="V3" s="3">
        <f t="shared" si="1"/>
        <v>2.7561055146385383</v>
      </c>
      <c r="W3" s="3">
        <v>9.45269495555414</v>
      </c>
      <c r="X3" s="10">
        <v>4.3946121920928221</v>
      </c>
      <c r="Y3" s="10">
        <v>3.3293833185973831</v>
      </c>
      <c r="Z3" s="10">
        <v>3.4103620884230081</v>
      </c>
    </row>
    <row r="4" spans="1:26">
      <c r="A4" s="3" t="s">
        <v>43</v>
      </c>
      <c r="B4" s="11" t="s">
        <v>14</v>
      </c>
      <c r="C4" s="11" t="s">
        <v>75</v>
      </c>
      <c r="D4" s="10">
        <v>-0.68942359600000014</v>
      </c>
      <c r="E4" s="10">
        <v>1.3560604153544302</v>
      </c>
      <c r="F4" s="10">
        <v>1.51485197669684</v>
      </c>
      <c r="G4" s="10">
        <v>4.7259623443959295</v>
      </c>
      <c r="H4" s="10">
        <v>12.194447194170518</v>
      </c>
      <c r="I4" s="10">
        <v>1.86636983198527</v>
      </c>
      <c r="J4" s="10">
        <v>0.43477427628047499</v>
      </c>
      <c r="K4" s="10">
        <v>8.3559565574029993E-2</v>
      </c>
      <c r="L4" s="10">
        <v>1.3976094615193124</v>
      </c>
      <c r="M4" s="10">
        <v>2.566501235856379</v>
      </c>
      <c r="N4" s="10">
        <v>0.43040028161290322</v>
      </c>
      <c r="O4" s="10">
        <v>1.306864131930235</v>
      </c>
      <c r="P4" s="10">
        <v>0.36496028543978426</v>
      </c>
      <c r="Q4" s="10">
        <v>1.397693411962835</v>
      </c>
      <c r="R4" s="10">
        <f t="shared" si="0"/>
        <v>28.950630816778947</v>
      </c>
      <c r="S4" s="10">
        <v>8.1500106185830141</v>
      </c>
      <c r="T4" s="10">
        <v>3.1528767123287671</v>
      </c>
      <c r="U4" s="10">
        <v>0.19178082191780821</v>
      </c>
      <c r="V4" s="10">
        <f t="shared" si="1"/>
        <v>3.962606904755233</v>
      </c>
      <c r="W4" s="10">
        <v>19.221553646832191</v>
      </c>
      <c r="X4" s="10">
        <v>3.9641106973756912</v>
      </c>
      <c r="Y4" s="10">
        <v>3.3848722392382036</v>
      </c>
      <c r="Z4" s="10">
        <v>3.0695178293328542</v>
      </c>
    </row>
    <row r="5" spans="1:26">
      <c r="A5" s="3" t="s">
        <v>44</v>
      </c>
      <c r="B5" s="11" t="s">
        <v>14</v>
      </c>
      <c r="C5" s="11" t="s">
        <v>76</v>
      </c>
      <c r="D5" s="10">
        <v>-0.7545975859999996</v>
      </c>
      <c r="E5" s="10">
        <v>0.87470853467448995</v>
      </c>
      <c r="F5" s="10">
        <v>1.3054130858209099</v>
      </c>
      <c r="G5" s="10">
        <v>2.4129642815090104</v>
      </c>
      <c r="H5" s="10">
        <v>0.7496346458120301</v>
      </c>
      <c r="I5" s="10">
        <v>0.18223628005519998</v>
      </c>
      <c r="J5" s="10">
        <v>0.41728980014400008</v>
      </c>
      <c r="K5" s="10">
        <v>0.11873256512052999</v>
      </c>
      <c r="L5" s="10">
        <v>1.4114539406219428</v>
      </c>
      <c r="M5" s="10">
        <v>2.4099075723425392</v>
      </c>
      <c r="N5" s="10">
        <v>0.41353562161290325</v>
      </c>
      <c r="O5" s="10">
        <v>1.3813125181306454</v>
      </c>
      <c r="P5" s="10">
        <v>0.21651010503587473</v>
      </c>
      <c r="Q5" s="10">
        <v>1.4442831923615964</v>
      </c>
      <c r="R5" s="10">
        <f t="shared" si="0"/>
        <v>12.583384557241672</v>
      </c>
      <c r="S5" s="10">
        <v>8.4216776392024482</v>
      </c>
      <c r="T5" s="10">
        <v>3.1528767123287671</v>
      </c>
      <c r="U5" s="10">
        <v>0.19178082191780821</v>
      </c>
      <c r="V5" s="10">
        <f t="shared" si="1"/>
        <v>1.8913146256446678</v>
      </c>
      <c r="W5" s="10">
        <v>3.7621250075202406</v>
      </c>
      <c r="X5" s="10">
        <v>3.821361512964482</v>
      </c>
      <c r="Y5" s="10">
        <v>2.712389807228833</v>
      </c>
      <c r="Z5" s="10">
        <v>3.0421058155281164</v>
      </c>
    </row>
    <row r="6" spans="1:26">
      <c r="A6" s="3" t="s">
        <v>45</v>
      </c>
      <c r="B6" s="11" t="s">
        <v>15</v>
      </c>
      <c r="C6" s="11" t="s">
        <v>77</v>
      </c>
      <c r="D6" s="10">
        <v>-0.49795833899999942</v>
      </c>
      <c r="E6" s="10">
        <v>0.90303241508301002</v>
      </c>
      <c r="F6" s="10">
        <v>1.34251432207892</v>
      </c>
      <c r="G6" s="10">
        <v>2.01092726093017</v>
      </c>
      <c r="H6" s="10">
        <v>8.8066461904624997</v>
      </c>
      <c r="I6" s="10">
        <v>0.37370928949391996</v>
      </c>
      <c r="J6" s="10">
        <v>0.62439889784556413</v>
      </c>
      <c r="K6" s="10">
        <v>0.10980340132661999</v>
      </c>
      <c r="L6" s="10">
        <v>1.535394052440803</v>
      </c>
      <c r="M6" s="10">
        <v>2.892044014041717</v>
      </c>
      <c r="N6" s="10">
        <v>0.32853054106451618</v>
      </c>
      <c r="O6" s="10">
        <v>1.4944389448182258</v>
      </c>
      <c r="P6" s="10">
        <v>0.35470496185037803</v>
      </c>
      <c r="Q6" s="10">
        <v>1.3193158421628082</v>
      </c>
      <c r="R6" s="10">
        <f t="shared" si="0"/>
        <v>21.59750179459915</v>
      </c>
      <c r="S6" s="10">
        <v>8.5299247891604821</v>
      </c>
      <c r="T6" s="10">
        <v>3.1528767123287671</v>
      </c>
      <c r="U6" s="10">
        <v>0.19178082191780821</v>
      </c>
      <c r="V6" s="10">
        <f t="shared" si="1"/>
        <v>2.9240772861844357</v>
      </c>
      <c r="W6" s="10">
        <v>11.815681638732155</v>
      </c>
      <c r="X6" s="10">
        <v>4.4274380664825195</v>
      </c>
      <c r="Y6" s="10">
        <v>2.6838806795530661</v>
      </c>
      <c r="Z6" s="10">
        <v>3.1684597488314123</v>
      </c>
    </row>
    <row r="7" spans="1:26">
      <c r="A7" s="3" t="s">
        <v>46</v>
      </c>
      <c r="B7" s="11" t="s">
        <v>15</v>
      </c>
      <c r="C7" s="11" t="s">
        <v>78</v>
      </c>
      <c r="D7" s="10">
        <v>-0.13765281499999998</v>
      </c>
      <c r="E7" s="10">
        <v>1.70744938571158</v>
      </c>
      <c r="F7" s="10">
        <v>1.21965682574616</v>
      </c>
      <c r="G7" s="10">
        <v>3.3434662840412703</v>
      </c>
      <c r="H7" s="10">
        <v>3.06059165477531</v>
      </c>
      <c r="I7" s="10">
        <v>1.8623945391010002E-2</v>
      </c>
      <c r="J7" s="10">
        <v>0.74936561572135107</v>
      </c>
      <c r="K7" s="10">
        <v>0.25321585663741997</v>
      </c>
      <c r="L7" s="10">
        <v>1.3328203271724335</v>
      </c>
      <c r="M7" s="10">
        <v>2.7001221373447799</v>
      </c>
      <c r="N7" s="10">
        <v>0.23952288366666669</v>
      </c>
      <c r="O7" s="10">
        <v>1.2533059237349997</v>
      </c>
      <c r="P7" s="10">
        <v>0.35736254517544164</v>
      </c>
      <c r="Q7" s="10">
        <v>1.3193158421628082</v>
      </c>
      <c r="R7" s="10">
        <f t="shared" si="0"/>
        <v>17.417166412281226</v>
      </c>
      <c r="S7" s="10">
        <v>8.5299247891604821</v>
      </c>
      <c r="T7" s="10">
        <v>3.1528767123287671</v>
      </c>
      <c r="U7" s="10">
        <v>0.19178082191780821</v>
      </c>
      <c r="V7" s="10">
        <f t="shared" si="1"/>
        <v>2.4339984770922216</v>
      </c>
      <c r="W7" s="10">
        <v>7.172047499928941</v>
      </c>
      <c r="X7" s="10">
        <v>4.0329424645172134</v>
      </c>
      <c r="Y7" s="10">
        <v>3.4198449517618266</v>
      </c>
      <c r="Z7" s="10">
        <v>2.9299843110732495</v>
      </c>
    </row>
    <row r="8" spans="1:26">
      <c r="A8" s="3" t="s">
        <v>47</v>
      </c>
      <c r="B8" s="11" t="s">
        <v>15</v>
      </c>
      <c r="C8" s="11" t="s">
        <v>79</v>
      </c>
      <c r="D8" s="10">
        <v>0.42343618100000024</v>
      </c>
      <c r="E8" s="10">
        <v>2.5030043469850898</v>
      </c>
      <c r="F8" s="10">
        <v>1.49033840734513</v>
      </c>
      <c r="G8" s="10">
        <v>2.38358350592878</v>
      </c>
      <c r="H8" s="10">
        <v>3.01407147210909</v>
      </c>
      <c r="I8" s="10">
        <v>1.4236388000000001E-2</v>
      </c>
      <c r="J8" s="10">
        <v>0.58445895410087656</v>
      </c>
      <c r="K8" s="10">
        <v>0.22449003111281998</v>
      </c>
      <c r="L8" s="10">
        <v>1.5271656959040429</v>
      </c>
      <c r="M8" s="10">
        <v>2.7507597036095803</v>
      </c>
      <c r="N8" s="10">
        <v>0.31648330366666666</v>
      </c>
      <c r="O8" s="10">
        <v>1.5305041937349999</v>
      </c>
      <c r="P8" s="10">
        <v>0.51347977500089192</v>
      </c>
      <c r="Q8" s="10">
        <v>1.4606711109659662</v>
      </c>
      <c r="R8" s="10">
        <f t="shared" si="0"/>
        <v>18.736683069463929</v>
      </c>
      <c r="S8" s="10">
        <v>9.4438453022848208</v>
      </c>
      <c r="T8" s="10">
        <v>3.1528767123287671</v>
      </c>
      <c r="U8" s="10">
        <v>0.19178082191780821</v>
      </c>
      <c r="V8" s="10">
        <f t="shared" si="1"/>
        <v>2.338172629571579</v>
      </c>
      <c r="W8" s="10">
        <v>5.9963503201387462</v>
      </c>
      <c r="X8" s="10">
        <v>4.2779253995136237</v>
      </c>
      <c r="Y8" s="10">
        <v>4.5343160891097067</v>
      </c>
      <c r="Z8" s="10">
        <v>3.5046550797018581</v>
      </c>
    </row>
    <row r="9" spans="1:26">
      <c r="A9" s="3" t="s">
        <v>48</v>
      </c>
      <c r="B9" s="11" t="s">
        <v>15</v>
      </c>
      <c r="C9" s="11" t="s">
        <v>80</v>
      </c>
      <c r="D9" s="10">
        <v>-0.6103711930000002</v>
      </c>
      <c r="E9" s="10">
        <v>0.50812842701847993</v>
      </c>
      <c r="F9" s="10">
        <v>1.4338545253203199</v>
      </c>
      <c r="G9" s="10">
        <v>1.53490382207604</v>
      </c>
      <c r="H9" s="10">
        <v>1.0238506058077601</v>
      </c>
      <c r="I9" s="10">
        <v>9.9366846495130001E-2</v>
      </c>
      <c r="J9" s="10">
        <v>0.31539747255431</v>
      </c>
      <c r="K9" s="10">
        <v>0.16690213377519</v>
      </c>
      <c r="L9" s="10">
        <v>1.3996081843199932</v>
      </c>
      <c r="M9" s="10">
        <v>2.4969213614824599</v>
      </c>
      <c r="N9" s="10">
        <v>0.27529701366666665</v>
      </c>
      <c r="O9" s="10">
        <v>1.4960442237349998</v>
      </c>
      <c r="P9" s="10">
        <v>0.47972654370005186</v>
      </c>
      <c r="Q9" s="10">
        <v>1.3193158421628082</v>
      </c>
      <c r="R9" s="10">
        <f t="shared" si="0"/>
        <v>11.938945809114209</v>
      </c>
      <c r="S9" s="10">
        <v>8.5299247891604821</v>
      </c>
      <c r="T9" s="10">
        <v>3.1528767123287671</v>
      </c>
      <c r="U9" s="10">
        <v>0.19178082191780821</v>
      </c>
      <c r="V9" s="10">
        <f t="shared" si="1"/>
        <v>1.7917629663959793</v>
      </c>
      <c r="W9" s="10">
        <v>2.9735187469332396</v>
      </c>
      <c r="X9" s="10">
        <v>3.8965295458024531</v>
      </c>
      <c r="Y9" s="10">
        <v>2.3841820997806562</v>
      </c>
      <c r="Z9" s="10">
        <v>3.2950866095978597</v>
      </c>
    </row>
    <row r="10" spans="1:26">
      <c r="A10" s="3" t="s">
        <v>49</v>
      </c>
      <c r="B10" s="11" t="s">
        <v>16</v>
      </c>
      <c r="C10" s="11" t="s">
        <v>81</v>
      </c>
      <c r="D10" s="10">
        <v>-0.41889417299999998</v>
      </c>
      <c r="E10" s="10">
        <v>0.98410459547264006</v>
      </c>
      <c r="F10" s="10">
        <v>1.45022377735101</v>
      </c>
      <c r="G10" s="10">
        <v>1.74504505066851</v>
      </c>
      <c r="H10" s="10">
        <v>7.2882564760045296</v>
      </c>
      <c r="I10" s="10">
        <v>8.1152526073090009E-2</v>
      </c>
      <c r="J10" s="10">
        <v>0.54608489014399997</v>
      </c>
      <c r="K10" s="10">
        <v>5.3728691972450004E-2</v>
      </c>
      <c r="L10" s="10">
        <v>1.6980199255560846</v>
      </c>
      <c r="M10" s="10">
        <v>2.7538147155003529</v>
      </c>
      <c r="N10" s="10">
        <v>0.37164743406451617</v>
      </c>
      <c r="O10" s="10">
        <v>1.3421742715058065</v>
      </c>
      <c r="P10" s="10">
        <v>0.46001353849559201</v>
      </c>
      <c r="Q10" s="10">
        <v>1.0654165406292893</v>
      </c>
      <c r="R10" s="10">
        <f t="shared" si="0"/>
        <v>19.420788260437874</v>
      </c>
      <c r="S10" s="10">
        <v>9.6741215572579566</v>
      </c>
      <c r="T10" s="10">
        <v>3.6342465753424662</v>
      </c>
      <c r="U10" s="10">
        <v>0.28767123287671231</v>
      </c>
      <c r="V10" s="10">
        <f t="shared" si="1"/>
        <v>2.4129018774985638</v>
      </c>
      <c r="W10" s="10">
        <v>9.6605389428901294</v>
      </c>
      <c r="X10" s="10">
        <v>4.451834641056438</v>
      </c>
      <c r="Y10" s="10">
        <v>2.8597044988606162</v>
      </c>
      <c r="Z10" s="10">
        <v>2.8676043506306876</v>
      </c>
    </row>
    <row r="11" spans="1:26">
      <c r="A11" s="3" t="s">
        <v>50</v>
      </c>
      <c r="B11" s="11" t="s">
        <v>16</v>
      </c>
      <c r="C11" s="11" t="s">
        <v>82</v>
      </c>
      <c r="D11" s="10">
        <v>1.1583036559999997</v>
      </c>
      <c r="E11" s="10">
        <v>1.2913367458604541</v>
      </c>
      <c r="F11" s="10">
        <v>1.24454816411313</v>
      </c>
      <c r="G11" s="10">
        <v>2.9811409906561925</v>
      </c>
      <c r="H11" s="10">
        <v>15.376209553372099</v>
      </c>
      <c r="I11" s="10">
        <v>0.34901832334888999</v>
      </c>
      <c r="J11" s="10">
        <v>0.155463890144</v>
      </c>
      <c r="K11" s="10">
        <v>0.21755924672171001</v>
      </c>
      <c r="L11" s="10">
        <v>1.8810539960605319</v>
      </c>
      <c r="M11" s="10">
        <v>2.6527458433205426</v>
      </c>
      <c r="N11" s="10">
        <v>0.31374879645161291</v>
      </c>
      <c r="O11" s="10">
        <v>1.3836985181306451</v>
      </c>
      <c r="P11" s="10">
        <v>0.35651912112151818</v>
      </c>
      <c r="Q11" s="10">
        <v>1.0310482651251185</v>
      </c>
      <c r="R11" s="10">
        <f t="shared" si="0"/>
        <v>30.392395110426445</v>
      </c>
      <c r="S11" s="10">
        <v>9.3620531199270545</v>
      </c>
      <c r="T11" s="10">
        <v>3.6342465753424662</v>
      </c>
      <c r="U11" s="10">
        <v>0.28767123287671231</v>
      </c>
      <c r="V11" s="10">
        <f t="shared" si="1"/>
        <v>3.6652550972615066</v>
      </c>
      <c r="W11" s="10">
        <v>18.861832757521181</v>
      </c>
      <c r="X11" s="10">
        <v>4.533799839381075</v>
      </c>
      <c r="Y11" s="10">
        <v>3.0671929531469071</v>
      </c>
      <c r="Z11" s="10">
        <v>2.771265904377282</v>
      </c>
    </row>
    <row r="12" spans="1:26">
      <c r="A12" s="3" t="s">
        <v>51</v>
      </c>
      <c r="B12" s="11" t="s">
        <v>16</v>
      </c>
      <c r="C12" s="11" t="s">
        <v>83</v>
      </c>
      <c r="D12" s="10">
        <v>-0.38295593799999889</v>
      </c>
      <c r="E12" s="10">
        <v>1.1686319647417998</v>
      </c>
      <c r="F12" s="10">
        <v>1.35539655340729</v>
      </c>
      <c r="G12" s="10">
        <v>1.1730470278752083</v>
      </c>
      <c r="H12" s="10">
        <v>18.12994022005552</v>
      </c>
      <c r="I12" s="10">
        <v>0.62259715189831999</v>
      </c>
      <c r="J12" s="10">
        <v>7.3592390144E-2</v>
      </c>
      <c r="K12" s="10">
        <v>0.26894830037203998</v>
      </c>
      <c r="L12" s="10">
        <v>1.6950890027896817</v>
      </c>
      <c r="M12" s="10">
        <v>2.6432083700425419</v>
      </c>
      <c r="N12" s="10">
        <v>0.35863082645161293</v>
      </c>
      <c r="O12" s="10">
        <v>1.2650157736710315</v>
      </c>
      <c r="P12" s="10">
        <v>0.22970206895903611</v>
      </c>
      <c r="Q12" s="10">
        <v>1.0654165406292893</v>
      </c>
      <c r="R12" s="10">
        <f t="shared" si="0"/>
        <v>29.666260253037372</v>
      </c>
      <c r="S12" s="10">
        <v>9.6741215572579566</v>
      </c>
      <c r="T12" s="10">
        <v>3.6342465753424662</v>
      </c>
      <c r="U12" s="10">
        <v>0.28767123287671231</v>
      </c>
      <c r="V12" s="10">
        <f t="shared" si="1"/>
        <v>3.4719615483906341</v>
      </c>
      <c r="W12" s="10">
        <v>19.999176789973049</v>
      </c>
      <c r="X12" s="10">
        <v>4.3382973728322236</v>
      </c>
      <c r="Y12" s="10">
        <v>3.151607644972743</v>
      </c>
      <c r="Z12" s="10">
        <v>2.5601343832593568</v>
      </c>
    </row>
    <row r="13" spans="1:26">
      <c r="A13" s="3" t="s">
        <v>52</v>
      </c>
      <c r="B13" s="11" t="s">
        <v>16</v>
      </c>
      <c r="C13" s="11" t="s">
        <v>84</v>
      </c>
      <c r="D13" s="10">
        <v>-0.90376383899999979</v>
      </c>
      <c r="E13" s="10">
        <v>1.8493904378990598</v>
      </c>
      <c r="F13" s="10">
        <v>1.4525358700635098</v>
      </c>
      <c r="G13" s="10">
        <v>2.4221273124684854</v>
      </c>
      <c r="H13" s="10">
        <v>6.1921143562639989</v>
      </c>
      <c r="I13" s="10">
        <v>0.39527774921748998</v>
      </c>
      <c r="J13" s="10">
        <v>0.425846225144</v>
      </c>
      <c r="K13" s="10">
        <v>9.448199001641E-2</v>
      </c>
      <c r="L13" s="10">
        <v>1.645318660549862</v>
      </c>
      <c r="M13" s="10">
        <v>2.3518500173456047</v>
      </c>
      <c r="N13" s="10">
        <v>0.5106974764516129</v>
      </c>
      <c r="O13" s="10">
        <v>1.4803185981306453</v>
      </c>
      <c r="P13" s="10">
        <v>1.154002228802876</v>
      </c>
      <c r="Q13" s="10">
        <v>1.0310482651251185</v>
      </c>
      <c r="R13" s="10">
        <f t="shared" si="0"/>
        <v>20.101245348478674</v>
      </c>
      <c r="S13" s="10">
        <v>9.3620531199270545</v>
      </c>
      <c r="T13" s="10">
        <v>3.6342465753424662</v>
      </c>
      <c r="U13" s="10">
        <v>0.28767123287671231</v>
      </c>
      <c r="V13" s="10">
        <f t="shared" si="1"/>
        <v>2.5660144039948611</v>
      </c>
      <c r="W13" s="10">
        <v>9.4353656430939736</v>
      </c>
      <c r="X13" s="10">
        <v>3.9971686778954667</v>
      </c>
      <c r="Y13" s="10">
        <v>3.9071057744305921</v>
      </c>
      <c r="Z13" s="10">
        <v>3.6653690920586399</v>
      </c>
    </row>
    <row r="14" spans="1:26">
      <c r="A14" s="3" t="s">
        <v>53</v>
      </c>
      <c r="B14" s="11" t="s">
        <v>16</v>
      </c>
      <c r="C14" s="11" t="s">
        <v>85</v>
      </c>
      <c r="D14" s="10">
        <v>-2.7348077150000001</v>
      </c>
      <c r="E14" s="10">
        <v>0.92499709207825154</v>
      </c>
      <c r="F14" s="10">
        <v>1.5013904899999999</v>
      </c>
      <c r="G14" s="10">
        <v>2.1562618750770968</v>
      </c>
      <c r="H14" s="10">
        <v>12.36706102797627</v>
      </c>
      <c r="I14" s="10">
        <v>1.43052103130459</v>
      </c>
      <c r="J14" s="10">
        <v>0.70421475514400012</v>
      </c>
      <c r="K14" s="10">
        <v>0.18748193312182004</v>
      </c>
      <c r="L14" s="10">
        <v>1.6280504233585216</v>
      </c>
      <c r="M14" s="10">
        <v>2.5760348498942545</v>
      </c>
      <c r="N14" s="10">
        <v>0.26092519645161294</v>
      </c>
      <c r="O14" s="10">
        <v>1.4736837181306455</v>
      </c>
      <c r="P14" s="10">
        <v>1.4438054822966051</v>
      </c>
      <c r="Q14" s="10">
        <v>1.0310482651251185</v>
      </c>
      <c r="R14" s="10">
        <f t="shared" si="0"/>
        <v>24.950668424958785</v>
      </c>
      <c r="S14" s="10">
        <v>9.3620531199270545</v>
      </c>
      <c r="T14" s="10">
        <v>3.6342465753424662</v>
      </c>
      <c r="U14" s="10">
        <v>0.28767123287671231</v>
      </c>
      <c r="V14" s="10">
        <f t="shared" si="1"/>
        <v>3.0840015393335993</v>
      </c>
      <c r="W14" s="10">
        <v>16.658058689501956</v>
      </c>
      <c r="X14" s="10">
        <v>4.204085273252776</v>
      </c>
      <c r="Y14" s="10">
        <v>2.8747947116516843</v>
      </c>
      <c r="Z14" s="10">
        <v>3.9485374655523691</v>
      </c>
    </row>
    <row r="15" spans="1:26">
      <c r="A15" s="3" t="s">
        <v>54</v>
      </c>
      <c r="B15" s="11" t="s">
        <v>17</v>
      </c>
      <c r="C15" s="11" t="s">
        <v>86</v>
      </c>
      <c r="D15" s="10">
        <v>-1.4984279190000001</v>
      </c>
      <c r="E15" s="10">
        <v>1.5429882627126694</v>
      </c>
      <c r="F15" s="10">
        <v>1.7896232028866599</v>
      </c>
      <c r="G15" s="10">
        <v>1.6230567450258422</v>
      </c>
      <c r="H15" s="10">
        <v>1.61168743894196</v>
      </c>
      <c r="I15" s="10">
        <v>0</v>
      </c>
      <c r="J15" s="10">
        <v>0.77444930514400001</v>
      </c>
      <c r="K15" s="10">
        <v>6.677789881099E-2</v>
      </c>
      <c r="L15" s="10">
        <v>1.5289467316366259</v>
      </c>
      <c r="M15" s="10">
        <v>2.3735445445484062</v>
      </c>
      <c r="N15" s="10">
        <v>0.24688060612903229</v>
      </c>
      <c r="O15" s="10">
        <v>1.654718759276613</v>
      </c>
      <c r="P15" s="10">
        <v>0.39387635899659124</v>
      </c>
      <c r="Q15" s="10">
        <v>0.82598146954562046</v>
      </c>
      <c r="R15" s="10">
        <f t="shared" si="0"/>
        <v>12.93410340465501</v>
      </c>
      <c r="S15" s="10">
        <v>11.004973320128395</v>
      </c>
      <c r="T15" s="10">
        <v>3.6342465753424662</v>
      </c>
      <c r="U15" s="10">
        <v>0.28767123287671231</v>
      </c>
      <c r="V15" s="10">
        <f t="shared" si="1"/>
        <v>1.5316730647628258</v>
      </c>
      <c r="W15" s="10">
        <v>4.0091934891118015</v>
      </c>
      <c r="X15" s="10">
        <v>3.9024912761850321</v>
      </c>
      <c r="Y15" s="10">
        <v>3.6462699705393513</v>
      </c>
      <c r="Z15" s="10">
        <v>2.874576587818825</v>
      </c>
    </row>
    <row r="16" spans="1:26">
      <c r="A16" s="3" t="s">
        <v>55</v>
      </c>
      <c r="B16" s="11" t="s">
        <v>17</v>
      </c>
      <c r="C16" s="11" t="s">
        <v>87</v>
      </c>
      <c r="D16" s="10">
        <v>-1.6117529329999993</v>
      </c>
      <c r="E16" s="10">
        <v>1.3161608209998901</v>
      </c>
      <c r="F16" s="10">
        <v>2.06488996060886</v>
      </c>
      <c r="G16" s="10">
        <v>4.4755835436934097</v>
      </c>
      <c r="H16" s="10">
        <v>9.68501652404513</v>
      </c>
      <c r="I16" s="10">
        <v>0.87488648777012989</v>
      </c>
      <c r="J16" s="10">
        <v>0.38028148014399998</v>
      </c>
      <c r="K16" s="10">
        <v>0.16695942639390002</v>
      </c>
      <c r="L16" s="10">
        <v>1.6334546416497833</v>
      </c>
      <c r="M16" s="10">
        <v>2.2444771092330629</v>
      </c>
      <c r="N16" s="10">
        <v>0.27872908000000002</v>
      </c>
      <c r="O16" s="10">
        <v>1.3266103437349999</v>
      </c>
      <c r="P16" s="10">
        <v>1.4311624647170027</v>
      </c>
      <c r="Q16" s="10">
        <v>0.79933690601189078</v>
      </c>
      <c r="R16" s="10">
        <f t="shared" si="0"/>
        <v>25.065795856002058</v>
      </c>
      <c r="S16" s="10">
        <v>10.649974180769416</v>
      </c>
      <c r="T16" s="10">
        <v>3.6342465753424662</v>
      </c>
      <c r="U16" s="10">
        <v>0.28767123287671231</v>
      </c>
      <c r="V16" s="10">
        <f t="shared" si="1"/>
        <v>2.7218576469945015</v>
      </c>
      <c r="W16" s="10">
        <v>15.415768035652668</v>
      </c>
      <c r="X16" s="10">
        <v>3.8779317508828459</v>
      </c>
      <c r="Y16" s="10">
        <v>3.8267392880026505</v>
      </c>
      <c r="Z16" s="10">
        <v>3.557109714463893</v>
      </c>
    </row>
    <row r="17" spans="1:26">
      <c r="A17" s="3" t="s">
        <v>56</v>
      </c>
      <c r="B17" s="11" t="s">
        <v>17</v>
      </c>
      <c r="C17" s="11" t="s">
        <v>88</v>
      </c>
      <c r="D17" s="10">
        <v>-1.228387895</v>
      </c>
      <c r="E17" s="10">
        <v>0.86864879839857001</v>
      </c>
      <c r="F17" s="10">
        <v>2.1937752353971698</v>
      </c>
      <c r="G17" s="10">
        <v>6.1265203371488743</v>
      </c>
      <c r="H17" s="10">
        <v>1.7104983473728002</v>
      </c>
      <c r="I17" s="10">
        <v>3.1909139782719502</v>
      </c>
      <c r="J17" s="10">
        <v>0.49671353014399999</v>
      </c>
      <c r="K17" s="10">
        <v>6.8730779557869992E-2</v>
      </c>
      <c r="L17" s="10">
        <v>1.7183527317702936</v>
      </c>
      <c r="M17" s="10">
        <v>2.2894813501945444</v>
      </c>
      <c r="N17" s="10">
        <v>0.30666639000000001</v>
      </c>
      <c r="O17" s="10">
        <v>1.4768087437350004</v>
      </c>
      <c r="P17" s="10">
        <v>0.18756267262525575</v>
      </c>
      <c r="Q17" s="10">
        <v>0.82598146954562046</v>
      </c>
      <c r="R17" s="10">
        <f t="shared" si="0"/>
        <v>20.232266469161946</v>
      </c>
      <c r="S17" s="10">
        <v>11.004973320128395</v>
      </c>
      <c r="T17" s="10">
        <v>3.6342465753424662</v>
      </c>
      <c r="U17" s="10">
        <v>0.28767123287671231</v>
      </c>
      <c r="V17" s="10">
        <f t="shared" si="1"/>
        <v>2.19484260204452</v>
      </c>
      <c r="W17" s="10">
        <v>11.524646192937624</v>
      </c>
      <c r="X17" s="10">
        <v>4.0078340819648375</v>
      </c>
      <c r="Y17" s="10">
        <v>3.43782120335361</v>
      </c>
      <c r="Z17" s="10">
        <v>2.4903528859058763</v>
      </c>
    </row>
    <row r="18" spans="1:26">
      <c r="A18" s="3" t="s">
        <v>57</v>
      </c>
      <c r="B18" s="11" t="s">
        <v>17</v>
      </c>
      <c r="C18" s="11" t="s">
        <v>89</v>
      </c>
      <c r="D18" s="10">
        <v>0.33054021500000041</v>
      </c>
      <c r="E18" s="10">
        <v>2.0213843109240099</v>
      </c>
      <c r="F18" s="10">
        <v>2.1339730781689998</v>
      </c>
      <c r="G18" s="10">
        <v>2.6023469076911496</v>
      </c>
      <c r="H18" s="10">
        <v>0.67582252135580001</v>
      </c>
      <c r="I18" s="10">
        <v>2.2703158392676501</v>
      </c>
      <c r="J18" s="10">
        <v>0.83910633014400005</v>
      </c>
      <c r="K18" s="10">
        <v>0.24687848493033998</v>
      </c>
      <c r="L18" s="10">
        <v>1.6259576741549533</v>
      </c>
      <c r="M18" s="10">
        <v>2.5748193096922547</v>
      </c>
      <c r="N18" s="10">
        <v>0.31393850000000001</v>
      </c>
      <c r="O18" s="10">
        <v>1.3961210137350004</v>
      </c>
      <c r="P18" s="10">
        <v>-0.38382961824475603</v>
      </c>
      <c r="Q18" s="10">
        <v>0.79933690601189078</v>
      </c>
      <c r="R18" s="10">
        <f t="shared" si="0"/>
        <v>17.446711472831293</v>
      </c>
      <c r="S18" s="10">
        <v>10.649974180769416</v>
      </c>
      <c r="T18" s="10">
        <v>3.6342465753424662</v>
      </c>
      <c r="U18" s="10">
        <v>0.28767123287671231</v>
      </c>
      <c r="V18" s="10">
        <f t="shared" si="1"/>
        <v>2.0064489282646014</v>
      </c>
      <c r="W18" s="10">
        <v>6.3875915984586005</v>
      </c>
      <c r="X18" s="10">
        <v>4.2007769838472075</v>
      </c>
      <c r="Y18" s="10">
        <v>4.7161743740233497</v>
      </c>
      <c r="Z18" s="10">
        <v>1.8116283015021351</v>
      </c>
    </row>
    <row r="19" spans="1:26">
      <c r="A19" s="3" t="s">
        <v>58</v>
      </c>
      <c r="B19" s="11" t="s">
        <v>18</v>
      </c>
      <c r="C19" s="11" t="s">
        <v>90</v>
      </c>
      <c r="D19" s="10">
        <v>1.2965350869999999</v>
      </c>
      <c r="E19" s="10">
        <v>1.4312577434138098</v>
      </c>
      <c r="F19" s="10">
        <v>2.0961197772983295</v>
      </c>
      <c r="G19" s="10">
        <v>2.5750871809831497</v>
      </c>
      <c r="H19" s="10">
        <v>2.6005636514656598</v>
      </c>
      <c r="I19" s="10">
        <v>0.80851698348263001</v>
      </c>
      <c r="J19" s="10">
        <v>0.64520261014399993</v>
      </c>
      <c r="K19" s="10">
        <v>7.6524560139950001E-2</v>
      </c>
      <c r="L19" s="10">
        <v>1.6727094221187866</v>
      </c>
      <c r="M19" s="10">
        <v>2.6874449116310335</v>
      </c>
      <c r="N19" s="10">
        <v>0.24659555999999999</v>
      </c>
      <c r="O19" s="10">
        <v>1.4374048770474195</v>
      </c>
      <c r="P19" s="10">
        <v>-0.60594000153899485</v>
      </c>
      <c r="Q19" s="10">
        <v>1.0148394283151962</v>
      </c>
      <c r="R19" s="10">
        <f t="shared" si="0"/>
        <v>17.982861791500969</v>
      </c>
      <c r="S19" s="10">
        <v>11.119506081586609</v>
      </c>
      <c r="T19" s="10">
        <v>3.6342465753424662</v>
      </c>
      <c r="U19" s="10">
        <v>0.28767123287671231</v>
      </c>
      <c r="V19" s="10">
        <f t="shared" si="1"/>
        <v>1.9699417796977021</v>
      </c>
      <c r="W19" s="10">
        <v>6.6293704260754387</v>
      </c>
      <c r="X19" s="10">
        <v>4.3601543337498203</v>
      </c>
      <c r="Y19" s="10">
        <v>3.850497640852089</v>
      </c>
      <c r="Z19" s="10">
        <v>1.8463043038236209</v>
      </c>
    </row>
    <row r="20" spans="1:26">
      <c r="A20" s="3" t="s">
        <v>59</v>
      </c>
      <c r="B20" s="11" t="s">
        <v>18</v>
      </c>
      <c r="C20" s="11" t="s">
        <v>91</v>
      </c>
      <c r="D20" s="10">
        <v>1.1932171789999988</v>
      </c>
      <c r="E20" s="10">
        <v>1.95281300316935</v>
      </c>
      <c r="F20" s="10">
        <v>2.3681555992466601</v>
      </c>
      <c r="G20" s="10">
        <v>1.1196184160632401</v>
      </c>
      <c r="H20" s="10">
        <v>12.350998343422729</v>
      </c>
      <c r="I20" s="10">
        <v>1.1439380963494101</v>
      </c>
      <c r="J20" s="10">
        <v>0.59460665014399994</v>
      </c>
      <c r="K20" s="10">
        <v>3.208641730082E-2</v>
      </c>
      <c r="L20" s="10">
        <v>1.8414756489948019</v>
      </c>
      <c r="M20" s="10">
        <v>2.7146753556363303</v>
      </c>
      <c r="N20" s="10">
        <v>0.22547643000000001</v>
      </c>
      <c r="O20" s="10">
        <v>1.4924169181306453</v>
      </c>
      <c r="P20" s="10">
        <v>0.40269048817306602</v>
      </c>
      <c r="Q20" s="10">
        <v>1.1235722242061101</v>
      </c>
      <c r="R20" s="10">
        <f t="shared" si="0"/>
        <v>28.555740769837161</v>
      </c>
      <c r="S20" s="10">
        <v>12.310881733185175</v>
      </c>
      <c r="T20" s="10">
        <v>3.6342465753424662</v>
      </c>
      <c r="U20" s="10">
        <v>0.28767123287671231</v>
      </c>
      <c r="V20" s="10">
        <f t="shared" si="1"/>
        <v>2.6381261132993963</v>
      </c>
      <c r="W20" s="10">
        <v>15.209161505979379</v>
      </c>
      <c r="X20" s="10">
        <v>4.5561510046311327</v>
      </c>
      <c r="Y20" s="10">
        <v>4.5785314497168299</v>
      </c>
      <c r="Z20" s="10">
        <v>3.0186796305098214</v>
      </c>
    </row>
    <row r="21" spans="1:26">
      <c r="A21" s="3" t="s">
        <v>60</v>
      </c>
      <c r="B21" s="11" t="s">
        <v>18</v>
      </c>
      <c r="C21" s="11" t="s">
        <v>92</v>
      </c>
      <c r="D21" s="10">
        <v>1.901987114</v>
      </c>
      <c r="E21" s="10">
        <v>2.8560164916752502</v>
      </c>
      <c r="F21" s="10">
        <v>2.0679207707107201</v>
      </c>
      <c r="G21" s="10">
        <v>1.53396731273611</v>
      </c>
      <c r="H21" s="10">
        <v>0.81385363922741005</v>
      </c>
      <c r="I21" s="10">
        <v>1.9918708214949999E-2</v>
      </c>
      <c r="J21" s="10">
        <v>0.23054304014400001</v>
      </c>
      <c r="K21" s="10">
        <v>3.2188316820800002E-3</v>
      </c>
      <c r="L21" s="10">
        <v>1.8750708591374616</v>
      </c>
      <c r="M21" s="10">
        <v>2.5329138198821619</v>
      </c>
      <c r="N21" s="10">
        <v>0.22922124999999999</v>
      </c>
      <c r="O21" s="10">
        <v>1.3556015881306451</v>
      </c>
      <c r="P21" s="10">
        <v>0.31598734982961196</v>
      </c>
      <c r="Q21" s="10">
        <v>1.0148394283151962</v>
      </c>
      <c r="R21" s="10">
        <f t="shared" si="0"/>
        <v>16.751060203685594</v>
      </c>
      <c r="S21" s="10">
        <v>11.119506081586609</v>
      </c>
      <c r="T21" s="10">
        <v>3.6342465753424662</v>
      </c>
      <c r="U21" s="10">
        <v>0.28767123287671231</v>
      </c>
      <c r="V21" s="10">
        <f t="shared" si="1"/>
        <v>1.8591633351537324</v>
      </c>
      <c r="W21" s="10">
        <v>2.59828270032247</v>
      </c>
      <c r="X21" s="10">
        <v>4.4079846790196235</v>
      </c>
      <c r="Y21" s="10">
        <v>5.1563773440680505</v>
      </c>
      <c r="Z21" s="10">
        <v>2.6864283662754533</v>
      </c>
    </row>
    <row r="22" spans="1:26">
      <c r="A22" s="3" t="s">
        <v>61</v>
      </c>
      <c r="B22" s="11" t="s">
        <v>18</v>
      </c>
      <c r="C22" s="11" t="s">
        <v>93</v>
      </c>
      <c r="D22" s="10">
        <v>-0.13284893099999928</v>
      </c>
      <c r="E22" s="10">
        <v>1.5263960462460597</v>
      </c>
      <c r="F22" s="10">
        <v>2.1841172914144495</v>
      </c>
      <c r="G22" s="10">
        <v>1.7627271273809102</v>
      </c>
      <c r="H22" s="10">
        <v>4.1869669570754509</v>
      </c>
      <c r="I22" s="10">
        <v>3.8831731779101402</v>
      </c>
      <c r="J22" s="10">
        <v>0.24482323014399998</v>
      </c>
      <c r="K22" s="10">
        <v>-2.2153220788449998E-2</v>
      </c>
      <c r="L22" s="10">
        <v>1.7008037876619015</v>
      </c>
      <c r="M22" s="10">
        <v>2.4391170552918409</v>
      </c>
      <c r="N22" s="10">
        <v>0.29784778000000001</v>
      </c>
      <c r="O22" s="10">
        <v>1.4156285381306453</v>
      </c>
      <c r="P22" s="10">
        <v>0.2950579386557407</v>
      </c>
      <c r="Q22" s="10">
        <v>1.048667409259036</v>
      </c>
      <c r="R22" s="10">
        <f t="shared" si="0"/>
        <v>20.830324187381727</v>
      </c>
      <c r="S22" s="10">
        <v>11.490156284306163</v>
      </c>
      <c r="T22" s="10">
        <v>3.6342465753424662</v>
      </c>
      <c r="U22" s="10">
        <v>0.28767123287671231</v>
      </c>
      <c r="V22" s="10">
        <f t="shared" si="1"/>
        <v>2.1542128221013641</v>
      </c>
      <c r="W22" s="10">
        <v>10.077690492510502</v>
      </c>
      <c r="X22" s="10">
        <v>4.1399208429537424</v>
      </c>
      <c r="Y22" s="10">
        <v>3.9862078968720591</v>
      </c>
      <c r="Z22" s="10">
        <v>2.7593538860454219</v>
      </c>
    </row>
    <row r="23" spans="1:26">
      <c r="A23" s="3" t="s">
        <v>62</v>
      </c>
      <c r="B23" s="11" t="s">
        <v>18</v>
      </c>
      <c r="C23" s="11" t="s">
        <v>94</v>
      </c>
      <c r="D23" s="10">
        <v>1.6952148689999995</v>
      </c>
      <c r="E23" s="10">
        <v>2.167490313627082</v>
      </c>
      <c r="F23" s="10">
        <v>1.97454332082037</v>
      </c>
      <c r="G23" s="10">
        <v>4.841517498579158</v>
      </c>
      <c r="H23" s="10">
        <v>1.1576931784772599</v>
      </c>
      <c r="I23" s="10">
        <v>0.17680436184986001</v>
      </c>
      <c r="J23" s="10">
        <v>0.58026137014400003</v>
      </c>
      <c r="K23" s="10">
        <v>8.069814889721999E-2</v>
      </c>
      <c r="L23" s="10">
        <v>1.6030664197551516</v>
      </c>
      <c r="M23" s="10">
        <v>2.4602849719686746</v>
      </c>
      <c r="N23" s="10">
        <v>0.40322459000000005</v>
      </c>
      <c r="O23" s="10">
        <v>1.7471296481306458</v>
      </c>
      <c r="P23" s="10">
        <v>1.0318121937793823</v>
      </c>
      <c r="Q23" s="10">
        <v>1.0148394283151962</v>
      </c>
      <c r="R23" s="10">
        <f t="shared" si="0"/>
        <v>20.934580313343996</v>
      </c>
      <c r="S23" s="10">
        <v>11.119506081586609</v>
      </c>
      <c r="T23" s="10">
        <v>3.6342465753424662</v>
      </c>
      <c r="U23" s="10">
        <v>0.28767123287671231</v>
      </c>
      <c r="V23" s="10">
        <f t="shared" si="1"/>
        <v>2.235395883520797</v>
      </c>
      <c r="W23" s="10">
        <v>6.7562764090502778</v>
      </c>
      <c r="X23" s="10">
        <v>4.0633513917238258</v>
      </c>
      <c r="Y23" s="10">
        <v>4.625956373344672</v>
      </c>
      <c r="Z23" s="10">
        <v>3.7937812702252245</v>
      </c>
    </row>
    <row r="24" spans="1:26">
      <c r="A24" s="3" t="s">
        <v>63</v>
      </c>
      <c r="B24" s="11" t="s">
        <v>19</v>
      </c>
      <c r="C24" s="11" t="s">
        <v>94</v>
      </c>
      <c r="D24" s="10">
        <v>-1.207620028</v>
      </c>
      <c r="E24" s="10">
        <v>2.6904306988523601</v>
      </c>
      <c r="F24" s="10">
        <v>1.92234352707032</v>
      </c>
      <c r="G24" s="10">
        <v>2.7442942004566295</v>
      </c>
      <c r="H24" s="10">
        <v>0.38130459810882</v>
      </c>
      <c r="I24" s="10">
        <v>4.8784526731750003E-2</v>
      </c>
      <c r="J24" s="10">
        <v>0.26962281014400002</v>
      </c>
      <c r="K24" s="10">
        <v>0.63539906760065001</v>
      </c>
      <c r="L24" s="10">
        <v>1.7305717841987764</v>
      </c>
      <c r="M24" s="10">
        <v>2.7860230352982214</v>
      </c>
      <c r="N24" s="10">
        <v>0.36012034000000004</v>
      </c>
      <c r="O24" s="10">
        <v>1.6562816681306451</v>
      </c>
      <c r="P24" s="10">
        <v>0.44254403558015448</v>
      </c>
      <c r="Q24" s="10">
        <v>0.88883707089125752</v>
      </c>
      <c r="R24" s="10">
        <f t="shared" si="0"/>
        <v>15.348937335063585</v>
      </c>
      <c r="S24" s="10">
        <v>11.399012155606631</v>
      </c>
      <c r="T24" s="10">
        <v>3.6342465753424662</v>
      </c>
      <c r="U24" s="10">
        <v>0.28767123287671231</v>
      </c>
      <c r="V24" s="10">
        <f t="shared" si="1"/>
        <v>1.6905723829590222</v>
      </c>
      <c r="W24" s="10">
        <v>3.4440061354411995</v>
      </c>
      <c r="X24" s="10">
        <v>4.5165948194969978</v>
      </c>
      <c r="Y24" s="10">
        <v>5.6082936335233295</v>
      </c>
      <c r="Z24" s="10">
        <v>2.987662774602057</v>
      </c>
    </row>
    <row r="25" spans="1:26">
      <c r="A25" s="3" t="s">
        <v>64</v>
      </c>
      <c r="B25" s="11" t="s">
        <v>19</v>
      </c>
      <c r="C25" s="11" t="s">
        <v>95</v>
      </c>
      <c r="D25" s="10">
        <v>-2.095166034</v>
      </c>
      <c r="E25" s="10">
        <v>1.6894667687480798</v>
      </c>
      <c r="F25" s="10">
        <v>2.1414498600272398</v>
      </c>
      <c r="G25" s="10">
        <v>2.9120561082276097</v>
      </c>
      <c r="H25" s="10">
        <v>4.6716602961269997E-2</v>
      </c>
      <c r="I25" s="10">
        <v>0.18779683726964999</v>
      </c>
      <c r="J25" s="10">
        <v>9.481389014399999E-2</v>
      </c>
      <c r="K25" s="10">
        <v>2.9111825733450003E-2</v>
      </c>
      <c r="L25" s="10">
        <v>1.7220384949428866</v>
      </c>
      <c r="M25" s="10">
        <v>2.1567774568426645</v>
      </c>
      <c r="N25" s="10">
        <v>0.28178109000000001</v>
      </c>
      <c r="O25" s="10">
        <v>1.4468601081306451</v>
      </c>
      <c r="P25" s="10">
        <v>0.52418850233878389</v>
      </c>
      <c r="Q25" s="10">
        <v>0.86016490731412021</v>
      </c>
      <c r="R25" s="10">
        <f t="shared" si="0"/>
        <v>11.998056418680401</v>
      </c>
      <c r="S25" s="10">
        <v>11.031302086070932</v>
      </c>
      <c r="T25" s="10">
        <v>3.6342465753424662</v>
      </c>
      <c r="U25" s="10">
        <v>0.28767123287671231</v>
      </c>
      <c r="V25" s="10">
        <f t="shared" si="1"/>
        <v>1.4431636539988788</v>
      </c>
      <c r="W25" s="10">
        <v>3.2413834386025298</v>
      </c>
      <c r="X25" s="10">
        <v>3.8788159517855512</v>
      </c>
      <c r="Y25" s="10">
        <v>4.1418095445087699</v>
      </c>
      <c r="Z25" s="10">
        <v>2.8312135177835493</v>
      </c>
    </row>
    <row r="26" spans="1:26">
      <c r="A26" s="3" t="s">
        <v>65</v>
      </c>
      <c r="B26" s="11" t="s">
        <v>19</v>
      </c>
      <c r="C26" s="11" t="s">
        <v>96</v>
      </c>
      <c r="D26" s="10">
        <v>2.0830498449999997</v>
      </c>
      <c r="E26" s="10">
        <v>2.1971209559933964</v>
      </c>
      <c r="F26" s="10">
        <v>2.2407718483164798</v>
      </c>
      <c r="G26" s="10">
        <v>1.9366985893419202</v>
      </c>
      <c r="H26" s="10">
        <v>7.4581835999999999E-2</v>
      </c>
      <c r="I26" s="10">
        <v>0.66585885641810005</v>
      </c>
      <c r="J26" s="10">
        <v>5.7639890144000019E-2</v>
      </c>
      <c r="K26" s="10">
        <v>0.16072207972649002</v>
      </c>
      <c r="L26" s="10">
        <v>1.9124723238995565</v>
      </c>
      <c r="M26" s="10">
        <v>2.2402694123431721</v>
      </c>
      <c r="N26" s="10">
        <v>0.36579432000000001</v>
      </c>
      <c r="O26" s="10">
        <v>1.6320510081306454</v>
      </c>
      <c r="P26" s="10">
        <v>0.34174133988008526</v>
      </c>
      <c r="Q26" s="10">
        <v>0.86016490731412021</v>
      </c>
      <c r="R26" s="10">
        <f t="shared" si="0"/>
        <v>16.768937212507968</v>
      </c>
      <c r="S26" s="10">
        <v>11.031302086070932</v>
      </c>
      <c r="T26" s="10">
        <v>3.6342465753424662</v>
      </c>
      <c r="U26" s="10">
        <v>0.28767123287671231</v>
      </c>
      <c r="V26" s="10">
        <f t="shared" si="1"/>
        <v>1.8756493892822674</v>
      </c>
      <c r="W26" s="10">
        <v>2.73477917190402</v>
      </c>
      <c r="X26" s="10">
        <v>4.1527417362427288</v>
      </c>
      <c r="Y26" s="10">
        <v>4.9644092040363663</v>
      </c>
      <c r="Z26" s="10">
        <v>2.8339572553248509</v>
      </c>
    </row>
    <row r="27" spans="1:26">
      <c r="A27" s="3" t="s">
        <v>66</v>
      </c>
      <c r="B27" s="11" t="s">
        <v>19</v>
      </c>
      <c r="C27" s="11" t="s">
        <v>97</v>
      </c>
      <c r="D27" s="10">
        <v>-0.84327405199999994</v>
      </c>
      <c r="E27" s="10">
        <v>1.7471393176246002</v>
      </c>
      <c r="F27" s="10">
        <v>2.02411909096827</v>
      </c>
      <c r="G27" s="10">
        <v>4.17918874982582</v>
      </c>
      <c r="H27" s="10">
        <v>7.7490649134630711</v>
      </c>
      <c r="I27" s="10">
        <v>2.2732866542606898</v>
      </c>
      <c r="J27" s="10">
        <v>3.4999040144000002E-2</v>
      </c>
      <c r="K27" s="10">
        <v>2.0863647414750001E-2</v>
      </c>
      <c r="L27" s="10">
        <v>1.8830954324870866</v>
      </c>
      <c r="M27" s="10">
        <v>2.2863035025717178</v>
      </c>
      <c r="N27" s="10">
        <v>0.38570228000000001</v>
      </c>
      <c r="O27" s="10">
        <v>1.3327641681306452</v>
      </c>
      <c r="P27" s="10">
        <v>0.33362935816715267</v>
      </c>
      <c r="Q27" s="10">
        <v>0.86016490731412021</v>
      </c>
      <c r="R27" s="10">
        <f t="shared" si="0"/>
        <v>24.267047010371922</v>
      </c>
      <c r="S27" s="10">
        <v>11.031302086070932</v>
      </c>
      <c r="T27" s="10">
        <v>3.6342465753424662</v>
      </c>
      <c r="U27" s="10">
        <v>0.28767123287671231</v>
      </c>
      <c r="V27" s="10">
        <f t="shared" si="1"/>
        <v>2.5553615156804477</v>
      </c>
      <c r="W27" s="10">
        <v>14.236539357693582</v>
      </c>
      <c r="X27" s="10">
        <v>4.1693989350588048</v>
      </c>
      <c r="Y27" s="10">
        <v>4.1778243360076202</v>
      </c>
      <c r="Z27" s="10">
        <v>2.5265584336119185</v>
      </c>
    </row>
    <row r="28" spans="1:26">
      <c r="A28" s="3" t="s">
        <v>67</v>
      </c>
      <c r="B28" s="11" t="s">
        <v>20</v>
      </c>
      <c r="C28" s="11" t="s">
        <v>98</v>
      </c>
      <c r="D28" s="10">
        <v>0.15298826600000015</v>
      </c>
      <c r="E28" s="10">
        <v>0.77803066644770003</v>
      </c>
      <c r="F28" s="10">
        <v>2.3787029820710002</v>
      </c>
      <c r="G28" s="10">
        <v>1.1436943838447</v>
      </c>
      <c r="H28" s="10">
        <v>5.20324810311583</v>
      </c>
      <c r="I28" s="10">
        <v>2.5741119035053095</v>
      </c>
      <c r="J28" s="10">
        <v>5.4473890144000003E-2</v>
      </c>
      <c r="K28" s="10">
        <v>2.7506346545119999E-2</v>
      </c>
      <c r="L28" s="10">
        <v>1.7632815044031944</v>
      </c>
      <c r="M28" s="10">
        <v>2.7751067506620739</v>
      </c>
      <c r="N28" s="10">
        <v>0.32949498000000005</v>
      </c>
      <c r="O28" s="10">
        <v>1.4346253453631337</v>
      </c>
      <c r="P28" s="10">
        <v>0.49670680368761244</v>
      </c>
      <c r="Q28" s="10">
        <v>0.75785795354838703</v>
      </c>
      <c r="R28" s="10">
        <f t="shared" si="0"/>
        <v>19.869829879338063</v>
      </c>
      <c r="S28" s="10">
        <v>10.246205415909685</v>
      </c>
      <c r="T28" s="10">
        <v>3.6342465753424662</v>
      </c>
      <c r="U28" s="10">
        <v>0.28767123287671231</v>
      </c>
      <c r="V28" s="10">
        <f t="shared" si="1"/>
        <v>2.3220057301032497</v>
      </c>
      <c r="W28" s="10">
        <v>8.9755282806098382</v>
      </c>
      <c r="X28" s="10">
        <v>4.5383882550652679</v>
      </c>
      <c r="Y28" s="10">
        <v>3.5137349750638203</v>
      </c>
      <c r="Z28" s="10">
        <v>2.6891901025991332</v>
      </c>
    </row>
    <row r="29" spans="1:26">
      <c r="A29" s="3" t="s">
        <v>68</v>
      </c>
      <c r="B29" s="11" t="s">
        <v>20</v>
      </c>
      <c r="C29" s="11" t="s">
        <v>99</v>
      </c>
      <c r="D29" s="10">
        <v>-0.55907045299999969</v>
      </c>
      <c r="E29" s="10">
        <v>1.4133086923803098</v>
      </c>
      <c r="F29" s="10">
        <v>2.0834131691769402</v>
      </c>
      <c r="G29" s="10">
        <v>0.61771012950684001</v>
      </c>
      <c r="H29" s="10">
        <v>1.5937859637674801</v>
      </c>
      <c r="I29" s="10">
        <v>6.4155621360559995E-2</v>
      </c>
      <c r="J29" s="10">
        <v>2.8963890143999999E-2</v>
      </c>
      <c r="K29" s="10">
        <v>6.1647793296360005E-2</v>
      </c>
      <c r="L29" s="10">
        <v>1.6513639022331104</v>
      </c>
      <c r="M29" s="10">
        <v>2.2010709637010137</v>
      </c>
      <c r="N29" s="10">
        <v>0.29032089000000005</v>
      </c>
      <c r="O29" s="10">
        <v>1.3628125482875</v>
      </c>
      <c r="P29" s="10">
        <v>0.39844125026023702</v>
      </c>
      <c r="Q29" s="10">
        <v>0.75785795354838703</v>
      </c>
      <c r="R29" s="10">
        <f t="shared" si="0"/>
        <v>11.965782314662739</v>
      </c>
      <c r="S29" s="10">
        <v>10.246205415909685</v>
      </c>
      <c r="T29" s="10">
        <v>3.6342465753424662</v>
      </c>
      <c r="U29" s="10">
        <v>0.28767123287671231</v>
      </c>
      <c r="V29" s="10">
        <f t="shared" si="1"/>
        <v>1.5505935590762665</v>
      </c>
      <c r="W29" s="10">
        <v>2.3046156047788799</v>
      </c>
      <c r="X29" s="10">
        <v>3.8524348659341241</v>
      </c>
      <c r="Y29" s="10">
        <v>3.8486905448536097</v>
      </c>
      <c r="Z29" s="10">
        <v>2.5191117520961241</v>
      </c>
    </row>
    <row r="30" spans="1:26">
      <c r="A30" s="3" t="s">
        <v>69</v>
      </c>
      <c r="B30" s="11" t="s">
        <v>20</v>
      </c>
      <c r="C30" s="11" t="s">
        <v>100</v>
      </c>
      <c r="D30" s="10">
        <v>-0.80825559699999938</v>
      </c>
      <c r="E30" s="10">
        <v>1.3047942680056799</v>
      </c>
      <c r="F30" s="10">
        <v>2.05368338412794</v>
      </c>
      <c r="G30" s="10">
        <v>0.39364306940724997</v>
      </c>
      <c r="H30" s="10">
        <v>2.2841334198114298</v>
      </c>
      <c r="I30" s="10">
        <v>2.2521853447057998</v>
      </c>
      <c r="J30" s="10">
        <v>2.8963890143999999E-2</v>
      </c>
      <c r="K30" s="10">
        <v>1.101353356165E-2</v>
      </c>
      <c r="L30" s="10">
        <v>1.84920990572828</v>
      </c>
      <c r="M30" s="10">
        <v>2.153184336363497</v>
      </c>
      <c r="N30" s="10">
        <v>0.29513767999999996</v>
      </c>
      <c r="O30" s="10">
        <v>1.3191972882875005</v>
      </c>
      <c r="P30" s="10">
        <v>0.35585899392232778</v>
      </c>
      <c r="Q30" s="10">
        <v>0.75785795354838703</v>
      </c>
      <c r="R30" s="10">
        <f t="shared" si="0"/>
        <v>14.25060747061374</v>
      </c>
      <c r="S30" s="10">
        <v>10.246205415909685</v>
      </c>
      <c r="T30" s="10">
        <v>3.6342465753424662</v>
      </c>
      <c r="U30" s="10">
        <v>0.28767123287671231</v>
      </c>
      <c r="V30" s="10">
        <f t="shared" si="1"/>
        <v>1.7735858828884814</v>
      </c>
      <c r="W30" s="10">
        <v>4.9589257240684805</v>
      </c>
      <c r="X30" s="10">
        <v>4.0023942420917766</v>
      </c>
      <c r="Y30" s="10">
        <v>3.6646288656952697</v>
      </c>
      <c r="Z30" s="10">
        <v>2.4329142357582154</v>
      </c>
    </row>
    <row r="31" spans="1:26">
      <c r="A31" s="3" t="s">
        <v>70</v>
      </c>
      <c r="B31" s="11" t="s">
        <v>20</v>
      </c>
      <c r="C31" s="11" t="s">
        <v>101</v>
      </c>
      <c r="D31" s="10">
        <v>-3.7455881740000008</v>
      </c>
      <c r="E31" s="10">
        <v>1.09637475021544</v>
      </c>
      <c r="F31" s="10">
        <v>2.0143572067131603</v>
      </c>
      <c r="G31" s="10">
        <v>0.27725320444376</v>
      </c>
      <c r="H31" s="10">
        <v>0</v>
      </c>
      <c r="I31" s="10">
        <v>9.8069770999219999E-2</v>
      </c>
      <c r="J31" s="10">
        <v>2.8963890143999999E-2</v>
      </c>
      <c r="K31" s="10">
        <v>1.1445464071379998E-2</v>
      </c>
      <c r="L31" s="10">
        <v>1.5719499583468202</v>
      </c>
      <c r="M31" s="10">
        <v>2.0641001250272684</v>
      </c>
      <c r="N31" s="10">
        <v>0.31862532000000005</v>
      </c>
      <c r="O31" s="10">
        <v>1.4496461782875001</v>
      </c>
      <c r="P31" s="10">
        <v>0.37253156870558796</v>
      </c>
      <c r="Q31" s="10">
        <v>0.75785795354838703</v>
      </c>
      <c r="R31" s="10">
        <f t="shared" si="0"/>
        <v>6.3155872165025233</v>
      </c>
      <c r="S31" s="10">
        <v>10.246205415909685</v>
      </c>
      <c r="T31" s="10">
        <v>3.6342465753424662</v>
      </c>
      <c r="U31" s="10">
        <v>0.28767123287671231</v>
      </c>
      <c r="V31" s="10">
        <f t="shared" si="1"/>
        <v>0.99915086699565159</v>
      </c>
      <c r="W31" s="10">
        <v>0.40428686558698002</v>
      </c>
      <c r="X31" s="10">
        <v>3.6360500833740885</v>
      </c>
      <c r="Y31" s="10">
        <v>3.4408027409999806</v>
      </c>
      <c r="Z31" s="10">
        <v>2.5800357005414751</v>
      </c>
    </row>
    <row r="32" spans="1:26">
      <c r="A32" s="3" t="s">
        <v>71</v>
      </c>
      <c r="B32" s="11" t="s">
        <v>21</v>
      </c>
      <c r="C32" s="11" t="s">
        <v>102</v>
      </c>
      <c r="D32" s="10">
        <v>9.4115475679999996</v>
      </c>
      <c r="E32" s="10">
        <v>15.73934011276868</v>
      </c>
      <c r="F32" s="10">
        <v>2.2359943107298061</v>
      </c>
      <c r="G32" s="10">
        <v>2.4037184728527801</v>
      </c>
      <c r="H32" s="10">
        <v>2.15278246294901</v>
      </c>
      <c r="I32" s="10">
        <v>1.061026687049E-2</v>
      </c>
      <c r="J32" s="10">
        <v>0.52193889014400008</v>
      </c>
      <c r="K32" s="10">
        <v>1.9902604924539997E-2</v>
      </c>
      <c r="L32" s="10">
        <v>1.9557554205702163</v>
      </c>
      <c r="M32" s="10">
        <v>3.5036178946175864</v>
      </c>
      <c r="N32" s="10">
        <v>0.22848279999999999</v>
      </c>
      <c r="O32" s="10">
        <v>1.4338190810550113</v>
      </c>
      <c r="P32" s="10">
        <v>0.34729449200817175</v>
      </c>
      <c r="Q32" s="10">
        <v>0.84639328967741945</v>
      </c>
      <c r="R32" s="10">
        <f t="shared" si="0"/>
        <v>40.811197667167711</v>
      </c>
      <c r="S32" s="10">
        <v>11.00800813627464</v>
      </c>
      <c r="T32" s="10">
        <v>3.6342465753424662</v>
      </c>
      <c r="U32" s="10">
        <v>0.28767123287671231</v>
      </c>
      <c r="V32" s="10">
        <f t="shared" si="1"/>
        <v>4.0636884458667915</v>
      </c>
      <c r="W32" s="10">
        <v>5.0890500928162794</v>
      </c>
      <c r="X32" s="10">
        <v>5.4593733151878023</v>
      </c>
      <c r="Y32" s="10">
        <v>18.223719828423025</v>
      </c>
      <c r="Z32" s="10">
        <v>2.6275068627406024</v>
      </c>
    </row>
    <row r="33" spans="1:26">
      <c r="A33" s="3" t="s">
        <v>72</v>
      </c>
      <c r="B33" s="11" t="s">
        <v>21</v>
      </c>
      <c r="C33" s="11" t="s">
        <v>124</v>
      </c>
      <c r="D33" s="10">
        <v>-0.53417809699999963</v>
      </c>
      <c r="E33" s="10">
        <v>1.6264234093794401</v>
      </c>
      <c r="F33" s="10">
        <v>1.6177811740453434</v>
      </c>
      <c r="G33" s="10">
        <v>0.57748603934673004</v>
      </c>
      <c r="H33" s="10">
        <v>0</v>
      </c>
      <c r="I33" s="10">
        <v>7.1590990000000004E-3</v>
      </c>
      <c r="J33" s="10">
        <v>0.54696389014399993</v>
      </c>
      <c r="K33" s="10">
        <v>9.0163507291110015E-2</v>
      </c>
      <c r="L33" s="10">
        <v>1.877807792197651</v>
      </c>
      <c r="M33" s="10">
        <v>2.3183718152366266</v>
      </c>
      <c r="N33" s="10">
        <v>0.19532448999999999</v>
      </c>
      <c r="O33" s="10">
        <v>1.5957266581306453</v>
      </c>
      <c r="P33" s="10">
        <v>0.35150814744853648</v>
      </c>
      <c r="Q33" s="10">
        <v>0.84639328967741945</v>
      </c>
      <c r="R33" s="10">
        <f t="shared" si="0"/>
        <v>11.116931214897503</v>
      </c>
      <c r="S33" s="10">
        <v>11.00800813627464</v>
      </c>
      <c r="T33" s="10">
        <v>3.6342465753424662</v>
      </c>
      <c r="U33" s="10">
        <v>0.28767123287671231</v>
      </c>
      <c r="V33" s="10">
        <f t="shared" si="1"/>
        <v>1.3661735017763323</v>
      </c>
      <c r="W33" s="10">
        <v>1.1316090284907299</v>
      </c>
      <c r="X33" s="10">
        <v>4.1961796074342779</v>
      </c>
      <c r="Y33" s="10">
        <v>3.5296925807158934</v>
      </c>
      <c r="Z33" s="10">
        <v>2.7936280952566013</v>
      </c>
    </row>
    <row r="34" spans="1:26">
      <c r="A34" s="3" t="s">
        <v>117</v>
      </c>
      <c r="B34" s="11" t="s">
        <v>21</v>
      </c>
      <c r="C34" s="11" t="s">
        <v>125</v>
      </c>
      <c r="D34" s="10">
        <v>-0.63564013200000025</v>
      </c>
      <c r="E34" s="10">
        <v>1.2815785858897299</v>
      </c>
      <c r="F34" s="10">
        <v>1.8395275007783032</v>
      </c>
      <c r="G34" s="10">
        <v>9.9199774669644114</v>
      </c>
      <c r="H34" s="10">
        <v>3.4447732553780003E-2</v>
      </c>
      <c r="I34" s="10">
        <v>1.4229870334413002</v>
      </c>
      <c r="J34" s="10">
        <v>1.118665580144</v>
      </c>
      <c r="K34" s="10">
        <v>0.16007740717197</v>
      </c>
      <c r="L34" s="10">
        <v>1.5740574393223512</v>
      </c>
      <c r="M34" s="10">
        <v>2.4992850944550793</v>
      </c>
      <c r="N34" s="10">
        <v>0.21550508000000002</v>
      </c>
      <c r="O34" s="10">
        <v>1.1250698581306453</v>
      </c>
      <c r="P34" s="10">
        <v>-2.1329788115962069E-2</v>
      </c>
      <c r="Q34" s="10">
        <v>0.84639328967741945</v>
      </c>
      <c r="R34" s="10">
        <f t="shared" ref="R34:R65" si="2">SUM(D34:Q34)</f>
        <v>21.380602148413026</v>
      </c>
      <c r="S34" s="10">
        <v>11.00800813627464</v>
      </c>
      <c r="T34" s="10">
        <v>3.6342465753424662</v>
      </c>
      <c r="U34" s="10">
        <v>0.28767123287671231</v>
      </c>
      <c r="V34" s="10">
        <f t="shared" ref="V34:V65" si="3">(R34+SUM(T34:U34))/S34</f>
        <v>2.2985557099338365</v>
      </c>
      <c r="W34" s="10">
        <v>12.496077813103492</v>
      </c>
      <c r="X34" s="10">
        <v>4.0733425337774305</v>
      </c>
      <c r="Y34" s="10">
        <v>3.4966885738400029</v>
      </c>
      <c r="Z34" s="10">
        <v>1.9501333596921029</v>
      </c>
    </row>
    <row r="35" spans="1:26">
      <c r="A35" s="3" t="s">
        <v>118</v>
      </c>
      <c r="B35" s="11" t="s">
        <v>21</v>
      </c>
      <c r="C35" s="11" t="s">
        <v>126</v>
      </c>
      <c r="D35" s="10">
        <v>-2.766361479</v>
      </c>
      <c r="E35" s="10">
        <v>1.1940788943655298</v>
      </c>
      <c r="F35" s="10">
        <v>1.6539562822866229</v>
      </c>
      <c r="G35" s="10">
        <v>2.7941452201652401</v>
      </c>
      <c r="H35" s="10">
        <v>0.10022063432524</v>
      </c>
      <c r="I35" s="10">
        <v>0</v>
      </c>
      <c r="J35" s="10">
        <v>1.1156089560360001</v>
      </c>
      <c r="K35" s="10">
        <v>0.15191520751361001</v>
      </c>
      <c r="L35" s="10">
        <v>1.5643429654224115</v>
      </c>
      <c r="M35" s="10">
        <v>2.3583147665274495</v>
      </c>
      <c r="N35" s="10">
        <v>0.22814241999999996</v>
      </c>
      <c r="O35" s="10">
        <v>1.1755836181306452</v>
      </c>
      <c r="P35" s="10">
        <v>0.46001713904991581</v>
      </c>
      <c r="Q35" s="10">
        <v>0.84639328967741945</v>
      </c>
      <c r="R35" s="10">
        <f t="shared" si="2"/>
        <v>10.876357914500081</v>
      </c>
      <c r="S35" s="10">
        <v>11.00800813627464</v>
      </c>
      <c r="T35" s="10">
        <v>3.6342465753424662</v>
      </c>
      <c r="U35" s="10">
        <v>0.28767123287671231</v>
      </c>
      <c r="V35" s="10">
        <f t="shared" si="3"/>
        <v>1.3443191120067008</v>
      </c>
      <c r="W35" s="10">
        <v>4.0099748105264803</v>
      </c>
      <c r="X35" s="10">
        <v>3.9226577319498608</v>
      </c>
      <c r="Y35" s="10">
        <v>3.2280928041657626</v>
      </c>
      <c r="Z35" s="10">
        <v>2.4819940468579804</v>
      </c>
    </row>
    <row r="36" spans="1:26">
      <c r="A36" s="3" t="s">
        <v>119</v>
      </c>
      <c r="B36" s="11" t="s">
        <v>22</v>
      </c>
      <c r="C36" s="11" t="s">
        <v>127</v>
      </c>
      <c r="D36" s="10">
        <v>0.2273233090000002</v>
      </c>
      <c r="E36" s="10">
        <v>1.11410187150629</v>
      </c>
      <c r="F36" s="10">
        <v>2.032326914750894</v>
      </c>
      <c r="G36" s="10">
        <v>0.76618323724463988</v>
      </c>
      <c r="H36" s="10">
        <v>1.7931255E-2</v>
      </c>
      <c r="I36" s="10">
        <v>0</v>
      </c>
      <c r="J36" s="10">
        <v>0.70644403103999998</v>
      </c>
      <c r="K36" s="10">
        <v>2.297071456788E-2</v>
      </c>
      <c r="L36" s="10">
        <v>2.0419668980663195</v>
      </c>
      <c r="M36" s="10">
        <v>2.4655602801203402</v>
      </c>
      <c r="N36" s="10">
        <v>0.35202327</v>
      </c>
      <c r="O36" s="10">
        <v>1.3563763293223388</v>
      </c>
      <c r="P36" s="10">
        <v>0.40127130813013373</v>
      </c>
      <c r="Q36" s="10">
        <v>0.115030018</v>
      </c>
      <c r="R36" s="10">
        <f t="shared" si="2"/>
        <v>11.619509436748839</v>
      </c>
      <c r="S36" s="10">
        <v>9.1193516877726886</v>
      </c>
      <c r="T36" s="10">
        <v>3.6342465753424662</v>
      </c>
      <c r="U36" s="10">
        <v>0.28767123287671231</v>
      </c>
      <c r="V36" s="10">
        <f t="shared" si="3"/>
        <v>1.7042250125966856</v>
      </c>
      <c r="W36" s="10">
        <v>1.4905585232846399</v>
      </c>
      <c r="X36" s="10">
        <v>4.5075271781866597</v>
      </c>
      <c r="Y36" s="10">
        <v>3.5214227708250641</v>
      </c>
      <c r="Z36" s="10">
        <v>1.8726776554524724</v>
      </c>
    </row>
    <row r="37" spans="1:26">
      <c r="A37" s="3" t="s">
        <v>143</v>
      </c>
      <c r="B37" s="11" t="s">
        <v>22</v>
      </c>
      <c r="C37" s="11" t="s">
        <v>150</v>
      </c>
      <c r="D37" s="10">
        <v>-1.269568976</v>
      </c>
      <c r="E37" s="10">
        <v>0.70231539505594998</v>
      </c>
      <c r="F37" s="10">
        <v>1.24354309396959</v>
      </c>
      <c r="G37" s="10">
        <v>1.2452059802500199</v>
      </c>
      <c r="H37" s="10">
        <v>0.31777047769668998</v>
      </c>
      <c r="I37" s="10">
        <v>0</v>
      </c>
      <c r="J37" s="10">
        <v>0.97395380641599982</v>
      </c>
      <c r="K37" s="10">
        <v>3.3324487909620004E-2</v>
      </c>
      <c r="L37" s="10">
        <v>1.4158296540689601</v>
      </c>
      <c r="M37" s="10">
        <v>2.5511880724847411</v>
      </c>
      <c r="N37" s="10">
        <v>0.18257442000000002</v>
      </c>
      <c r="O37" s="10">
        <v>1.3199607600675001</v>
      </c>
      <c r="P37" s="10">
        <v>0.316011946843896</v>
      </c>
      <c r="Q37" s="10">
        <v>0.80431596599999999</v>
      </c>
      <c r="R37" s="10">
        <f t="shared" si="2"/>
        <v>9.8364250847629666</v>
      </c>
      <c r="S37" s="10">
        <v>9.1193516877726886</v>
      </c>
      <c r="T37" s="10">
        <v>3.6342465753424662</v>
      </c>
      <c r="U37" s="10">
        <v>0.28767123287671231</v>
      </c>
      <c r="V37" s="10">
        <f t="shared" si="3"/>
        <v>1.5086974780706681</v>
      </c>
      <c r="W37" s="10">
        <v>2.5369302643627094</v>
      </c>
      <c r="X37" s="10">
        <v>3.967017726553701</v>
      </c>
      <c r="Y37" s="10">
        <v>2.16175739693516</v>
      </c>
      <c r="Z37" s="10">
        <v>2.4402886729113962</v>
      </c>
    </row>
    <row r="38" spans="1:26">
      <c r="A38" s="3" t="s">
        <v>144</v>
      </c>
      <c r="B38" s="11" t="s">
        <v>22</v>
      </c>
      <c r="C38" s="11" t="s">
        <v>151</v>
      </c>
      <c r="D38" s="10">
        <v>0.85377678700000004</v>
      </c>
      <c r="E38" s="10">
        <v>1.0875366178261701</v>
      </c>
      <c r="F38" s="10">
        <v>1.5890440177496903</v>
      </c>
      <c r="G38" s="10">
        <v>0.24592275829649002</v>
      </c>
      <c r="H38" s="10">
        <v>0.96681685645565008</v>
      </c>
      <c r="I38" s="10">
        <v>0</v>
      </c>
      <c r="J38" s="10">
        <v>0.71615112641600009</v>
      </c>
      <c r="K38" s="10">
        <v>5.0238178516759997E-2</v>
      </c>
      <c r="L38" s="10">
        <v>1.6657088276519501</v>
      </c>
      <c r="M38" s="10">
        <v>2.3834158801758254</v>
      </c>
      <c r="N38" s="10">
        <v>0.16763549999999999</v>
      </c>
      <c r="O38" s="10">
        <v>1.4581827412427035</v>
      </c>
      <c r="P38" s="10">
        <v>0.38737876860694642</v>
      </c>
      <c r="Q38" s="10">
        <v>0.76486514600000011</v>
      </c>
      <c r="R38" s="10">
        <f t="shared" si="2"/>
        <v>12.336673205938185</v>
      </c>
      <c r="S38" s="10">
        <v>9.1193516877726886</v>
      </c>
      <c r="T38" s="10">
        <v>3.6342465753424662</v>
      </c>
      <c r="U38" s="10">
        <v>0.28767123287671231</v>
      </c>
      <c r="V38" s="10">
        <f t="shared" si="3"/>
        <v>1.7828669812084377</v>
      </c>
      <c r="W38" s="10">
        <v>1.9288907411681402</v>
      </c>
      <c r="X38" s="10">
        <v>4.0491247078277759</v>
      </c>
      <c r="Y38" s="10">
        <v>2.8944543140926204</v>
      </c>
      <c r="Z38" s="10">
        <v>2.6104266558496501</v>
      </c>
    </row>
    <row r="39" spans="1:26">
      <c r="A39" s="3" t="s">
        <v>145</v>
      </c>
      <c r="B39" s="11" t="s">
        <v>22</v>
      </c>
      <c r="C39" s="11" t="s">
        <v>152</v>
      </c>
      <c r="D39" s="10">
        <v>-3.1132548809999996</v>
      </c>
      <c r="E39" s="10">
        <v>1.22740586306082</v>
      </c>
      <c r="F39" s="10">
        <v>1.3131573176185001</v>
      </c>
      <c r="G39" s="10">
        <v>1.5645184729102601</v>
      </c>
      <c r="H39" s="10">
        <v>10.73864185562593</v>
      </c>
      <c r="I39" s="10">
        <v>0.26261829115538998</v>
      </c>
      <c r="J39" s="10">
        <v>0.490290876416</v>
      </c>
      <c r="K39" s="10">
        <v>0.29832180470010994</v>
      </c>
      <c r="L39" s="10">
        <v>1.4928947865287701</v>
      </c>
      <c r="M39" s="10">
        <v>2.6490955851222688</v>
      </c>
      <c r="N39" s="10">
        <v>0.15708085999999999</v>
      </c>
      <c r="O39" s="10">
        <v>1.4658811064724999</v>
      </c>
      <c r="P39" s="10">
        <v>0.32831807655743489</v>
      </c>
      <c r="Q39" s="10">
        <v>0.819684686</v>
      </c>
      <c r="R39" s="10">
        <f t="shared" si="2"/>
        <v>19.694654701167984</v>
      </c>
      <c r="S39" s="10">
        <v>9.1193516877726886</v>
      </c>
      <c r="T39" s="10">
        <v>3.6342465753424662</v>
      </c>
      <c r="U39" s="10">
        <v>0.28767123287671231</v>
      </c>
      <c r="V39" s="10">
        <f t="shared" si="3"/>
        <v>2.5897205544833279</v>
      </c>
      <c r="W39" s="10">
        <v>13.056069496107579</v>
      </c>
      <c r="X39" s="10">
        <v>4.1419903716510387</v>
      </c>
      <c r="Y39" s="10">
        <v>2.9959658453794296</v>
      </c>
      <c r="Z39" s="10">
        <v>2.6138838690299346</v>
      </c>
    </row>
    <row r="40" spans="1:26">
      <c r="A40" s="3" t="s">
        <v>146</v>
      </c>
      <c r="B40" s="11" t="s">
        <v>22</v>
      </c>
      <c r="C40" s="11" t="s">
        <v>153</v>
      </c>
      <c r="D40" s="10">
        <v>-2.2625329540000001</v>
      </c>
      <c r="E40" s="10">
        <v>0.69467062090085008</v>
      </c>
      <c r="F40" s="10">
        <v>1.2952740068563502</v>
      </c>
      <c r="G40" s="10">
        <v>5.6018565131942006</v>
      </c>
      <c r="H40" s="10">
        <v>1.2059052290841201</v>
      </c>
      <c r="I40" s="10">
        <v>9.5915689963840006E-2</v>
      </c>
      <c r="J40" s="10">
        <v>0.41061635641599992</v>
      </c>
      <c r="K40" s="10">
        <v>2.9548565965739997E-2</v>
      </c>
      <c r="L40" s="10">
        <v>1.5351166139726802</v>
      </c>
      <c r="M40" s="10">
        <v>2.5718798375414016</v>
      </c>
      <c r="N40" s="10">
        <v>0.16369526000000001</v>
      </c>
      <c r="O40" s="10">
        <v>1.5823998164724999</v>
      </c>
      <c r="P40" s="10">
        <v>0.30073905880028551</v>
      </c>
      <c r="Q40" s="10">
        <v>0.75927751600000004</v>
      </c>
      <c r="R40" s="10">
        <f t="shared" si="2"/>
        <v>13.98436213116797</v>
      </c>
      <c r="S40" s="10">
        <v>9.1193516877726886</v>
      </c>
      <c r="T40" s="10">
        <v>3.6342465753424662</v>
      </c>
      <c r="U40" s="10">
        <v>0.28767123287671231</v>
      </c>
      <c r="V40" s="10">
        <f t="shared" si="3"/>
        <v>1.96354747052864</v>
      </c>
      <c r="W40" s="10">
        <v>7.3142937886581603</v>
      </c>
      <c r="X40" s="10">
        <v>4.1069964515140818</v>
      </c>
      <c r="Y40" s="10">
        <v>2.18318845372294</v>
      </c>
      <c r="Z40" s="10">
        <v>2.6424163912727856</v>
      </c>
    </row>
    <row r="41" spans="1:26">
      <c r="A41" s="3" t="s">
        <v>147</v>
      </c>
      <c r="B41" s="11" t="s">
        <v>23</v>
      </c>
      <c r="C41" s="11" t="s">
        <v>169</v>
      </c>
      <c r="D41" s="10">
        <v>-1.8610371269999999</v>
      </c>
      <c r="E41" s="10">
        <v>0.93211469218559007</v>
      </c>
      <c r="F41" s="10">
        <v>1.6579366762941798</v>
      </c>
      <c r="G41" s="10">
        <v>4.8263437251501902</v>
      </c>
      <c r="H41" s="10">
        <v>5.0658869075660001E-2</v>
      </c>
      <c r="I41" s="10">
        <v>1.7094406133402702</v>
      </c>
      <c r="J41" s="10">
        <v>0.31972299641599999</v>
      </c>
      <c r="K41" s="10">
        <v>0.27228178628841004</v>
      </c>
      <c r="L41" s="10">
        <v>1.5208831331787658</v>
      </c>
      <c r="M41" s="10">
        <v>2.8535348698479175</v>
      </c>
      <c r="N41" s="10">
        <v>0.19280510548387098</v>
      </c>
      <c r="O41" s="10">
        <v>1.5176145700723387</v>
      </c>
      <c r="P41" s="10">
        <v>0.2970678066400485</v>
      </c>
      <c r="Q41" s="10">
        <v>0.94428623325558281</v>
      </c>
      <c r="R41" s="10">
        <f t="shared" si="2"/>
        <v>15.233653950228824</v>
      </c>
      <c r="S41" s="10">
        <v>8.3458210937171806</v>
      </c>
      <c r="T41" s="10">
        <v>3.6342465753424662</v>
      </c>
      <c r="U41" s="10">
        <v>0.28767123287671231</v>
      </c>
      <c r="V41" s="10">
        <f t="shared" si="3"/>
        <v>2.2952291384329473</v>
      </c>
      <c r="W41" s="10">
        <v>6.9061662039821199</v>
      </c>
      <c r="X41" s="10">
        <v>4.3744180030266833</v>
      </c>
      <c r="Y41" s="10">
        <v>3.0551382602520509</v>
      </c>
      <c r="Z41" s="10">
        <v>2.7589686099679698</v>
      </c>
    </row>
    <row r="42" spans="1:26">
      <c r="A42" s="3" t="s">
        <v>148</v>
      </c>
      <c r="B42" s="11" t="s">
        <v>23</v>
      </c>
      <c r="C42" s="11" t="s">
        <v>170</v>
      </c>
      <c r="D42" s="10">
        <v>-2.4015017219999999</v>
      </c>
      <c r="E42" s="10">
        <v>0.78089382286260012</v>
      </c>
      <c r="F42" s="10">
        <v>1.4061567007570801</v>
      </c>
      <c r="G42" s="10">
        <v>2.28970012257167</v>
      </c>
      <c r="H42" s="10">
        <v>1.4463049709645099</v>
      </c>
      <c r="I42" s="10">
        <v>0.21124690753644002</v>
      </c>
      <c r="J42" s="10">
        <v>3.903592641599999E-2</v>
      </c>
      <c r="K42" s="10">
        <v>0.12444066113409998</v>
      </c>
      <c r="L42" s="10">
        <v>1.5107331395230368</v>
      </c>
      <c r="M42" s="10">
        <v>2.6384397245711</v>
      </c>
      <c r="N42" s="10">
        <v>0.22594404806451615</v>
      </c>
      <c r="O42" s="10">
        <v>1.8076585840056454</v>
      </c>
      <c r="P42" s="10">
        <v>0.35192176336742703</v>
      </c>
      <c r="Q42" s="10">
        <v>0.76198548483870965</v>
      </c>
      <c r="R42" s="10">
        <f t="shared" si="2"/>
        <v>11.192960134612834</v>
      </c>
      <c r="S42" s="10">
        <v>8.3458210937171806</v>
      </c>
      <c r="T42" s="10">
        <v>3.6342465753424662</v>
      </c>
      <c r="U42" s="10">
        <v>0.28767123287671231</v>
      </c>
      <c r="V42" s="10">
        <f t="shared" si="3"/>
        <v>1.8110714060490283</v>
      </c>
      <c r="W42" s="10">
        <v>3.98628792748862</v>
      </c>
      <c r="X42" s="10">
        <v>4.1491728640941368</v>
      </c>
      <c r="Y42" s="10">
        <v>2.5374352328182965</v>
      </c>
      <c r="Z42" s="10">
        <v>2.9215658322117823</v>
      </c>
    </row>
    <row r="43" spans="1:26">
      <c r="A43" s="3" t="s">
        <v>149</v>
      </c>
      <c r="B43" s="3" t="s">
        <v>23</v>
      </c>
      <c r="C43" s="3" t="s">
        <v>171</v>
      </c>
      <c r="D43" s="10">
        <v>-2.0145618880000002</v>
      </c>
      <c r="E43" s="10">
        <v>1.0606514432790601</v>
      </c>
      <c r="F43" s="10">
        <v>1.4651385957321998</v>
      </c>
      <c r="G43" s="10">
        <v>4.3923948452617605</v>
      </c>
      <c r="H43" s="10">
        <v>0</v>
      </c>
      <c r="I43" s="10">
        <v>0.11744177660368001</v>
      </c>
      <c r="J43" s="10">
        <v>3.6731906416E-2</v>
      </c>
      <c r="K43" s="10">
        <v>1.1403012299197099</v>
      </c>
      <c r="L43" s="10">
        <v>1.4141645603199469</v>
      </c>
      <c r="M43" s="10">
        <v>2.6678445670031454</v>
      </c>
      <c r="N43" s="10">
        <v>0.21134037806451614</v>
      </c>
      <c r="O43" s="10">
        <v>1.4974312440056454</v>
      </c>
      <c r="P43" s="10">
        <v>0.15363564116844663</v>
      </c>
      <c r="Q43" s="10">
        <v>0.7932966548387097</v>
      </c>
      <c r="R43" s="10">
        <f t="shared" si="2"/>
        <v>12.935810954612819</v>
      </c>
      <c r="S43" s="10">
        <v>8.3458210937171806</v>
      </c>
      <c r="T43" s="10">
        <v>3.6342465753424662</v>
      </c>
      <c r="U43" s="10">
        <v>0.28767123287671231</v>
      </c>
      <c r="V43" s="10">
        <f t="shared" si="3"/>
        <v>2.0199005674256147</v>
      </c>
      <c r="W43" s="10">
        <v>4.5465685282814405</v>
      </c>
      <c r="X43" s="10">
        <v>4.0820091273230918</v>
      </c>
      <c r="Y43" s="10">
        <v>3.8774316469954857</v>
      </c>
      <c r="Z43" s="10">
        <v>2.4443635400128016</v>
      </c>
    </row>
    <row r="44" spans="1:26">
      <c r="A44" s="3" t="s">
        <v>157</v>
      </c>
      <c r="B44" s="3" t="s">
        <v>23</v>
      </c>
      <c r="C44" s="3" t="s">
        <v>172</v>
      </c>
      <c r="D44" s="10">
        <v>-0.90990231300000002</v>
      </c>
      <c r="E44" s="10">
        <v>1.1670112376700001</v>
      </c>
      <c r="F44" s="10">
        <v>1.5087693414529801</v>
      </c>
      <c r="G44" s="10">
        <v>7.40983682773384</v>
      </c>
      <c r="H44" s="10">
        <v>0</v>
      </c>
      <c r="I44" s="10">
        <v>3.277359607271E-2</v>
      </c>
      <c r="J44" s="10">
        <v>4.8712776415999991E-2</v>
      </c>
      <c r="K44" s="10">
        <v>0.47728003783118994</v>
      </c>
      <c r="L44" s="10">
        <v>1.3846356610686565</v>
      </c>
      <c r="M44" s="10">
        <v>2.7836295400415678</v>
      </c>
      <c r="N44" s="10">
        <v>0.14026339806451613</v>
      </c>
      <c r="O44" s="10">
        <v>1.560419544005645</v>
      </c>
      <c r="P44" s="10">
        <v>0.17648776241703668</v>
      </c>
      <c r="Q44" s="10">
        <v>0.79312319483870963</v>
      </c>
      <c r="R44" s="10">
        <f t="shared" si="2"/>
        <v>16.573040604612849</v>
      </c>
      <c r="S44" s="10">
        <v>8.3458210937171806</v>
      </c>
      <c r="T44" s="10">
        <v>3.6342465753424662</v>
      </c>
      <c r="U44" s="10">
        <v>0.28767123287671231</v>
      </c>
      <c r="V44" s="10">
        <f t="shared" si="3"/>
        <v>2.4557150438152622</v>
      </c>
      <c r="W44" s="10">
        <v>7.49132320022255</v>
      </c>
      <c r="X44" s="10">
        <v>4.1682652011102244</v>
      </c>
      <c r="Y44" s="10">
        <v>3.2933240150186864</v>
      </c>
      <c r="Z44" s="10">
        <v>2.5300305012613915</v>
      </c>
    </row>
    <row r="45" spans="1:26">
      <c r="A45" s="3" t="s">
        <v>158</v>
      </c>
      <c r="B45" s="3" t="s">
        <v>24</v>
      </c>
      <c r="C45" s="3" t="s">
        <v>173</v>
      </c>
      <c r="D45" s="10">
        <v>0.85064977099999983</v>
      </c>
      <c r="E45" s="10">
        <v>1.1022059390569101</v>
      </c>
      <c r="F45" s="10">
        <v>1.5508186831875601</v>
      </c>
      <c r="G45" s="10">
        <v>3.3098706277217098</v>
      </c>
      <c r="H45" s="10">
        <v>0</v>
      </c>
      <c r="I45" s="10">
        <v>0</v>
      </c>
      <c r="J45" s="10">
        <v>0.71680060641600007</v>
      </c>
      <c r="K45" s="10">
        <v>0.14522507952107</v>
      </c>
      <c r="L45" s="10">
        <v>1.5304095709748939</v>
      </c>
      <c r="M45" s="10">
        <v>2.642664599004739</v>
      </c>
      <c r="N45" s="10">
        <v>0.15381334732258065</v>
      </c>
      <c r="O45" s="10">
        <v>1.8461916380032257</v>
      </c>
      <c r="P45" s="10">
        <v>0.1668979884828162</v>
      </c>
      <c r="Q45" s="10">
        <v>0.84908252919354832</v>
      </c>
      <c r="R45" s="10">
        <f t="shared" si="2"/>
        <v>14.864630379885055</v>
      </c>
      <c r="S45" s="10">
        <v>7.9737832438062819</v>
      </c>
      <c r="T45" s="10">
        <v>3.6342465753424662</v>
      </c>
      <c r="U45" s="10">
        <v>0.28767123287671231</v>
      </c>
      <c r="V45" s="10">
        <f t="shared" si="3"/>
        <v>2.3560394876167319</v>
      </c>
      <c r="W45" s="10">
        <v>4.0266712341377096</v>
      </c>
      <c r="X45" s="10">
        <v>4.1730741699796328</v>
      </c>
      <c r="Y45" s="10">
        <v>2.9520630490881206</v>
      </c>
      <c r="Z45" s="10">
        <v>2.8621721556795903</v>
      </c>
    </row>
    <row r="46" spans="1:26">
      <c r="A46" s="3" t="s">
        <v>159</v>
      </c>
      <c r="B46" s="3" t="s">
        <v>24</v>
      </c>
      <c r="C46" s="3" t="s">
        <v>174</v>
      </c>
      <c r="D46" s="10">
        <v>-1.5690638239999999</v>
      </c>
      <c r="E46" s="10">
        <v>0.79928506795293008</v>
      </c>
      <c r="F46" s="10">
        <v>1.8387440119999998</v>
      </c>
      <c r="G46" s="10">
        <v>3.4273166594703701</v>
      </c>
      <c r="H46" s="10">
        <v>0</v>
      </c>
      <c r="I46" s="10">
        <v>0</v>
      </c>
      <c r="J46" s="10">
        <v>0.98750560641600005</v>
      </c>
      <c r="K46" s="10">
        <v>9.1750750330000001E-4</v>
      </c>
      <c r="L46" s="10">
        <v>1.1681486876865268</v>
      </c>
      <c r="M46" s="10">
        <v>2.5670319851931995</v>
      </c>
      <c r="N46" s="10">
        <v>0.13941481966666669</v>
      </c>
      <c r="O46" s="10">
        <v>1.65253965</v>
      </c>
      <c r="P46" s="10">
        <v>0.22283051844947524</v>
      </c>
      <c r="Q46" s="10">
        <v>0.8104272216666667</v>
      </c>
      <c r="R46" s="10">
        <f t="shared" si="2"/>
        <v>12.045097912005135</v>
      </c>
      <c r="S46" s="10">
        <v>7.9737832438062819</v>
      </c>
      <c r="T46" s="10">
        <v>3.6342465753424662</v>
      </c>
      <c r="U46" s="10">
        <v>0.28767123287671231</v>
      </c>
      <c r="V46" s="10">
        <f t="shared" si="3"/>
        <v>2.0024391473930341</v>
      </c>
      <c r="W46" s="10">
        <v>4.4148222658863698</v>
      </c>
      <c r="X46" s="10">
        <v>3.7351806728797263</v>
      </c>
      <c r="Y46" s="10">
        <v>2.7783614071228966</v>
      </c>
      <c r="Z46" s="10">
        <v>2.685797390116142</v>
      </c>
    </row>
    <row r="47" spans="1:26">
      <c r="A47" s="10" t="s">
        <v>160</v>
      </c>
      <c r="B47" s="10" t="s">
        <v>24</v>
      </c>
      <c r="C47" s="3" t="s">
        <v>175</v>
      </c>
      <c r="D47" s="10">
        <v>-0.96926615900000013</v>
      </c>
      <c r="E47" s="10">
        <v>0.81307889103820008</v>
      </c>
      <c r="F47" s="10">
        <v>1.4771597325512997</v>
      </c>
      <c r="G47" s="10">
        <v>6.4482986691954096</v>
      </c>
      <c r="H47" s="10">
        <v>6.6909560305503302</v>
      </c>
      <c r="I47" s="10">
        <v>3.3413761544682599</v>
      </c>
      <c r="J47" s="10">
        <v>0.77599902641599994</v>
      </c>
      <c r="K47" s="10">
        <v>0.24565944525078004</v>
      </c>
      <c r="L47" s="10">
        <v>1.5791685062096268</v>
      </c>
      <c r="M47" s="10">
        <v>2.7300737751085178</v>
      </c>
      <c r="N47" s="10">
        <v>0.17308287966666666</v>
      </c>
      <c r="O47" s="10">
        <v>1.71496955</v>
      </c>
      <c r="P47" s="10">
        <v>0.25286260861618537</v>
      </c>
      <c r="Q47" s="10">
        <v>0.73649812166666662</v>
      </c>
      <c r="R47" s="10">
        <f t="shared" si="2"/>
        <v>26.009917231737941</v>
      </c>
      <c r="S47" s="10">
        <v>7.9737832438062819</v>
      </c>
      <c r="T47" s="10">
        <v>3.6342465753424662</v>
      </c>
      <c r="U47" s="10">
        <v>0.28767123287671231</v>
      </c>
      <c r="V47" s="10">
        <f t="shared" si="3"/>
        <v>3.7537808747443666</v>
      </c>
      <c r="W47" s="10">
        <v>17.256629880629998</v>
      </c>
      <c r="X47" s="10">
        <v>4.309242281318145</v>
      </c>
      <c r="Y47" s="10">
        <v>2.7089809485069463</v>
      </c>
      <c r="Z47" s="10">
        <v>2.7043302802828517</v>
      </c>
    </row>
    <row r="48" spans="1:26">
      <c r="A48" s="10" t="s">
        <v>161</v>
      </c>
      <c r="B48" s="10" t="s">
        <v>24</v>
      </c>
      <c r="C48" s="3" t="s">
        <v>176</v>
      </c>
      <c r="D48" s="10">
        <v>-0.25537103600000055</v>
      </c>
      <c r="E48" s="10">
        <v>0.89279562822997993</v>
      </c>
      <c r="F48" s="10">
        <v>1.3913432037104698</v>
      </c>
      <c r="G48" s="10">
        <v>18.997599016642571</v>
      </c>
      <c r="H48" s="10">
        <v>1.09655061458158</v>
      </c>
      <c r="I48" s="10">
        <v>2.9325814498257907</v>
      </c>
      <c r="J48" s="10">
        <v>0.77800134641600005</v>
      </c>
      <c r="K48" s="10">
        <v>5.9939164656929993E-2</v>
      </c>
      <c r="L48" s="10">
        <v>1.6967899203716068</v>
      </c>
      <c r="M48" s="10">
        <v>2.8514806580178753</v>
      </c>
      <c r="N48" s="10">
        <v>0.22906965966666668</v>
      </c>
      <c r="O48" s="10">
        <v>1.6525877499999999</v>
      </c>
      <c r="P48" s="10">
        <v>0.62740467585599602</v>
      </c>
      <c r="Q48" s="10">
        <v>0.71539217166666669</v>
      </c>
      <c r="R48" s="10">
        <f t="shared" si="2"/>
        <v>33.666164223642134</v>
      </c>
      <c r="S48" s="10">
        <v>7.9737832438062819</v>
      </c>
      <c r="T48" s="10">
        <v>3.6342465753424662</v>
      </c>
      <c r="U48" s="10">
        <v>0.28767123287671231</v>
      </c>
      <c r="V48" s="10">
        <f t="shared" si="3"/>
        <v>4.7139583410494934</v>
      </c>
      <c r="W48" s="10">
        <v>23.804732427465943</v>
      </c>
      <c r="X48" s="10">
        <v>4.5482705783894826</v>
      </c>
      <c r="Y48" s="10">
        <v>2.5731476562640463</v>
      </c>
      <c r="Z48" s="10">
        <v>2.9953845975226625</v>
      </c>
    </row>
    <row r="49" spans="1:26">
      <c r="A49" s="10" t="s">
        <v>162</v>
      </c>
      <c r="B49" s="10" t="s">
        <v>25</v>
      </c>
      <c r="C49" s="3" t="s">
        <v>180</v>
      </c>
      <c r="D49" s="10">
        <v>6.040974999999893E-3</v>
      </c>
      <c r="E49" s="10">
        <v>0.98498302018257</v>
      </c>
      <c r="F49" s="10">
        <v>1.4105718970212799</v>
      </c>
      <c r="G49" s="10">
        <v>4.7629469756511797</v>
      </c>
      <c r="H49" s="10">
        <v>0</v>
      </c>
      <c r="I49" s="10">
        <v>6.2731050000000002E-3</v>
      </c>
      <c r="J49" s="10">
        <v>0.54129060641599991</v>
      </c>
      <c r="K49" s="10">
        <v>0.25708039029120999</v>
      </c>
      <c r="L49" s="10">
        <v>1.4739026674698399</v>
      </c>
      <c r="M49" s="10">
        <v>2.5696595879876347</v>
      </c>
      <c r="N49" s="10">
        <v>0.179102184</v>
      </c>
      <c r="O49" s="10">
        <v>1.6525402610674997</v>
      </c>
      <c r="P49" s="10">
        <v>1.5230270278055492E-2</v>
      </c>
      <c r="Q49" s="10">
        <v>0.70016252322580652</v>
      </c>
      <c r="R49" s="10">
        <f t="shared" si="2"/>
        <v>14.559784463591075</v>
      </c>
      <c r="S49" s="10">
        <v>8.1205342392764859</v>
      </c>
      <c r="T49" s="10">
        <v>3.6342465753424662</v>
      </c>
      <c r="U49" s="10">
        <v>0.28767123287671231</v>
      </c>
      <c r="V49" s="10">
        <f t="shared" si="3"/>
        <v>2.2759219685842877</v>
      </c>
      <c r="W49" s="10">
        <v>5.3105106870671799</v>
      </c>
      <c r="X49" s="10">
        <v>4.0435622554574744</v>
      </c>
      <c r="Y49" s="10">
        <v>2.8317374914950597</v>
      </c>
      <c r="Z49" s="10">
        <v>2.3679330545713619</v>
      </c>
    </row>
    <row r="50" spans="1:26">
      <c r="A50" s="10" t="s">
        <v>163</v>
      </c>
      <c r="B50" s="10" t="s">
        <v>25</v>
      </c>
      <c r="C50" s="3" t="s">
        <v>181</v>
      </c>
      <c r="D50" s="10">
        <v>0.1040810250000006</v>
      </c>
      <c r="E50" s="10">
        <v>0.91378457072666985</v>
      </c>
      <c r="F50" s="10">
        <v>1.83493795636428</v>
      </c>
      <c r="G50" s="10">
        <v>3.60937572854575</v>
      </c>
      <c r="H50" s="10">
        <v>1.8337893000000001E-2</v>
      </c>
      <c r="I50" s="10">
        <v>5.7567482000000003E-2</v>
      </c>
      <c r="J50" s="10">
        <v>2.9905606416E-2</v>
      </c>
      <c r="K50" s="10">
        <v>0.17745019920609001</v>
      </c>
      <c r="L50" s="10">
        <v>1.9770502059972699</v>
      </c>
      <c r="M50" s="10">
        <v>2.2402794822156507</v>
      </c>
      <c r="N50" s="10">
        <v>0.18949967999999995</v>
      </c>
      <c r="O50" s="10">
        <v>1.5311124974725003</v>
      </c>
      <c r="P50" s="10">
        <v>0.22526075481065261</v>
      </c>
      <c r="Q50" s="10">
        <v>0.73922466258064512</v>
      </c>
      <c r="R50" s="10">
        <f t="shared" si="2"/>
        <v>13.64786774433551</v>
      </c>
      <c r="S50" s="10">
        <v>8.1205342392764859</v>
      </c>
      <c r="T50" s="10">
        <v>3.6342465753424662</v>
      </c>
      <c r="U50" s="10">
        <v>0.28767123287671231</v>
      </c>
      <c r="V50" s="10">
        <f t="shared" si="3"/>
        <v>2.1636243422969792</v>
      </c>
      <c r="W50" s="10">
        <v>3.7151867099617499</v>
      </c>
      <c r="X50" s="10">
        <v>4.2173296882129208</v>
      </c>
      <c r="Y50" s="10">
        <v>3.1156724062970396</v>
      </c>
      <c r="Z50" s="10">
        <v>2.4955979148637981</v>
      </c>
    </row>
    <row r="51" spans="1:26">
      <c r="A51" s="10" t="s">
        <v>164</v>
      </c>
      <c r="B51" s="10" t="s">
        <v>25</v>
      </c>
      <c r="C51" s="3" t="s">
        <v>182</v>
      </c>
      <c r="D51" s="10">
        <v>-0.99552289200000033</v>
      </c>
      <c r="E51" s="10">
        <v>1.05159120767861</v>
      </c>
      <c r="F51" s="10">
        <v>1.5748341762304303</v>
      </c>
      <c r="G51" s="10">
        <v>3.99007644355336</v>
      </c>
      <c r="H51" s="10">
        <v>0.76181091300869996</v>
      </c>
      <c r="I51" s="10">
        <v>0</v>
      </c>
      <c r="J51" s="10">
        <v>2.9905606416E-2</v>
      </c>
      <c r="K51" s="10">
        <v>5.8092114550100001E-2</v>
      </c>
      <c r="L51" s="10">
        <v>2.06553120419815</v>
      </c>
      <c r="M51" s="10">
        <v>2.0453631166562518</v>
      </c>
      <c r="N51" s="10">
        <v>0.19880584999999998</v>
      </c>
      <c r="O51" s="10">
        <v>1.4331341174724999</v>
      </c>
      <c r="P51" s="10">
        <v>0.24256222584575354</v>
      </c>
      <c r="Q51" s="10">
        <v>0.68069036258064508</v>
      </c>
      <c r="R51" s="10">
        <f t="shared" si="2"/>
        <v>13.1368744461905</v>
      </c>
      <c r="S51" s="10">
        <v>8.1205342392764859</v>
      </c>
      <c r="T51" s="10">
        <v>3.6342465753424662</v>
      </c>
      <c r="U51" s="10">
        <v>0.28767123287671231</v>
      </c>
      <c r="V51" s="10">
        <f t="shared" si="3"/>
        <v>2.1006982732615831</v>
      </c>
      <c r="W51" s="10">
        <v>4.7817929629780602</v>
      </c>
      <c r="X51" s="10">
        <v>4.1108943208544018</v>
      </c>
      <c r="Y51" s="10">
        <v>2.8833233484591401</v>
      </c>
      <c r="Z51" s="10">
        <v>2.3563867058988985</v>
      </c>
    </row>
    <row r="52" spans="1:26">
      <c r="A52" s="10" t="s">
        <v>165</v>
      </c>
      <c r="B52" s="10" t="s">
        <v>25</v>
      </c>
      <c r="C52" s="3" t="s">
        <v>183</v>
      </c>
      <c r="D52" s="10">
        <v>-1.121145724</v>
      </c>
      <c r="E52" s="10">
        <v>0.86039722677807018</v>
      </c>
      <c r="F52" s="10">
        <v>1.5944340171838201</v>
      </c>
      <c r="G52" s="10">
        <v>3.2471861060962102</v>
      </c>
      <c r="H52" s="10">
        <v>0</v>
      </c>
      <c r="I52" s="10">
        <v>0</v>
      </c>
      <c r="J52" s="10">
        <v>2.9905606416E-2</v>
      </c>
      <c r="K52" s="10">
        <v>6.7677355212000002E-3</v>
      </c>
      <c r="L52" s="10">
        <v>1.4234639558251199</v>
      </c>
      <c r="M52" s="10">
        <v>2.1511257497370488</v>
      </c>
      <c r="N52" s="10">
        <v>0.23903035</v>
      </c>
      <c r="O52" s="10">
        <v>1.4894504974725</v>
      </c>
      <c r="P52" s="10">
        <v>0.38803182067536246</v>
      </c>
      <c r="Q52" s="10">
        <v>0.6000827425806452</v>
      </c>
      <c r="R52" s="10">
        <f t="shared" si="2"/>
        <v>10.908730084285976</v>
      </c>
      <c r="S52" s="10">
        <v>8.1205342392764859</v>
      </c>
      <c r="T52" s="10">
        <v>3.6342465753424662</v>
      </c>
      <c r="U52" s="10">
        <v>0.28767123287671231</v>
      </c>
      <c r="V52" s="10">
        <f t="shared" si="3"/>
        <v>1.8263143107966895</v>
      </c>
      <c r="W52" s="10">
        <v>3.2770917125122101</v>
      </c>
      <c r="X52" s="10">
        <v>3.5745897055621687</v>
      </c>
      <c r="Y52" s="10">
        <v>2.7006293294830903</v>
      </c>
      <c r="Z52" s="10">
        <v>2.4775650607285078</v>
      </c>
    </row>
    <row r="53" spans="1:26">
      <c r="A53" s="10" t="s">
        <v>166</v>
      </c>
      <c r="B53" s="10" t="s">
        <v>25</v>
      </c>
      <c r="C53" s="3" t="s">
        <v>184</v>
      </c>
      <c r="D53" s="10">
        <v>0.70347582200000136</v>
      </c>
      <c r="E53" s="10">
        <v>1.39065965647531</v>
      </c>
      <c r="F53" s="10">
        <v>1.6310307833791402</v>
      </c>
      <c r="G53" s="10">
        <v>17.785241435721488</v>
      </c>
      <c r="H53" s="10">
        <v>2.0755941999999999E-2</v>
      </c>
      <c r="I53" s="10">
        <v>0.16966120411699001</v>
      </c>
      <c r="J53" s="10">
        <v>5.9817036016000004E-2</v>
      </c>
      <c r="K53" s="10">
        <v>8.3558605937500002E-3</v>
      </c>
      <c r="L53" s="10">
        <v>1.6982683452057799</v>
      </c>
      <c r="M53" s="10">
        <v>2.4495244608128339</v>
      </c>
      <c r="N53" s="10">
        <v>0.26692832</v>
      </c>
      <c r="O53" s="10">
        <v>1.2264277274725</v>
      </c>
      <c r="P53" s="10">
        <v>0.32136409618698625</v>
      </c>
      <c r="Q53" s="10">
        <v>0.6277818025806452</v>
      </c>
      <c r="R53" s="10">
        <f t="shared" si="2"/>
        <v>28.35929249256143</v>
      </c>
      <c r="S53" s="10">
        <v>8.1205342392764859</v>
      </c>
      <c r="T53" s="10">
        <v>3.6342465753424662</v>
      </c>
      <c r="U53" s="10">
        <v>0.28767123287671231</v>
      </c>
      <c r="V53" s="10">
        <f t="shared" si="3"/>
        <v>3.9752569658097721</v>
      </c>
      <c r="W53" s="10">
        <v>18.03547561785448</v>
      </c>
      <c r="X53" s="10">
        <v>4.1477928060186136</v>
      </c>
      <c r="Y53" s="10">
        <v>3.2969746204482</v>
      </c>
      <c r="Z53" s="10">
        <v>2.1755736262401313</v>
      </c>
    </row>
    <row r="54" spans="1:26">
      <c r="C54" s="3"/>
    </row>
    <row r="55" spans="1:26">
      <c r="C55" s="19"/>
      <c r="D55" s="19"/>
      <c r="E55" s="19"/>
      <c r="F55" s="19"/>
      <c r="G55" s="19"/>
      <c r="H55" s="19"/>
      <c r="I55" s="19"/>
      <c r="J55" s="19"/>
      <c r="K55" s="19"/>
      <c r="L55" s="19"/>
      <c r="M55" s="19"/>
      <c r="N55" s="19"/>
      <c r="O55" s="19"/>
      <c r="P55" s="19"/>
      <c r="Q55" s="19"/>
      <c r="R55" s="19"/>
      <c r="S55" s="19"/>
      <c r="T55" s="19"/>
      <c r="U55" s="19"/>
      <c r="V55"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26"/>
  <sheetViews>
    <sheetView topLeftCell="D1" workbookViewId="0">
      <selection activeCell="R1" sqref="R1"/>
    </sheetView>
  </sheetViews>
  <sheetFormatPr defaultColWidth="9.140625" defaultRowHeight="15"/>
  <cols>
    <col min="1" max="1" width="7.42578125" style="10" customWidth="1"/>
    <col min="2" max="7" width="9.140625" style="10"/>
    <col min="8" max="8" width="10.5703125" style="10" customWidth="1"/>
    <col min="9" max="11" width="9.140625" style="10"/>
    <col min="12" max="12" width="15" style="10" customWidth="1"/>
    <col min="13" max="16384" width="9.140625" style="10"/>
  </cols>
  <sheetData>
    <row r="1" spans="1:22" ht="57.75">
      <c r="A1" s="7" t="s">
        <v>0</v>
      </c>
      <c r="B1" s="7" t="s">
        <v>5</v>
      </c>
      <c r="C1" s="7" t="s">
        <v>7</v>
      </c>
      <c r="D1" s="7" t="s">
        <v>8</v>
      </c>
      <c r="E1" s="7" t="s">
        <v>9</v>
      </c>
      <c r="F1" s="7" t="s">
        <v>10</v>
      </c>
      <c r="G1" s="7" t="s">
        <v>11</v>
      </c>
      <c r="H1" s="7" t="s">
        <v>177</v>
      </c>
      <c r="I1" s="7" t="s">
        <v>129</v>
      </c>
      <c r="J1" s="7" t="s">
        <v>3</v>
      </c>
      <c r="K1" s="7" t="s">
        <v>1</v>
      </c>
      <c r="L1" s="7" t="s">
        <v>178</v>
      </c>
      <c r="M1" s="7" t="s">
        <v>6</v>
      </c>
      <c r="N1" s="7" t="s">
        <v>12</v>
      </c>
      <c r="O1" s="7" t="s">
        <v>4</v>
      </c>
      <c r="P1" s="7" t="s">
        <v>128</v>
      </c>
      <c r="Q1" s="7" t="s">
        <v>179</v>
      </c>
      <c r="R1" s="7" t="s">
        <v>37</v>
      </c>
      <c r="S1" s="7" t="s">
        <v>36</v>
      </c>
      <c r="T1" s="23" t="s">
        <v>38</v>
      </c>
      <c r="U1" s="1" t="s">
        <v>130</v>
      </c>
      <c r="V1" s="1"/>
    </row>
    <row r="2" spans="1:22">
      <c r="A2" s="2" t="s">
        <v>26</v>
      </c>
      <c r="B2" s="10">
        <v>-4.4891253765806454</v>
      </c>
      <c r="C2" s="10">
        <v>7.1005184154228802</v>
      </c>
      <c r="D2" s="10">
        <v>5.9528384581562719</v>
      </c>
      <c r="E2" s="10">
        <v>18.853408619541952</v>
      </c>
      <c r="F2" s="10">
        <v>17.758807152610711</v>
      </c>
      <c r="G2" s="10">
        <v>4.3670905724395794</v>
      </c>
      <c r="H2" s="10">
        <v>0</v>
      </c>
      <c r="I2" s="10">
        <v>1.4357934187089465</v>
      </c>
      <c r="J2" s="10">
        <v>8.8808566913747224</v>
      </c>
      <c r="K2" s="10">
        <v>13.748838221055685</v>
      </c>
      <c r="L2" s="10">
        <v>1.8886559000000001</v>
      </c>
      <c r="M2" s="10">
        <v>6.1156904135931693</v>
      </c>
      <c r="N2" s="10">
        <v>-9.8982101386683355E-2</v>
      </c>
      <c r="O2" s="10">
        <v>3.8219178082191791</v>
      </c>
      <c r="P2" s="10">
        <f t="shared" ref="P2:P25" si="0">SUM(B2:O2)</f>
        <v>85.336308193155773</v>
      </c>
      <c r="Q2" s="10">
        <v>35.726270713647139</v>
      </c>
      <c r="R2" s="10">
        <v>16.094520547945205</v>
      </c>
      <c r="S2" s="10">
        <v>1.273972602739726</v>
      </c>
      <c r="T2" s="10">
        <f t="shared" ref="T2:T25" si="1">(P2+SUM(R2:S2))/Q2</f>
        <v>2.8747697224554791</v>
      </c>
      <c r="U2" s="10">
        <f t="shared" ref="U2:U25" si="2">SUM(E2:H2)</f>
        <v>40.979306344592246</v>
      </c>
    </row>
    <row r="3" spans="1:22">
      <c r="A3" s="2" t="s">
        <v>27</v>
      </c>
      <c r="B3" s="10">
        <v>-2.2942500000000003</v>
      </c>
      <c r="C3" s="10">
        <v>14.032884549421841</v>
      </c>
      <c r="D3" s="10">
        <v>6.3079769921823488</v>
      </c>
      <c r="E3" s="10">
        <v>14.751355999999994</v>
      </c>
      <c r="F3" s="10">
        <v>13.546652000000012</v>
      </c>
      <c r="G3" s="10">
        <v>3.2869240000000013</v>
      </c>
      <c r="H3" s="10">
        <v>0</v>
      </c>
      <c r="I3" s="10">
        <v>1.7612691942069116</v>
      </c>
      <c r="J3" s="10">
        <v>8.7738874239030888</v>
      </c>
      <c r="K3" s="10">
        <v>15.279728897755266</v>
      </c>
      <c r="L3" s="10">
        <v>1.2812277400000005</v>
      </c>
      <c r="M3" s="10">
        <v>5.9038431790214307</v>
      </c>
      <c r="N3" s="10">
        <v>-0.44208951890089387</v>
      </c>
      <c r="O3" s="10">
        <v>3.6986301369863024</v>
      </c>
      <c r="P3" s="10">
        <f t="shared" si="0"/>
        <v>85.888040594576296</v>
      </c>
      <c r="Q3" s="10">
        <v>37.3916570721696</v>
      </c>
      <c r="R3" s="10">
        <v>15.575342465753426</v>
      </c>
      <c r="S3" s="10">
        <v>1.2328767123287672</v>
      </c>
      <c r="T3" s="10">
        <f t="shared" si="1"/>
        <v>2.7465019689939001</v>
      </c>
      <c r="U3" s="10">
        <f t="shared" si="2"/>
        <v>31.584932000000009</v>
      </c>
      <c r="V3" s="19"/>
    </row>
    <row r="4" spans="1:22">
      <c r="A4" s="2" t="s">
        <v>28</v>
      </c>
      <c r="B4" s="10">
        <v>-1.4503999999999995</v>
      </c>
      <c r="C4" s="10">
        <v>16.24811220387954</v>
      </c>
      <c r="D4" s="10">
        <v>6.2263883270445488</v>
      </c>
      <c r="E4" s="10">
        <v>13.062445999999991</v>
      </c>
      <c r="F4" s="10">
        <v>11.046577999999997</v>
      </c>
      <c r="G4" s="10">
        <v>2.680311999999998</v>
      </c>
      <c r="H4" s="10">
        <v>0</v>
      </c>
      <c r="I4" s="10">
        <v>1.210690084916062</v>
      </c>
      <c r="J4" s="10">
        <v>9.1019703860952461</v>
      </c>
      <c r="K4" s="10">
        <v>14.685602290277416</v>
      </c>
      <c r="L4" s="10">
        <v>1.5905124399999995</v>
      </c>
      <c r="M4" s="10">
        <v>6.0642904069557657</v>
      </c>
      <c r="N4" s="10">
        <v>0.27992945238265038</v>
      </c>
      <c r="O4" s="10">
        <v>3.8219178082191791</v>
      </c>
      <c r="P4" s="10">
        <f t="shared" si="0"/>
        <v>84.568349399770398</v>
      </c>
      <c r="Q4" s="10">
        <v>41.039362996095207</v>
      </c>
      <c r="R4" s="10">
        <v>16.094520547945205</v>
      </c>
      <c r="S4" s="10">
        <v>1.273972602739726</v>
      </c>
      <c r="T4" s="10">
        <f t="shared" si="1"/>
        <v>2.4838797463828657</v>
      </c>
      <c r="U4" s="10">
        <f t="shared" si="2"/>
        <v>26.789335999999984</v>
      </c>
      <c r="V4" s="19"/>
    </row>
    <row r="5" spans="1:22">
      <c r="A5" s="2" t="s">
        <v>29</v>
      </c>
      <c r="B5" s="10">
        <v>-1.5016099999999999</v>
      </c>
      <c r="C5" s="10">
        <v>16.069217816427042</v>
      </c>
      <c r="D5" s="10">
        <v>7.4286853351983524</v>
      </c>
      <c r="E5" s="10">
        <v>15.458696999999987</v>
      </c>
      <c r="F5" s="10">
        <v>14.59372200000001</v>
      </c>
      <c r="G5" s="10">
        <v>3.5409820000000023</v>
      </c>
      <c r="H5" s="10">
        <v>0</v>
      </c>
      <c r="I5" s="10">
        <v>0.5021293865149683</v>
      </c>
      <c r="J5" s="10">
        <v>9.3885025476260253</v>
      </c>
      <c r="K5" s="10">
        <v>14.076563787999733</v>
      </c>
      <c r="L5" s="10">
        <v>1.1969169900000001</v>
      </c>
      <c r="M5" s="10">
        <v>5.8195594561642867</v>
      </c>
      <c r="N5" s="10">
        <v>-1.0984520424899766</v>
      </c>
      <c r="O5" s="10">
        <v>3.6986301369863024</v>
      </c>
      <c r="P5" s="10">
        <f t="shared" si="0"/>
        <v>89.173544414426729</v>
      </c>
      <c r="Q5" s="10">
        <v>46.68507545351796</v>
      </c>
      <c r="R5" s="10">
        <v>15.575342465753426</v>
      </c>
      <c r="S5" s="10">
        <v>1.2328767123287672</v>
      </c>
      <c r="T5" s="10">
        <f t="shared" si="1"/>
        <v>2.2701422791536401</v>
      </c>
      <c r="U5" s="10">
        <f t="shared" si="2"/>
        <v>33.593401</v>
      </c>
      <c r="V5" s="19"/>
    </row>
    <row r="6" spans="1:22">
      <c r="A6" s="2" t="s">
        <v>30</v>
      </c>
      <c r="B6" s="10">
        <v>-1.6608399999999992</v>
      </c>
      <c r="C6" s="10">
        <v>11.711190898036193</v>
      </c>
      <c r="D6" s="10">
        <v>7.4702506664862582</v>
      </c>
      <c r="E6" s="10">
        <v>13.573568999999992</v>
      </c>
      <c r="F6" s="10">
        <v>11.803187000000007</v>
      </c>
      <c r="G6" s="10">
        <v>2.8638939999999997</v>
      </c>
      <c r="H6" s="10">
        <v>0</v>
      </c>
      <c r="I6" s="10">
        <v>0.46760976398383819</v>
      </c>
      <c r="J6" s="10">
        <v>10.040940006041918</v>
      </c>
      <c r="K6" s="10">
        <v>14.260551754527071</v>
      </c>
      <c r="L6" s="10">
        <v>1.2914299900000001</v>
      </c>
      <c r="M6" s="10">
        <v>6.392731356164286</v>
      </c>
      <c r="N6" s="10">
        <v>-0.28410699634301473</v>
      </c>
      <c r="O6" s="10">
        <v>3.8219178082191791</v>
      </c>
      <c r="P6" s="10">
        <f t="shared" si="0"/>
        <v>81.752325247115735</v>
      </c>
      <c r="Q6" s="10">
        <v>48.743308820605876</v>
      </c>
      <c r="R6" s="10">
        <v>16.094520547945205</v>
      </c>
      <c r="S6" s="10">
        <v>1.273972602739726</v>
      </c>
      <c r="T6" s="10">
        <f t="shared" si="1"/>
        <v>2.0335266685034328</v>
      </c>
      <c r="U6" s="10">
        <f t="shared" si="2"/>
        <v>28.240649999999999</v>
      </c>
      <c r="V6" s="19"/>
    </row>
    <row r="7" spans="1:22">
      <c r="A7" s="2" t="s">
        <v>31</v>
      </c>
      <c r="B7" s="10">
        <v>-0.8729100000000003</v>
      </c>
      <c r="C7" s="10">
        <v>9.7842430928035355</v>
      </c>
      <c r="D7" s="10">
        <v>7.5745388270770446</v>
      </c>
      <c r="E7" s="10">
        <v>9.467366099999996</v>
      </c>
      <c r="F7" s="10">
        <v>4.1417120394736839</v>
      </c>
      <c r="G7" s="10">
        <v>1.1804619999999997</v>
      </c>
      <c r="H7" s="10">
        <v>0</v>
      </c>
      <c r="I7" s="10">
        <v>0.64381436380038604</v>
      </c>
      <c r="J7" s="10">
        <v>10.297150566422246</v>
      </c>
      <c r="K7" s="10">
        <v>13.967564494863819</v>
      </c>
      <c r="L7" s="10">
        <v>1.56689246</v>
      </c>
      <c r="M7" s="10">
        <v>6.3290599375928629</v>
      </c>
      <c r="N7" s="10">
        <v>-2.0142850520379234</v>
      </c>
      <c r="O7" s="10">
        <v>3.8219178082191791</v>
      </c>
      <c r="P7" s="10">
        <f t="shared" si="0"/>
        <v>65.887526638214837</v>
      </c>
      <c r="Q7" s="10">
        <v>48.356659039483709</v>
      </c>
      <c r="R7" s="10">
        <v>16.094520547945205</v>
      </c>
      <c r="S7" s="10">
        <v>1.273972602739726</v>
      </c>
      <c r="T7" s="10">
        <f t="shared" si="1"/>
        <v>1.7217074430415129</v>
      </c>
      <c r="U7" s="10">
        <f t="shared" si="2"/>
        <v>14.789540139473681</v>
      </c>
      <c r="V7" s="19"/>
    </row>
    <row r="8" spans="1:22">
      <c r="A8" s="2" t="s">
        <v>32</v>
      </c>
      <c r="B8" s="10">
        <v>1.097639</v>
      </c>
      <c r="C8" s="10">
        <v>12.794474208167268</v>
      </c>
      <c r="D8" s="10">
        <v>6.5184684003360456</v>
      </c>
      <c r="E8" s="10">
        <v>9.4081940000000035</v>
      </c>
      <c r="F8" s="10">
        <v>5.9838228421052646</v>
      </c>
      <c r="G8" s="10">
        <v>1.3678019999999997</v>
      </c>
      <c r="H8" s="10">
        <v>0</v>
      </c>
      <c r="I8" s="10">
        <v>0.11923103081973595</v>
      </c>
      <c r="J8" s="10">
        <v>8.712608817696438</v>
      </c>
      <c r="K8" s="10">
        <v>12.310540703260509</v>
      </c>
      <c r="L8" s="10">
        <v>1.1726419799999999</v>
      </c>
      <c r="M8" s="10">
        <v>5.0861228808071433</v>
      </c>
      <c r="N8" s="10">
        <v>1.1283119787404827</v>
      </c>
      <c r="O8" s="10">
        <v>3.4520547945205489</v>
      </c>
      <c r="P8" s="10">
        <f t="shared" si="0"/>
        <v>69.151912636453432</v>
      </c>
      <c r="Q8" s="10">
        <v>44.915120434538899</v>
      </c>
      <c r="R8" s="10">
        <v>14.536986301369865</v>
      </c>
      <c r="S8" s="10">
        <v>1.1506849315068493</v>
      </c>
      <c r="T8" s="10">
        <f t="shared" si="1"/>
        <v>1.8888869282445486</v>
      </c>
      <c r="U8" s="10">
        <f t="shared" si="2"/>
        <v>16.759818842105268</v>
      </c>
      <c r="V8" s="19"/>
    </row>
    <row r="9" spans="1:22">
      <c r="A9" s="2" t="s">
        <v>33</v>
      </c>
      <c r="B9" s="10">
        <v>-1.8879700000000008</v>
      </c>
      <c r="C9" s="10">
        <v>13.061502122280578</v>
      </c>
      <c r="D9" s="10">
        <v>7.3993667073646145</v>
      </c>
      <c r="E9" s="10">
        <v>11.681348000000007</v>
      </c>
      <c r="F9" s="10">
        <v>8.2787380394736836</v>
      </c>
      <c r="G9" s="10">
        <v>2.1842579999999985</v>
      </c>
      <c r="H9" s="10">
        <v>0</v>
      </c>
      <c r="I9" s="10">
        <v>0.22314388470914379</v>
      </c>
      <c r="J9" s="10">
        <v>9.7134409793734147</v>
      </c>
      <c r="K9" s="10">
        <v>13.372573833770083</v>
      </c>
      <c r="L9" s="10">
        <v>1.0764229400000001</v>
      </c>
      <c r="M9" s="10">
        <v>5.4105418810022865</v>
      </c>
      <c r="N9" s="10">
        <v>-0.83691721033250255</v>
      </c>
      <c r="O9" s="10">
        <v>3.8219178082191791</v>
      </c>
      <c r="P9" s="10">
        <f t="shared" si="0"/>
        <v>73.498366985860486</v>
      </c>
      <c r="Q9" s="10">
        <v>48.254548012227517</v>
      </c>
      <c r="R9" s="10">
        <v>16.094520547945205</v>
      </c>
      <c r="S9" s="10">
        <v>1.273972602739726</v>
      </c>
      <c r="T9" s="10">
        <f t="shared" si="1"/>
        <v>1.8830734900577681</v>
      </c>
      <c r="U9" s="10">
        <f t="shared" si="2"/>
        <v>22.14434403947369</v>
      </c>
      <c r="V9" s="19"/>
    </row>
    <row r="10" spans="1:22">
      <c r="A10" s="2" t="s">
        <v>123</v>
      </c>
      <c r="B10" s="10">
        <v>-6.8619299999999956</v>
      </c>
      <c r="C10" s="10">
        <v>8.2402564061255408</v>
      </c>
      <c r="D10" s="10">
        <v>5.1676623869916396</v>
      </c>
      <c r="E10" s="10">
        <v>11.622266</v>
      </c>
      <c r="F10" s="10">
        <v>7.6411578250423595</v>
      </c>
      <c r="G10" s="10">
        <v>2.0238950000000004</v>
      </c>
      <c r="H10" s="10">
        <v>0</v>
      </c>
      <c r="I10" s="10">
        <v>0.40427513104456209</v>
      </c>
      <c r="J10" s="10">
        <v>9.0368359963609333</v>
      </c>
      <c r="K10" s="10">
        <v>13.893085754039943</v>
      </c>
      <c r="L10" s="10">
        <v>1.1442386200000001</v>
      </c>
      <c r="M10" s="10">
        <v>6.0381715628571424</v>
      </c>
      <c r="N10" s="10">
        <v>1.839695000195442</v>
      </c>
      <c r="O10" s="10">
        <v>3.6986301369863024</v>
      </c>
      <c r="P10" s="10">
        <f t="shared" si="0"/>
        <v>63.888239819643879</v>
      </c>
      <c r="Q10" s="10">
        <v>35.27584127770038</v>
      </c>
      <c r="R10" s="10">
        <v>15.616438356164382</v>
      </c>
      <c r="S10" s="10">
        <v>0.98630136986301364</v>
      </c>
      <c r="T10" s="10">
        <f t="shared" si="1"/>
        <v>2.2817593182831799</v>
      </c>
      <c r="U10" s="10">
        <f t="shared" si="2"/>
        <v>21.287318825042359</v>
      </c>
      <c r="V10" s="19"/>
    </row>
    <row r="11" spans="1:22">
      <c r="A11" s="2" t="s">
        <v>131</v>
      </c>
      <c r="B11" s="10">
        <v>-4.8790400000000016</v>
      </c>
      <c r="C11" s="10">
        <v>8.9306886536589101</v>
      </c>
      <c r="D11" s="10">
        <v>5.5758224343444498</v>
      </c>
      <c r="E11" s="10">
        <v>13.588938000000008</v>
      </c>
      <c r="F11" s="10">
        <v>9.1818030858771031</v>
      </c>
      <c r="G11" s="10">
        <v>2.403375999999998</v>
      </c>
      <c r="H11" s="10">
        <v>0</v>
      </c>
      <c r="I11" s="10">
        <v>0.89548650942051822</v>
      </c>
      <c r="J11" s="10">
        <v>8.9731879639413172</v>
      </c>
      <c r="K11" s="10">
        <v>14.461478829633649</v>
      </c>
      <c r="L11" s="10">
        <v>0.86956585600000003</v>
      </c>
      <c r="M11" s="10">
        <v>6.8140157641276247</v>
      </c>
      <c r="N11" s="10">
        <v>2.0641743418310003</v>
      </c>
      <c r="O11" s="10">
        <v>3.8219178082191791</v>
      </c>
      <c r="P11" s="10">
        <f t="shared" si="0"/>
        <v>72.70141524705376</v>
      </c>
      <c r="Q11" s="10">
        <v>35.837999378814807</v>
      </c>
      <c r="R11" s="10">
        <v>16.136986301369863</v>
      </c>
      <c r="S11" s="10">
        <v>1.0191780821917806</v>
      </c>
      <c r="T11" s="10">
        <f t="shared" si="1"/>
        <v>2.5073268929105907</v>
      </c>
      <c r="U11" s="10">
        <f t="shared" si="2"/>
        <v>25.174117085877111</v>
      </c>
      <c r="V11" s="19"/>
    </row>
    <row r="12" spans="1:22">
      <c r="A12" s="2" t="s">
        <v>132</v>
      </c>
      <c r="B12" s="10">
        <v>-4.1863600000000014</v>
      </c>
      <c r="C12" s="10">
        <v>5.8228795214961835</v>
      </c>
      <c r="D12" s="10">
        <v>5.4347678869994729</v>
      </c>
      <c r="E12" s="10">
        <v>10.188170000000001</v>
      </c>
      <c r="F12" s="10">
        <v>10.76912097368421</v>
      </c>
      <c r="G12" s="10">
        <v>2.7828560000000011</v>
      </c>
      <c r="H12" s="10">
        <v>0</v>
      </c>
      <c r="I12" s="10">
        <v>1.6438631778144426</v>
      </c>
      <c r="J12" s="10">
        <v>8.8134476697693334</v>
      </c>
      <c r="K12" s="10">
        <v>14.029071548040447</v>
      </c>
      <c r="L12" s="10">
        <v>1.0079463910000002</v>
      </c>
      <c r="M12" s="10">
        <v>6.3836579071428554</v>
      </c>
      <c r="N12" s="10">
        <v>1.3991411418955473</v>
      </c>
      <c r="O12" s="10">
        <v>3.6986301369863024</v>
      </c>
      <c r="P12" s="10">
        <f t="shared" si="0"/>
        <v>67.78719235482879</v>
      </c>
      <c r="Q12" s="10">
        <v>33.076899831221866</v>
      </c>
      <c r="R12" s="10">
        <v>15.616438356164382</v>
      </c>
      <c r="S12" s="10">
        <v>0.98630136986301364</v>
      </c>
      <c r="T12" s="10">
        <f t="shared" si="1"/>
        <v>2.5513253210386737</v>
      </c>
      <c r="U12" s="10">
        <f t="shared" si="2"/>
        <v>23.740146973684212</v>
      </c>
      <c r="V12" s="19"/>
    </row>
    <row r="13" spans="1:22">
      <c r="A13" s="2" t="s">
        <v>133</v>
      </c>
      <c r="B13" s="10">
        <v>-3.4730199999999982</v>
      </c>
      <c r="C13" s="10">
        <v>6.9675013679059692</v>
      </c>
      <c r="D13" s="10">
        <v>5.9629980652682608</v>
      </c>
      <c r="E13" s="10">
        <v>12.987501999999996</v>
      </c>
      <c r="F13" s="10">
        <v>11.527776039473693</v>
      </c>
      <c r="G13" s="10">
        <v>2.9725959999999985</v>
      </c>
      <c r="H13" s="10">
        <v>0</v>
      </c>
      <c r="I13" s="10">
        <v>1.8465683571859834</v>
      </c>
      <c r="J13" s="10">
        <v>9.082911268829692</v>
      </c>
      <c r="K13" s="10">
        <v>14.785404441511037</v>
      </c>
      <c r="L13" s="10">
        <v>1.1718901749999999</v>
      </c>
      <c r="M13" s="10">
        <v>6.2482038099541253</v>
      </c>
      <c r="N13" s="10">
        <v>1.1096410653948807</v>
      </c>
      <c r="O13" s="10">
        <v>3.8219178082191791</v>
      </c>
      <c r="P13" s="10">
        <f t="shared" si="0"/>
        <v>75.011890398742807</v>
      </c>
      <c r="Q13" s="10">
        <v>33.848582424331596</v>
      </c>
      <c r="R13" s="10">
        <v>16.136986301369863</v>
      </c>
      <c r="S13" s="10">
        <v>1.0191780821917806</v>
      </c>
      <c r="T13" s="10">
        <f t="shared" si="1"/>
        <v>2.722951691945914</v>
      </c>
      <c r="U13" s="10">
        <f t="shared" si="2"/>
        <v>27.487874039473688</v>
      </c>
    </row>
    <row r="14" spans="1:22">
      <c r="A14" s="3" t="s">
        <v>134</v>
      </c>
      <c r="B14" s="10">
        <v>-4.0988700000000007</v>
      </c>
      <c r="C14" s="10">
        <v>8.1515256322604071</v>
      </c>
      <c r="D14" s="10">
        <v>5.8179311840737746</v>
      </c>
      <c r="E14" s="10">
        <v>15.734745999999999</v>
      </c>
      <c r="F14" s="10">
        <v>12.788440039473683</v>
      </c>
      <c r="G14" s="10">
        <v>3.0358430000000003</v>
      </c>
      <c r="H14" s="10">
        <v>0</v>
      </c>
      <c r="I14" s="10">
        <v>1.6664693612816392</v>
      </c>
      <c r="J14" s="10">
        <v>9.597955748930838</v>
      </c>
      <c r="K14" s="10">
        <v>14.528496510219508</v>
      </c>
      <c r="L14" s="10">
        <v>1.2840528179999999</v>
      </c>
      <c r="M14" s="10">
        <v>6.1156904135931693</v>
      </c>
      <c r="N14" s="10">
        <v>0.1412688306013824</v>
      </c>
      <c r="O14" s="10">
        <v>3.8219178082191791</v>
      </c>
      <c r="P14" s="10">
        <f t="shared" si="0"/>
        <v>78.585467346653587</v>
      </c>
      <c r="Q14" s="10">
        <v>33.574085730897316</v>
      </c>
      <c r="R14" s="10">
        <v>16.136986301369863</v>
      </c>
      <c r="S14" s="10">
        <v>1.0191780821917806</v>
      </c>
      <c r="T14" s="10">
        <f t="shared" si="1"/>
        <v>2.8516526852764548</v>
      </c>
      <c r="U14" s="10">
        <f t="shared" si="2"/>
        <v>31.559029039473682</v>
      </c>
    </row>
    <row r="15" spans="1:22">
      <c r="A15" s="3" t="s">
        <v>135</v>
      </c>
      <c r="B15" s="10">
        <v>-2.2942500000000003</v>
      </c>
      <c r="C15" s="10">
        <v>14.075943639421855</v>
      </c>
      <c r="D15" s="10">
        <v>6.3079769921823488</v>
      </c>
      <c r="E15" s="10">
        <v>14.751355999999994</v>
      </c>
      <c r="F15" s="10">
        <v>11.811775973684215</v>
      </c>
      <c r="G15" s="10">
        <v>3.035842999999999</v>
      </c>
      <c r="H15" s="10">
        <v>0</v>
      </c>
      <c r="I15" s="10">
        <v>1.7612691942069116</v>
      </c>
      <c r="J15" s="10">
        <v>8.7738874239030888</v>
      </c>
      <c r="K15" s="10">
        <v>15.279728897755266</v>
      </c>
      <c r="L15" s="10">
        <v>1.0491525130000001</v>
      </c>
      <c r="M15" s="10">
        <v>5.9038431790214307</v>
      </c>
      <c r="N15" s="10">
        <v>-0.25307338190089379</v>
      </c>
      <c r="O15" s="10">
        <v>3.6986301369863024</v>
      </c>
      <c r="P15" s="10">
        <f t="shared" si="0"/>
        <v>83.902083568260508</v>
      </c>
      <c r="Q15" s="10">
        <v>35.139147609990708</v>
      </c>
      <c r="R15" s="10">
        <v>15.616438356164382</v>
      </c>
      <c r="S15" s="10">
        <v>0.98630136986301364</v>
      </c>
      <c r="T15" s="10">
        <f t="shared" si="1"/>
        <v>2.8601952560087862</v>
      </c>
      <c r="U15" s="10">
        <f t="shared" si="2"/>
        <v>29.598974973684207</v>
      </c>
    </row>
    <row r="16" spans="1:22">
      <c r="A16" s="3" t="s">
        <v>136</v>
      </c>
      <c r="B16" s="10">
        <v>-1.4503999999999995</v>
      </c>
      <c r="C16" s="10">
        <v>16.346332173879553</v>
      </c>
      <c r="D16" s="10">
        <v>6.2263883270445488</v>
      </c>
      <c r="E16" s="10">
        <v>13.062445999999991</v>
      </c>
      <c r="F16" s="10">
        <v>12.527776039473675</v>
      </c>
      <c r="G16" s="10">
        <v>2.9725959999999985</v>
      </c>
      <c r="H16" s="10">
        <v>0</v>
      </c>
      <c r="I16" s="10">
        <v>1.210690084916062</v>
      </c>
      <c r="J16" s="10">
        <v>9.1019703860952461</v>
      </c>
      <c r="K16" s="10">
        <v>14.685602290277416</v>
      </c>
      <c r="L16" s="10">
        <v>0.88684332099999985</v>
      </c>
      <c r="M16" s="10">
        <v>6.0642904069557657</v>
      </c>
      <c r="N16" s="10">
        <v>0.88537860138265045</v>
      </c>
      <c r="O16" s="10">
        <v>3.8219178082191791</v>
      </c>
      <c r="P16" s="10">
        <f t="shared" si="0"/>
        <v>86.341831439244075</v>
      </c>
      <c r="Q16" s="10">
        <v>38.567112213197902</v>
      </c>
      <c r="R16" s="10">
        <v>16.136986301369863</v>
      </c>
      <c r="S16" s="10">
        <v>1.0191780821917806</v>
      </c>
      <c r="T16" s="10">
        <f t="shared" si="1"/>
        <v>2.6835816809584223</v>
      </c>
      <c r="U16" s="10">
        <f t="shared" si="2"/>
        <v>28.562818039473665</v>
      </c>
    </row>
    <row r="17" spans="1:23">
      <c r="A17" s="3" t="s">
        <v>137</v>
      </c>
      <c r="B17" s="10">
        <v>-1.5016099999999999</v>
      </c>
      <c r="C17" s="10">
        <v>16.052159306427043</v>
      </c>
      <c r="D17" s="10">
        <v>7.4286853351983524</v>
      </c>
      <c r="E17" s="10">
        <v>15.458696999999987</v>
      </c>
      <c r="F17" s="10">
        <v>11.469199000000003</v>
      </c>
      <c r="G17" s="10">
        <v>3.567115000000002</v>
      </c>
      <c r="H17" s="10">
        <v>0</v>
      </c>
      <c r="I17" s="10">
        <v>0.5021293865149683</v>
      </c>
      <c r="J17" s="10">
        <v>9.3885025476260253</v>
      </c>
      <c r="K17" s="10">
        <v>14.076563787999733</v>
      </c>
      <c r="L17" s="10">
        <v>0.91617557300000008</v>
      </c>
      <c r="M17" s="10">
        <v>5.8195594561642867</v>
      </c>
      <c r="N17" s="10">
        <v>-0.80065211548997661</v>
      </c>
      <c r="O17" s="10">
        <v>3.6986301369863024</v>
      </c>
      <c r="P17" s="10">
        <f t="shared" si="0"/>
        <v>86.07515441442672</v>
      </c>
      <c r="Q17" s="10">
        <v>43.872721510534952</v>
      </c>
      <c r="R17" s="10">
        <v>15.616438356164382</v>
      </c>
      <c r="S17" s="10">
        <v>0.98630136986301364</v>
      </c>
      <c r="T17" s="10">
        <f t="shared" si="1"/>
        <v>2.3403584415386347</v>
      </c>
      <c r="U17" s="10">
        <f t="shared" si="2"/>
        <v>30.495010999999991</v>
      </c>
    </row>
    <row r="18" spans="1:23">
      <c r="A18" s="3" t="s">
        <v>138</v>
      </c>
      <c r="B18" s="10">
        <v>-1.6608399999999992</v>
      </c>
      <c r="C18" s="10">
        <v>11.800869418036189</v>
      </c>
      <c r="D18" s="10">
        <v>7.4702506664862582</v>
      </c>
      <c r="E18" s="10">
        <v>13.573568999999992</v>
      </c>
      <c r="F18" s="10">
        <v>10.426545000000003</v>
      </c>
      <c r="G18" s="10">
        <v>2.5298689999999997</v>
      </c>
      <c r="H18" s="10">
        <v>0</v>
      </c>
      <c r="I18" s="10">
        <v>0.46760976398383819</v>
      </c>
      <c r="J18" s="10">
        <v>10.040940006041918</v>
      </c>
      <c r="K18" s="10">
        <v>14.260551754527071</v>
      </c>
      <c r="L18" s="10">
        <v>0.88228558300000004</v>
      </c>
      <c r="M18" s="10">
        <v>6.392731356164286</v>
      </c>
      <c r="N18" s="10">
        <v>3.5358890656985276E-2</v>
      </c>
      <c r="O18" s="10">
        <v>3.8219178082191791</v>
      </c>
      <c r="P18" s="10">
        <f t="shared" si="0"/>
        <v>80.04165824711572</v>
      </c>
      <c r="Q18" s="10">
        <v>45.8069649157501</v>
      </c>
      <c r="R18" s="10">
        <v>16.136986301369863</v>
      </c>
      <c r="S18" s="10">
        <v>1.0191780821917806</v>
      </c>
      <c r="T18" s="10">
        <f t="shared" si="1"/>
        <v>2.1219005190465525</v>
      </c>
      <c r="U18" s="10">
        <f t="shared" si="2"/>
        <v>26.529982999999994</v>
      </c>
    </row>
    <row r="19" spans="1:23">
      <c r="A19" s="3" t="s">
        <v>139</v>
      </c>
      <c r="B19" s="10">
        <v>-0.8729100000000003</v>
      </c>
      <c r="C19" s="10">
        <v>10.049684902803534</v>
      </c>
      <c r="D19" s="10">
        <v>7.5745388270770446</v>
      </c>
      <c r="E19" s="10">
        <v>8.8589939999999991</v>
      </c>
      <c r="F19" s="10">
        <v>8.9146960000000028</v>
      </c>
      <c r="G19" s="10">
        <v>2.1630380000000016</v>
      </c>
      <c r="H19" s="10">
        <v>0</v>
      </c>
      <c r="I19" s="10">
        <v>0.64381436380038604</v>
      </c>
      <c r="J19" s="10">
        <v>10.297150566422246</v>
      </c>
      <c r="K19" s="10">
        <v>13.967564494863819</v>
      </c>
      <c r="L19" s="10">
        <v>0.85157015499999988</v>
      </c>
      <c r="M19" s="10">
        <v>6.3290599375928629</v>
      </c>
      <c r="N19" s="10">
        <v>-1.5644045570379226</v>
      </c>
      <c r="O19" s="10">
        <v>3.8219178082191791</v>
      </c>
      <c r="P19" s="10">
        <f t="shared" si="0"/>
        <v>71.034714498741167</v>
      </c>
      <c r="Q19" s="10">
        <v>45.443607290117221</v>
      </c>
      <c r="R19" s="10">
        <v>16.136986301369863</v>
      </c>
      <c r="S19" s="10">
        <v>1.0191780821917806</v>
      </c>
      <c r="T19" s="10">
        <f t="shared" si="1"/>
        <v>1.9406663366154471</v>
      </c>
      <c r="U19" s="10">
        <f t="shared" si="2"/>
        <v>19.936728000000002</v>
      </c>
    </row>
    <row r="20" spans="1:23">
      <c r="A20" s="3" t="s">
        <v>140</v>
      </c>
      <c r="B20" s="10">
        <v>1.0367367419354838</v>
      </c>
      <c r="C20" s="10">
        <v>12.995199005062156</v>
      </c>
      <c r="D20" s="10">
        <v>6.5184684003360438</v>
      </c>
      <c r="E20" s="10">
        <v>9.4081933928571431</v>
      </c>
      <c r="F20" s="10">
        <v>7.8199086071428541</v>
      </c>
      <c r="G20" s="10">
        <v>1.8974019999999998</v>
      </c>
      <c r="H20" s="10">
        <v>0</v>
      </c>
      <c r="I20" s="10">
        <v>0.119231030819736</v>
      </c>
      <c r="J20" s="10">
        <v>8.7126088176964327</v>
      </c>
      <c r="K20" s="10">
        <v>12.310540703260521</v>
      </c>
      <c r="L20" s="10">
        <v>0.92091699700000018</v>
      </c>
      <c r="M20" s="10">
        <v>5.086122880807145</v>
      </c>
      <c r="N20" s="10">
        <v>1.3049962547436418</v>
      </c>
      <c r="O20" s="10">
        <v>3.4520547945205471</v>
      </c>
      <c r="P20" s="10">
        <f t="shared" si="0"/>
        <v>71.582379626181705</v>
      </c>
      <c r="Q20" s="10">
        <v>42.209390287879927</v>
      </c>
      <c r="R20" s="10">
        <v>14.575342465753424</v>
      </c>
      <c r="S20" s="10">
        <v>0.92054794520547933</v>
      </c>
      <c r="T20" s="10">
        <f t="shared" si="1"/>
        <v>2.0630070570373626</v>
      </c>
      <c r="U20" s="10">
        <f t="shared" si="2"/>
        <v>19.125503999999996</v>
      </c>
    </row>
    <row r="21" spans="1:23">
      <c r="A21" s="3" t="s">
        <v>141</v>
      </c>
      <c r="B21" s="10">
        <v>-1.966613075268818</v>
      </c>
      <c r="C21" s="10">
        <v>12.85049462228058</v>
      </c>
      <c r="D21" s="10">
        <v>7.3993667073646145</v>
      </c>
      <c r="E21" s="10">
        <v>11.681348000000007</v>
      </c>
      <c r="F21" s="10">
        <v>6.2559269999999971</v>
      </c>
      <c r="G21" s="10">
        <v>1.5179220000000004</v>
      </c>
      <c r="H21" s="10">
        <v>0</v>
      </c>
      <c r="I21" s="10">
        <v>0.22314388470914379</v>
      </c>
      <c r="J21" s="10">
        <v>9.7134409793734147</v>
      </c>
      <c r="K21" s="10">
        <v>13.372573833770083</v>
      </c>
      <c r="L21" s="10">
        <v>1.0135349860000002</v>
      </c>
      <c r="M21" s="10">
        <v>5.4105418810022865</v>
      </c>
      <c r="N21" s="10">
        <v>-0.56302175633250251</v>
      </c>
      <c r="O21" s="10">
        <v>3.8219178082191791</v>
      </c>
      <c r="P21" s="10">
        <f t="shared" si="0"/>
        <v>70.730576871117989</v>
      </c>
      <c r="Q21" s="10">
        <v>45.347647529563211</v>
      </c>
      <c r="R21" s="10">
        <v>16.136986301369863</v>
      </c>
      <c r="S21" s="10">
        <v>1.0191780821917806</v>
      </c>
      <c r="T21" s="10">
        <f t="shared" si="1"/>
        <v>1.9380661631319283</v>
      </c>
      <c r="U21" s="10">
        <f t="shared" si="2"/>
        <v>19.455197000000005</v>
      </c>
    </row>
    <row r="22" spans="1:23">
      <c r="A22" s="3" t="s">
        <v>142</v>
      </c>
      <c r="B22" s="10">
        <v>-6.8619299999999956</v>
      </c>
      <c r="C22" s="10">
        <v>8.2929589572836324</v>
      </c>
      <c r="D22" s="10">
        <v>5.1676623869916396</v>
      </c>
      <c r="E22" s="10">
        <v>11.622266</v>
      </c>
      <c r="F22" s="10">
        <v>7.6411578250423595</v>
      </c>
      <c r="G22" s="10">
        <v>2.0238950000000004</v>
      </c>
      <c r="H22" s="10">
        <v>0</v>
      </c>
      <c r="I22" s="10">
        <v>0.40427513104456209</v>
      </c>
      <c r="J22" s="10">
        <v>9.0368359963609333</v>
      </c>
      <c r="K22" s="10">
        <v>13.893085754039943</v>
      </c>
      <c r="L22" s="10">
        <v>0</v>
      </c>
      <c r="M22" s="10">
        <v>6.0381715628571424</v>
      </c>
      <c r="N22" s="10">
        <v>2.9439336201954402</v>
      </c>
      <c r="O22" s="10">
        <v>3.6986301369863024</v>
      </c>
      <c r="P22" s="10">
        <f t="shared" si="0"/>
        <v>63.900942370801964</v>
      </c>
      <c r="Q22" s="10">
        <v>35.27584127770038</v>
      </c>
      <c r="R22" s="10">
        <v>15.616438356164382</v>
      </c>
      <c r="S22" s="10">
        <v>0.98630136986301364</v>
      </c>
      <c r="T22" s="10">
        <f t="shared" si="1"/>
        <v>2.2821194103659761</v>
      </c>
      <c r="U22" s="10">
        <f t="shared" si="2"/>
        <v>21.287318825042359</v>
      </c>
    </row>
    <row r="23" spans="1:23">
      <c r="A23" s="3" t="s">
        <v>154</v>
      </c>
      <c r="B23" s="10">
        <v>-4.8790400000000016</v>
      </c>
      <c r="C23" s="10">
        <v>8.9558186736589089</v>
      </c>
      <c r="D23" s="10">
        <v>5.5758224343444498</v>
      </c>
      <c r="E23" s="10">
        <v>13.588938000000008</v>
      </c>
      <c r="F23" s="10">
        <v>9.1818030858771031</v>
      </c>
      <c r="G23" s="10">
        <v>2.403375999999998</v>
      </c>
      <c r="H23" s="10">
        <v>0</v>
      </c>
      <c r="I23" s="10">
        <v>0.89548650942051822</v>
      </c>
      <c r="J23" s="10">
        <v>8.9731879639413172</v>
      </c>
      <c r="K23" s="10">
        <v>14.461478829633649</v>
      </c>
      <c r="L23" s="10">
        <v>0</v>
      </c>
      <c r="M23" s="10">
        <v>6.8140157641276247</v>
      </c>
      <c r="N23" s="10">
        <v>2.9086101778309996</v>
      </c>
      <c r="O23" s="10">
        <v>3.8219178082191791</v>
      </c>
      <c r="P23" s="10">
        <f t="shared" si="0"/>
        <v>72.70141524705376</v>
      </c>
      <c r="Q23" s="10">
        <v>35.837999378814807</v>
      </c>
      <c r="R23" s="10">
        <v>16.136986301369863</v>
      </c>
      <c r="S23" s="10">
        <v>1.0191780821917806</v>
      </c>
      <c r="T23" s="10">
        <f t="shared" si="1"/>
        <v>2.5073268929105907</v>
      </c>
      <c r="U23" s="10">
        <f t="shared" si="2"/>
        <v>25.174117085877111</v>
      </c>
    </row>
    <row r="24" spans="1:23">
      <c r="A24" s="3" t="s">
        <v>155</v>
      </c>
      <c r="B24" s="10">
        <v>-4.1863600000000014</v>
      </c>
      <c r="C24" s="10">
        <v>5.833712861496184</v>
      </c>
      <c r="D24" s="10">
        <v>5.4347678869994729</v>
      </c>
      <c r="E24" s="10">
        <v>10.188170000000001</v>
      </c>
      <c r="F24" s="10">
        <v>10.76912097368421</v>
      </c>
      <c r="G24" s="10">
        <v>2.7828560000000011</v>
      </c>
      <c r="H24" s="10">
        <v>0</v>
      </c>
      <c r="I24" s="10">
        <v>1.6438631778144426</v>
      </c>
      <c r="J24" s="10">
        <v>8.8134476697693334</v>
      </c>
      <c r="K24" s="10">
        <v>14.029071548040447</v>
      </c>
      <c r="L24" s="10">
        <v>0</v>
      </c>
      <c r="M24" s="10">
        <v>6.3836579071428554</v>
      </c>
      <c r="N24" s="10">
        <v>2.3962541928955479</v>
      </c>
      <c r="O24" s="10">
        <v>3.6986301369863024</v>
      </c>
      <c r="P24" s="10">
        <f t="shared" si="0"/>
        <v>67.78719235482879</v>
      </c>
      <c r="Q24" s="10">
        <v>33.076899831221866</v>
      </c>
      <c r="R24" s="10">
        <v>15.616438356164382</v>
      </c>
      <c r="S24" s="10">
        <v>0.98630136986301364</v>
      </c>
      <c r="T24" s="10">
        <f t="shared" si="1"/>
        <v>2.5513253210386737</v>
      </c>
      <c r="U24" s="10">
        <f t="shared" si="2"/>
        <v>23.740146973684212</v>
      </c>
    </row>
    <row r="25" spans="1:23">
      <c r="A25" s="3" t="s">
        <v>156</v>
      </c>
      <c r="B25" s="10">
        <v>-3.4730199999999982</v>
      </c>
      <c r="C25" s="10">
        <v>6.9704180379059695</v>
      </c>
      <c r="D25" s="10">
        <v>5.9629980652682608</v>
      </c>
      <c r="E25" s="10">
        <v>12.987501999999996</v>
      </c>
      <c r="F25" s="10">
        <v>11.527776039473693</v>
      </c>
      <c r="G25" s="10">
        <v>2.9725959999999985</v>
      </c>
      <c r="H25" s="10">
        <v>0</v>
      </c>
      <c r="I25" s="10">
        <v>1.8465683571859834</v>
      </c>
      <c r="J25" s="10">
        <v>9.082911268829692</v>
      </c>
      <c r="K25" s="10">
        <v>14.785404441511037</v>
      </c>
      <c r="L25" s="10">
        <v>0</v>
      </c>
      <c r="M25" s="10">
        <v>6.2482038099541253</v>
      </c>
      <c r="N25" s="10">
        <v>2.2786145703948817</v>
      </c>
      <c r="O25" s="10">
        <v>3.8219178082191791</v>
      </c>
      <c r="P25" s="10">
        <f t="shared" si="0"/>
        <v>75.011890398742807</v>
      </c>
      <c r="Q25" s="10">
        <v>33.848582424331596</v>
      </c>
      <c r="R25" s="10">
        <v>16.136986301369863</v>
      </c>
      <c r="S25" s="10">
        <v>1.0191780821917806</v>
      </c>
      <c r="T25" s="10">
        <f t="shared" si="1"/>
        <v>2.722951691945914</v>
      </c>
      <c r="U25" s="10">
        <f t="shared" si="2"/>
        <v>27.487874039473688</v>
      </c>
    </row>
    <row r="26" spans="1:23">
      <c r="D26" s="19"/>
      <c r="E26" s="19"/>
      <c r="F26" s="19"/>
      <c r="G26" s="19"/>
      <c r="H26" s="19"/>
      <c r="I26" s="19"/>
      <c r="J26" s="19"/>
      <c r="K26" s="19"/>
      <c r="L26" s="19"/>
      <c r="M26" s="19"/>
      <c r="N26" s="19"/>
      <c r="O26" s="19"/>
      <c r="P26" s="19"/>
      <c r="Q26" s="19"/>
      <c r="R26" s="19"/>
      <c r="S26" s="19"/>
      <c r="T26" s="19"/>
      <c r="U26" s="19"/>
      <c r="V26" s="19"/>
      <c r="W26" s="1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37"/>
  <sheetViews>
    <sheetView workbookViewId="0">
      <selection activeCell="T13" sqref="T13"/>
    </sheetView>
  </sheetViews>
  <sheetFormatPr defaultRowHeight="15"/>
  <cols>
    <col min="1" max="7" width="9.140625" style="32"/>
    <col min="8" max="8" width="12.85546875" style="32" customWidth="1"/>
    <col min="9" max="16384" width="9.140625" style="32"/>
  </cols>
  <sheetData>
    <row r="1" spans="1:23">
      <c r="A1" s="7" t="s">
        <v>0</v>
      </c>
      <c r="B1" s="7" t="s">
        <v>5</v>
      </c>
      <c r="C1" s="7" t="s">
        <v>7</v>
      </c>
      <c r="D1" s="7" t="s">
        <v>8</v>
      </c>
      <c r="E1" s="7" t="s">
        <v>9</v>
      </c>
      <c r="F1" s="7" t="s">
        <v>10</v>
      </c>
      <c r="G1" s="7" t="s">
        <v>11</v>
      </c>
      <c r="H1" s="7" t="s">
        <v>177</v>
      </c>
      <c r="I1" s="7" t="s">
        <v>129</v>
      </c>
      <c r="J1" s="7" t="s">
        <v>3</v>
      </c>
      <c r="K1" s="7" t="s">
        <v>1</v>
      </c>
      <c r="L1" s="7" t="s">
        <v>178</v>
      </c>
      <c r="M1" s="7" t="s">
        <v>6</v>
      </c>
      <c r="N1" s="7" t="s">
        <v>12</v>
      </c>
      <c r="O1" s="7" t="s">
        <v>4</v>
      </c>
      <c r="P1" s="7" t="s">
        <v>128</v>
      </c>
      <c r="Q1" s="7" t="s">
        <v>179</v>
      </c>
      <c r="R1" s="7" t="s">
        <v>37</v>
      </c>
      <c r="S1" s="7" t="s">
        <v>36</v>
      </c>
      <c r="T1" s="1"/>
      <c r="U1" s="1"/>
      <c r="V1" s="1"/>
      <c r="W1" s="1"/>
    </row>
    <row r="2" spans="1:23">
      <c r="A2" s="2" t="s">
        <v>14</v>
      </c>
      <c r="B2" s="19">
        <v>-2.7436982399999992</v>
      </c>
      <c r="C2" s="19">
        <v>5.9673914176494023</v>
      </c>
      <c r="D2" s="19">
        <v>6.3733140983075396</v>
      </c>
      <c r="E2" s="19">
        <v>15.979244483688969</v>
      </c>
      <c r="F2" s="19">
        <v>21.610070973855819</v>
      </c>
      <c r="G2" s="19">
        <v>3.35991069034423</v>
      </c>
      <c r="H2" s="19">
        <v>2.6622653230468742</v>
      </c>
      <c r="I2" s="19">
        <v>0.94385137927011009</v>
      </c>
      <c r="J2" s="19">
        <v>6.1949340212465902</v>
      </c>
      <c r="K2" s="19">
        <v>12.045237058819932</v>
      </c>
      <c r="L2" s="19">
        <v>1.8886559000000001</v>
      </c>
      <c r="M2" s="19">
        <v>6.3899842151522108</v>
      </c>
      <c r="N2" s="19">
        <v>1.6065149417842497</v>
      </c>
      <c r="O2" s="19">
        <v>6.189785110121127</v>
      </c>
      <c r="P2" s="19">
        <f t="shared" ref="P2:P37" si="0">SUM(B2:O2)</f>
        <v>88.467461373287051</v>
      </c>
      <c r="Q2" s="19">
        <v>36.092904168010492</v>
      </c>
      <c r="R2" s="19">
        <v>13.962739726027397</v>
      </c>
      <c r="S2" s="19">
        <v>0.84931506849315064</v>
      </c>
      <c r="T2" s="19">
        <f t="shared" ref="T2:T37" si="1">(P2+SUM(R2:S2))/Q2</f>
        <v>2.8614908816161511</v>
      </c>
      <c r="U2" s="19"/>
      <c r="V2" s="19"/>
      <c r="W2" s="19"/>
    </row>
    <row r="3" spans="1:23">
      <c r="A3" s="2" t="s">
        <v>15</v>
      </c>
      <c r="B3" s="19">
        <v>-1.2826823449999996</v>
      </c>
      <c r="C3" s="19">
        <v>5.8425936176828897</v>
      </c>
      <c r="D3" s="19">
        <v>5.9928085657626209</v>
      </c>
      <c r="E3" s="19">
        <v>9.0907124410301492</v>
      </c>
      <c r="F3" s="19">
        <v>17.171802521895021</v>
      </c>
      <c r="G3" s="19">
        <v>0.13222717988614002</v>
      </c>
      <c r="H3" s="19">
        <v>2.2667438638961337</v>
      </c>
      <c r="I3" s="19">
        <v>0.70456631178774987</v>
      </c>
      <c r="J3" s="19">
        <v>6.3842447133633904</v>
      </c>
      <c r="K3" s="19">
        <v>11.656878098219218</v>
      </c>
      <c r="L3" s="19">
        <v>1.2812277400000005</v>
      </c>
      <c r="M3" s="19">
        <v>6.1678893231499989</v>
      </c>
      <c r="N3" s="19">
        <v>1.9029595124960486</v>
      </c>
      <c r="O3" s="19">
        <v>5.842684443863865</v>
      </c>
      <c r="P3" s="19">
        <f t="shared" si="0"/>
        <v>73.154655988033213</v>
      </c>
      <c r="Q3" s="19">
        <v>37.775381209139283</v>
      </c>
      <c r="R3" s="19">
        <v>13.512328767123288</v>
      </c>
      <c r="S3" s="19">
        <v>0.82191780821917804</v>
      </c>
      <c r="T3" s="19">
        <f t="shared" si="1"/>
        <v>2.3160296405482423</v>
      </c>
      <c r="U3" s="19"/>
      <c r="V3" s="19"/>
      <c r="W3" s="19"/>
    </row>
    <row r="4" spans="1:23">
      <c r="A4" s="2" t="s">
        <v>16</v>
      </c>
      <c r="B4" s="19">
        <v>-2.8425169679999995</v>
      </c>
      <c r="C4" s="19">
        <v>6.0188163977539864</v>
      </c>
      <c r="D4" s="19">
        <v>6.1780089622684002</v>
      </c>
      <c r="E4" s="19">
        <v>9.9581971878290627</v>
      </c>
      <c r="F4" s="19">
        <v>54.602657788036034</v>
      </c>
      <c r="G4" s="19">
        <v>2.8785667818423804</v>
      </c>
      <c r="H4" s="19">
        <v>1.6665456413520001</v>
      </c>
      <c r="I4" s="19">
        <v>0.78771575718813991</v>
      </c>
      <c r="J4" s="19">
        <v>7.5725021936968</v>
      </c>
      <c r="K4" s="19">
        <v>11.440354733033086</v>
      </c>
      <c r="L4" s="19">
        <v>1.5905124399999995</v>
      </c>
      <c r="M4" s="19">
        <v>6.2736137186903873</v>
      </c>
      <c r="N4" s="19">
        <v>3.3162248003210841</v>
      </c>
      <c r="O4" s="19">
        <v>4.5660708884112395</v>
      </c>
      <c r="P4" s="19">
        <f t="shared" si="0"/>
        <v>114.00727032242261</v>
      </c>
      <c r="Q4" s="19">
        <v>41.460520959676955</v>
      </c>
      <c r="R4" s="19">
        <v>13.962739726027397</v>
      </c>
      <c r="S4" s="19">
        <v>0.84931506849315064</v>
      </c>
      <c r="T4" s="19">
        <f t="shared" si="1"/>
        <v>3.107035853269386</v>
      </c>
      <c r="U4" s="19"/>
      <c r="V4" s="19"/>
      <c r="W4" s="19"/>
    </row>
    <row r="5" spans="1:23">
      <c r="A5" s="2" t="s">
        <v>17</v>
      </c>
      <c r="B5" s="19">
        <v>-3.1332637979999971</v>
      </c>
      <c r="C5" s="19">
        <v>6.1466299054029188</v>
      </c>
      <c r="D5" s="19">
        <v>8.9406158470516495</v>
      </c>
      <c r="E5" s="19">
        <v>16.322957794497547</v>
      </c>
      <c r="F5" s="19">
        <v>15.536295977758002</v>
      </c>
      <c r="G5" s="19">
        <v>7.1446332887923596</v>
      </c>
      <c r="H5" s="19">
        <v>2.7004892677600005</v>
      </c>
      <c r="I5" s="19">
        <v>0.60113001047379</v>
      </c>
      <c r="J5" s="19">
        <v>6.99781574315677</v>
      </c>
      <c r="K5" s="19">
        <v>10.279431586545966</v>
      </c>
      <c r="L5" s="19">
        <v>1.1969169900000001</v>
      </c>
      <c r="M5" s="19">
        <v>6.1693088931500011</v>
      </c>
      <c r="N5" s="19">
        <v>0.92002398646408645</v>
      </c>
      <c r="O5" s="19">
        <v>3.5399205837669445</v>
      </c>
      <c r="P5" s="19">
        <f t="shared" si="0"/>
        <v>83.362906076820039</v>
      </c>
      <c r="Q5" s="19">
        <v>47.164171371978838</v>
      </c>
      <c r="R5" s="19">
        <v>13.512328767123288</v>
      </c>
      <c r="S5" s="19">
        <v>0.82191780821917804</v>
      </c>
      <c r="T5" s="19">
        <f t="shared" si="1"/>
        <v>2.0714273103970253</v>
      </c>
      <c r="U5" s="19"/>
      <c r="V5" s="19"/>
      <c r="W5" s="19"/>
    </row>
    <row r="6" spans="1:23">
      <c r="A6" s="2" t="s">
        <v>18</v>
      </c>
      <c r="B6" s="19">
        <v>5.1126032439999989</v>
      </c>
      <c r="C6" s="19">
        <v>8.9875214634022953</v>
      </c>
      <c r="D6" s="19">
        <v>9.4309986448160981</v>
      </c>
      <c r="E6" s="19">
        <v>9.7689659528530566</v>
      </c>
      <c r="F6" s="19">
        <v>19.151183129197452</v>
      </c>
      <c r="G6" s="19">
        <v>5.2238343443243602</v>
      </c>
      <c r="H6" s="19">
        <v>1.9302895963520006</v>
      </c>
      <c r="I6" s="19">
        <v>9.9347029494770006E-2</v>
      </c>
      <c r="J6" s="19">
        <v>7.6796016859183398</v>
      </c>
      <c r="K6" s="19">
        <v>11.398724943672763</v>
      </c>
      <c r="L6" s="19">
        <v>1.2914299900000001</v>
      </c>
      <c r="M6" s="19">
        <v>6.7097564631500006</v>
      </c>
      <c r="N6" s="19">
        <v>2.0888396057269984</v>
      </c>
      <c r="O6" s="19">
        <v>4.4942888968244405</v>
      </c>
      <c r="P6" s="19">
        <f t="shared" si="0"/>
        <v>93.367384989732571</v>
      </c>
      <c r="Q6" s="19">
        <v>49.2435269327407</v>
      </c>
      <c r="R6" s="19">
        <v>13.962739726027397</v>
      </c>
      <c r="S6" s="19">
        <v>0.84931506849315064</v>
      </c>
      <c r="T6" s="19">
        <f t="shared" si="1"/>
        <v>2.1968255834317083</v>
      </c>
      <c r="U6" s="19"/>
      <c r="V6" s="19"/>
      <c r="W6" s="19"/>
    </row>
    <row r="7" spans="1:23">
      <c r="A7" s="2" t="s">
        <v>19</v>
      </c>
      <c r="B7" s="19">
        <v>-1.9497250680000002</v>
      </c>
      <c r="C7" s="19">
        <v>8.6199138805402171</v>
      </c>
      <c r="D7" s="19">
        <v>9.4217947557573467</v>
      </c>
      <c r="E7" s="19">
        <v>12.320965264342039</v>
      </c>
      <c r="F7" s="19">
        <v>11.948982736688469</v>
      </c>
      <c r="G7" s="19">
        <v>5.3960087665479488</v>
      </c>
      <c r="H7" s="19">
        <v>0.46948872635199956</v>
      </c>
      <c r="I7" s="19">
        <v>0.87283230174863002</v>
      </c>
      <c r="J7" s="19">
        <v>8.0952758447031989</v>
      </c>
      <c r="K7" s="19">
        <v>10.421500850731524</v>
      </c>
      <c r="L7" s="19">
        <v>1.56689246</v>
      </c>
      <c r="M7" s="19">
        <v>6.5738863731500015</v>
      </c>
      <c r="N7" s="19">
        <v>1.838753520049208</v>
      </c>
      <c r="O7" s="19">
        <v>3.8093017323911034</v>
      </c>
      <c r="P7" s="19">
        <f t="shared" si="0"/>
        <v>79.405872145001695</v>
      </c>
      <c r="Q7" s="19">
        <v>48.852909238314126</v>
      </c>
      <c r="R7" s="19">
        <v>13.962739726027397</v>
      </c>
      <c r="S7" s="19">
        <v>0.84931506849315064</v>
      </c>
      <c r="T7" s="19">
        <f t="shared" si="1"/>
        <v>1.9286042204755629</v>
      </c>
      <c r="U7" s="19"/>
      <c r="V7" s="19"/>
      <c r="W7" s="19"/>
    </row>
    <row r="8" spans="1:23">
      <c r="A8" s="2" t="s">
        <v>20</v>
      </c>
      <c r="B8" s="19">
        <v>-3.0120410969999991</v>
      </c>
      <c r="C8" s="19">
        <v>9.2281188442927693</v>
      </c>
      <c r="D8" s="19">
        <v>8.5530513396205112</v>
      </c>
      <c r="E8" s="19">
        <v>4.0219961552072299</v>
      </c>
      <c r="F8" s="19">
        <v>5.3838527005394301</v>
      </c>
      <c r="G8" s="19">
        <v>2.7682407487031302</v>
      </c>
      <c r="H8" s="19">
        <v>0.35436556057599999</v>
      </c>
      <c r="I8" s="19">
        <v>9.421270945936E-2</v>
      </c>
      <c r="J8" s="19">
        <v>6.87132162107795</v>
      </c>
      <c r="K8" s="19">
        <v>9.3147643457597535</v>
      </c>
      <c r="L8" s="19">
        <v>1.1726419799999999</v>
      </c>
      <c r="M8" s="19">
        <v>5.6544500531499997</v>
      </c>
      <c r="N8" s="19">
        <v>1.5651047526572082</v>
      </c>
      <c r="O8" s="19">
        <v>3.3562280799999997</v>
      </c>
      <c r="P8" s="19">
        <f t="shared" si="0"/>
        <v>55.326307794043345</v>
      </c>
      <c r="Q8" s="19">
        <v>45.376052556171466</v>
      </c>
      <c r="R8" s="19">
        <v>12.611506849315068</v>
      </c>
      <c r="S8" s="19">
        <v>0.76712328767123283</v>
      </c>
      <c r="T8" s="19">
        <f t="shared" si="1"/>
        <v>1.5141232888422615</v>
      </c>
      <c r="U8" s="19"/>
      <c r="V8" s="19"/>
      <c r="W8" s="19"/>
    </row>
    <row r="9" spans="1:23">
      <c r="A9" s="2" t="s">
        <v>21</v>
      </c>
      <c r="B9" s="19">
        <v>3.2884304499999999</v>
      </c>
      <c r="C9" s="19">
        <v>15.910060669813364</v>
      </c>
      <c r="D9" s="19">
        <v>8.0985311840718008</v>
      </c>
      <c r="E9" s="19">
        <v>14.195614256992682</v>
      </c>
      <c r="F9" s="19">
        <v>2.3053820848280302</v>
      </c>
      <c r="G9" s="19">
        <v>1.4407563993117902</v>
      </c>
      <c r="H9" s="19">
        <v>3.6914788622439998</v>
      </c>
      <c r="I9" s="19">
        <v>0.42844728621097011</v>
      </c>
      <c r="J9" s="19">
        <v>7.8490120845804112</v>
      </c>
      <c r="K9" s="19">
        <v>11.566869435777727</v>
      </c>
      <c r="L9" s="19">
        <v>1.0764229400000001</v>
      </c>
      <c r="M9" s="19">
        <v>5.8582318731500003</v>
      </c>
      <c r="N9" s="19">
        <v>1.217916475643972</v>
      </c>
      <c r="O9" s="19">
        <v>3.74831314</v>
      </c>
      <c r="P9" s="19">
        <f t="shared" si="0"/>
        <v>80.67546714262474</v>
      </c>
      <c r="Q9" s="19">
        <v>48.749750317787694</v>
      </c>
      <c r="R9" s="19">
        <v>13.962739726027397</v>
      </c>
      <c r="S9" s="19">
        <v>0.84931506849315064</v>
      </c>
      <c r="T9" s="19">
        <f t="shared" si="1"/>
        <v>1.9587284307034498</v>
      </c>
      <c r="U9" s="19"/>
      <c r="V9" s="19"/>
      <c r="W9" s="19"/>
    </row>
    <row r="10" spans="1:23">
      <c r="A10" s="2" t="s">
        <v>22</v>
      </c>
      <c r="B10" s="19">
        <v>-5.6785957729999996</v>
      </c>
      <c r="C10" s="19">
        <v>4.1224460016493305</v>
      </c>
      <c r="D10" s="19">
        <v>5.8473031278067911</v>
      </c>
      <c r="E10" s="19">
        <v>9.1306359899915019</v>
      </c>
      <c r="F10" s="19">
        <v>13.22913441886239</v>
      </c>
      <c r="G10" s="19">
        <v>0.35853398111922996</v>
      </c>
      <c r="H10" s="19">
        <v>2.7400137846400008</v>
      </c>
      <c r="I10" s="19">
        <v>0.42003371109222998</v>
      </c>
      <c r="J10" s="19">
        <v>6.6282317046892194</v>
      </c>
      <c r="K10" s="19">
        <v>10.997027776734971</v>
      </c>
      <c r="L10" s="19">
        <v>0.71916078000000017</v>
      </c>
      <c r="M10" s="19">
        <v>6.3138506403902044</v>
      </c>
      <c r="N10" s="19">
        <v>1.5506769179663888</v>
      </c>
      <c r="O10" s="19">
        <v>3.3660501699999998</v>
      </c>
      <c r="P10" s="19">
        <f t="shared" si="0"/>
        <v>59.744503231942275</v>
      </c>
      <c r="Q10" s="19">
        <v>40.38570033156477</v>
      </c>
      <c r="R10" s="19">
        <v>15.575342465753426</v>
      </c>
      <c r="S10" s="19">
        <v>1.2328767123287672</v>
      </c>
      <c r="T10" s="19">
        <f t="shared" si="1"/>
        <v>1.8955402972222863</v>
      </c>
      <c r="U10" s="19"/>
      <c r="V10" s="19"/>
      <c r="W10" s="19"/>
    </row>
    <row r="11" spans="1:23">
      <c r="A11" s="2" t="s">
        <v>23</v>
      </c>
      <c r="B11" s="19">
        <v>-6.7606795480000006</v>
      </c>
      <c r="C11" s="19">
        <v>4.4912451742290997</v>
      </c>
      <c r="D11" s="19">
        <v>6.8038906774240013</v>
      </c>
      <c r="E11" s="19">
        <v>20.359743875884718</v>
      </c>
      <c r="F11" s="19">
        <v>1.4969638400401699</v>
      </c>
      <c r="G11" s="19">
        <v>2.0709028935531002</v>
      </c>
      <c r="H11" s="19">
        <v>0.63853029412799978</v>
      </c>
      <c r="I11" s="19">
        <v>2.0574718945348405</v>
      </c>
      <c r="J11" s="19">
        <v>6.5779061599957211</v>
      </c>
      <c r="K11" s="19">
        <v>12.178186140850659</v>
      </c>
      <c r="L11" s="19">
        <v>0.8414972799999999</v>
      </c>
      <c r="M11" s="19">
        <v>7.0256712320249992</v>
      </c>
      <c r="N11" s="19">
        <v>1.0430503721915478</v>
      </c>
      <c r="O11" s="19">
        <v>3.6704132239652592</v>
      </c>
      <c r="P11" s="19">
        <f t="shared" si="0"/>
        <v>62.494793510822113</v>
      </c>
      <c r="Q11" s="19">
        <v>36.960064843604655</v>
      </c>
      <c r="R11" s="19">
        <v>16.094520547945205</v>
      </c>
      <c r="S11" s="19">
        <v>1.273972602739726</v>
      </c>
      <c r="T11" s="19">
        <f t="shared" si="1"/>
        <v>2.1607994195747766</v>
      </c>
      <c r="U11" s="19"/>
      <c r="V11" s="19"/>
      <c r="W11" s="19"/>
    </row>
    <row r="12" spans="1:23">
      <c r="A12" s="2" t="s">
        <v>24</v>
      </c>
      <c r="B12" s="19">
        <v>-2.8102212680000007</v>
      </c>
      <c r="C12" s="19">
        <v>3.5612389524620802</v>
      </c>
      <c r="D12" s="19">
        <v>6.5033529852830503</v>
      </c>
      <c r="E12" s="19">
        <v>33.263327666738654</v>
      </c>
      <c r="F12" s="19">
        <v>7.7875066451319102</v>
      </c>
      <c r="G12" s="19">
        <v>6.2739576042940506</v>
      </c>
      <c r="H12" s="19">
        <v>3.5447260446399995</v>
      </c>
      <c r="I12" s="19">
        <v>0.40776612894858</v>
      </c>
      <c r="J12" s="19">
        <v>6.2490571707779701</v>
      </c>
      <c r="K12" s="19">
        <v>11.429604540440153</v>
      </c>
      <c r="L12" s="19">
        <v>0.75124215999999999</v>
      </c>
      <c r="M12" s="19">
        <v>7.3253937599999981</v>
      </c>
      <c r="N12" s="19">
        <v>1.1810849480340651</v>
      </c>
      <c r="O12" s="19">
        <v>3.2253605499999995</v>
      </c>
      <c r="P12" s="19">
        <f t="shared" si="0"/>
        <v>88.693397888750525</v>
      </c>
      <c r="Q12" s="19">
        <v>35.312468651142105</v>
      </c>
      <c r="R12" s="19">
        <v>15.575342465753426</v>
      </c>
      <c r="S12" s="19">
        <v>1.2328767123287672</v>
      </c>
      <c r="T12" s="19">
        <f t="shared" si="1"/>
        <v>2.9876590648221502</v>
      </c>
      <c r="U12" s="19"/>
      <c r="V12" s="19"/>
      <c r="W12" s="19"/>
    </row>
    <row r="13" spans="1:23">
      <c r="A13" s="2" t="s">
        <v>25</v>
      </c>
      <c r="B13" s="19">
        <v>-1.2025110029999977</v>
      </c>
      <c r="C13" s="19">
        <v>4.6853417627207206</v>
      </c>
      <c r="D13" s="19">
        <v>7.2158202231576709</v>
      </c>
      <c r="E13" s="19">
        <v>37.249652265756197</v>
      </c>
      <c r="F13" s="19">
        <v>1.4016868601484798</v>
      </c>
      <c r="G13" s="19">
        <v>0.23350179111698999</v>
      </c>
      <c r="H13" s="19">
        <v>0.19321358372800002</v>
      </c>
      <c r="I13" s="19">
        <v>0.57191069143437001</v>
      </c>
      <c r="J13" s="19">
        <v>7.8906985544333583</v>
      </c>
      <c r="K13" s="19">
        <v>9.9751778793269832</v>
      </c>
      <c r="L13" s="19">
        <v>0.99800239000000002</v>
      </c>
      <c r="M13" s="19">
        <v>6.3737475030924999</v>
      </c>
      <c r="N13" s="19">
        <v>1.4000265454649643</v>
      </c>
      <c r="O13" s="19">
        <v>2.9506294599999991</v>
      </c>
      <c r="P13" s="19">
        <f t="shared" si="0"/>
        <v>79.936898507380235</v>
      </c>
      <c r="Q13" s="19">
        <v>35.962365916795868</v>
      </c>
      <c r="R13" s="19">
        <v>16.094520547945205</v>
      </c>
      <c r="S13" s="19">
        <v>1.273972602739726</v>
      </c>
      <c r="T13" s="19">
        <f t="shared" si="1"/>
        <v>2.7057561196945512</v>
      </c>
      <c r="U13" s="19"/>
      <c r="V13" s="19"/>
      <c r="W13" s="19"/>
    </row>
    <row r="14" spans="1:23">
      <c r="A14" s="2" t="s">
        <v>26</v>
      </c>
      <c r="B14" s="19">
        <v>-4.4891253765806454</v>
      </c>
      <c r="C14" s="19">
        <v>7.1005184154228802</v>
      </c>
      <c r="D14" s="19">
        <v>5.9528384581562719</v>
      </c>
      <c r="E14" s="19">
        <v>18.853408619541952</v>
      </c>
      <c r="F14" s="19">
        <v>17.758807152610711</v>
      </c>
      <c r="G14" s="19">
        <v>4.3670905724395794</v>
      </c>
      <c r="H14" s="19">
        <v>0</v>
      </c>
      <c r="I14" s="19">
        <v>1.4357934187089465</v>
      </c>
      <c r="J14" s="19">
        <v>8.8808566913747224</v>
      </c>
      <c r="K14" s="19">
        <v>13.748838221055685</v>
      </c>
      <c r="L14" s="19">
        <v>1.8886559000000001</v>
      </c>
      <c r="M14" s="19">
        <v>6.1156904135931693</v>
      </c>
      <c r="N14" s="19">
        <v>-9.8982101386683355E-2</v>
      </c>
      <c r="O14" s="19">
        <v>3.8219178082191791</v>
      </c>
      <c r="P14" s="19">
        <f t="shared" si="0"/>
        <v>85.336308193155773</v>
      </c>
      <c r="Q14" s="19">
        <v>35.726270713647139</v>
      </c>
      <c r="R14" s="19">
        <v>16.094520547945205</v>
      </c>
      <c r="S14" s="19">
        <v>1.273972602739726</v>
      </c>
      <c r="T14" s="19">
        <f t="shared" si="1"/>
        <v>2.8747697224554791</v>
      </c>
      <c r="U14" s="19"/>
      <c r="V14" s="19"/>
      <c r="W14" s="19"/>
    </row>
    <row r="15" spans="1:23">
      <c r="A15" s="2" t="s">
        <v>27</v>
      </c>
      <c r="B15" s="19">
        <v>-2.2942500000000003</v>
      </c>
      <c r="C15" s="19">
        <v>14.032884549421841</v>
      </c>
      <c r="D15" s="19">
        <v>6.3079769921823488</v>
      </c>
      <c r="E15" s="19">
        <v>14.751355999999994</v>
      </c>
      <c r="F15" s="19">
        <v>13.546652000000012</v>
      </c>
      <c r="G15" s="19">
        <v>3.2869240000000013</v>
      </c>
      <c r="H15" s="19">
        <v>0</v>
      </c>
      <c r="I15" s="19">
        <v>1.7612691942069116</v>
      </c>
      <c r="J15" s="19">
        <v>8.7738874239030888</v>
      </c>
      <c r="K15" s="19">
        <v>15.279728897755266</v>
      </c>
      <c r="L15" s="19">
        <v>1.2812277400000005</v>
      </c>
      <c r="M15" s="19">
        <v>5.9038431790214307</v>
      </c>
      <c r="N15" s="19">
        <v>-0.44208951890089387</v>
      </c>
      <c r="O15" s="19">
        <v>3.6986301369863024</v>
      </c>
      <c r="P15" s="19">
        <f t="shared" si="0"/>
        <v>85.888040594576296</v>
      </c>
      <c r="Q15" s="19">
        <v>37.3916570721696</v>
      </c>
      <c r="R15" s="19">
        <v>15.575342465753426</v>
      </c>
      <c r="S15" s="19">
        <v>1.2328767123287672</v>
      </c>
      <c r="T15" s="19">
        <f t="shared" si="1"/>
        <v>2.7465019689939001</v>
      </c>
      <c r="U15" s="19"/>
      <c r="V15" s="19"/>
      <c r="W15" s="19"/>
    </row>
    <row r="16" spans="1:23">
      <c r="A16" s="2" t="s">
        <v>28</v>
      </c>
      <c r="B16" s="19">
        <v>-1.4503999999999995</v>
      </c>
      <c r="C16" s="19">
        <v>16.24811220387954</v>
      </c>
      <c r="D16" s="19">
        <v>6.2263883270445488</v>
      </c>
      <c r="E16" s="19">
        <v>13.062445999999991</v>
      </c>
      <c r="F16" s="19">
        <v>11.046577999999997</v>
      </c>
      <c r="G16" s="19">
        <v>2.680311999999998</v>
      </c>
      <c r="H16" s="19">
        <v>0</v>
      </c>
      <c r="I16" s="19">
        <v>1.210690084916062</v>
      </c>
      <c r="J16" s="19">
        <v>9.1019703860952461</v>
      </c>
      <c r="K16" s="19">
        <v>14.685602290277416</v>
      </c>
      <c r="L16" s="19">
        <v>1.5905124399999995</v>
      </c>
      <c r="M16" s="19">
        <v>6.0642904069557657</v>
      </c>
      <c r="N16" s="19">
        <v>0.27992945238265038</v>
      </c>
      <c r="O16" s="19">
        <v>3.8219178082191791</v>
      </c>
      <c r="P16" s="19">
        <f t="shared" si="0"/>
        <v>84.568349399770398</v>
      </c>
      <c r="Q16" s="19">
        <v>41.039362996095207</v>
      </c>
      <c r="R16" s="19">
        <v>16.094520547945205</v>
      </c>
      <c r="S16" s="19">
        <v>1.273972602739726</v>
      </c>
      <c r="T16" s="19">
        <f t="shared" si="1"/>
        <v>2.4838797463828657</v>
      </c>
      <c r="U16" s="19"/>
      <c r="V16" s="19"/>
      <c r="W16" s="19"/>
    </row>
    <row r="17" spans="1:23">
      <c r="A17" s="2" t="s">
        <v>29</v>
      </c>
      <c r="B17" s="19">
        <v>-1.5016099999999999</v>
      </c>
      <c r="C17" s="19">
        <v>16.069217816427042</v>
      </c>
      <c r="D17" s="19">
        <v>7.4286853351983524</v>
      </c>
      <c r="E17" s="19">
        <v>15.458696999999987</v>
      </c>
      <c r="F17" s="19">
        <v>14.59372200000001</v>
      </c>
      <c r="G17" s="19">
        <v>3.5409820000000023</v>
      </c>
      <c r="H17" s="19">
        <v>0</v>
      </c>
      <c r="I17" s="19">
        <v>0.5021293865149683</v>
      </c>
      <c r="J17" s="19">
        <v>9.3885025476260253</v>
      </c>
      <c r="K17" s="19">
        <v>14.076563787999733</v>
      </c>
      <c r="L17" s="19">
        <v>1.1969169900000001</v>
      </c>
      <c r="M17" s="19">
        <v>5.8195594561642867</v>
      </c>
      <c r="N17" s="19">
        <v>-1.0984520424899766</v>
      </c>
      <c r="O17" s="19">
        <v>3.6986301369863024</v>
      </c>
      <c r="P17" s="19">
        <f t="shared" si="0"/>
        <v>89.173544414426729</v>
      </c>
      <c r="Q17" s="19">
        <v>46.68507545351796</v>
      </c>
      <c r="R17" s="19">
        <v>15.575342465753426</v>
      </c>
      <c r="S17" s="19">
        <v>1.2328767123287672</v>
      </c>
      <c r="T17" s="19">
        <f t="shared" si="1"/>
        <v>2.2701422791536401</v>
      </c>
      <c r="U17" s="19"/>
      <c r="V17" s="19"/>
      <c r="W17" s="19"/>
    </row>
    <row r="18" spans="1:23">
      <c r="A18" s="2" t="s">
        <v>30</v>
      </c>
      <c r="B18" s="19">
        <v>-1.6608399999999992</v>
      </c>
      <c r="C18" s="19">
        <v>11.711190898036193</v>
      </c>
      <c r="D18" s="19">
        <v>7.4702506664862582</v>
      </c>
      <c r="E18" s="19">
        <v>13.573568999999992</v>
      </c>
      <c r="F18" s="19">
        <v>11.803187000000007</v>
      </c>
      <c r="G18" s="19">
        <v>2.8638939999999997</v>
      </c>
      <c r="H18" s="19">
        <v>0</v>
      </c>
      <c r="I18" s="19">
        <v>0.46760976398383819</v>
      </c>
      <c r="J18" s="19">
        <v>10.040940006041918</v>
      </c>
      <c r="K18" s="19">
        <v>14.260551754527071</v>
      </c>
      <c r="L18" s="19">
        <v>1.2914299900000001</v>
      </c>
      <c r="M18" s="19">
        <v>6.392731356164286</v>
      </c>
      <c r="N18" s="19">
        <v>-0.28410699634301473</v>
      </c>
      <c r="O18" s="19">
        <v>3.8219178082191791</v>
      </c>
      <c r="P18" s="19">
        <f t="shared" si="0"/>
        <v>81.752325247115735</v>
      </c>
      <c r="Q18" s="19">
        <v>48.743308820605876</v>
      </c>
      <c r="R18" s="19">
        <v>16.094520547945205</v>
      </c>
      <c r="S18" s="19">
        <v>1.273972602739726</v>
      </c>
      <c r="T18" s="19">
        <f t="shared" si="1"/>
        <v>2.0335266685034328</v>
      </c>
      <c r="U18" s="19"/>
      <c r="V18" s="19"/>
      <c r="W18" s="19"/>
    </row>
    <row r="19" spans="1:23">
      <c r="A19" s="2" t="s">
        <v>31</v>
      </c>
      <c r="B19" s="19">
        <v>-0.8729100000000003</v>
      </c>
      <c r="C19" s="19">
        <v>9.7842430928035355</v>
      </c>
      <c r="D19" s="19">
        <v>7.5745388270770446</v>
      </c>
      <c r="E19" s="19">
        <v>9.467366099999996</v>
      </c>
      <c r="F19" s="19">
        <v>4.1417120394736839</v>
      </c>
      <c r="G19" s="19">
        <v>1.1804619999999997</v>
      </c>
      <c r="H19" s="19">
        <v>0</v>
      </c>
      <c r="I19" s="19">
        <v>0.64381436380038604</v>
      </c>
      <c r="J19" s="19">
        <v>10.297150566422246</v>
      </c>
      <c r="K19" s="19">
        <v>13.967564494863819</v>
      </c>
      <c r="L19" s="19">
        <v>1.56689246</v>
      </c>
      <c r="M19" s="19">
        <v>6.3290599375928629</v>
      </c>
      <c r="N19" s="19">
        <v>-2.0142850520379234</v>
      </c>
      <c r="O19" s="19">
        <v>3.8219178082191791</v>
      </c>
      <c r="P19" s="19">
        <f t="shared" si="0"/>
        <v>65.887526638214837</v>
      </c>
      <c r="Q19" s="19">
        <v>48.356659039483709</v>
      </c>
      <c r="R19" s="19">
        <v>16.094520547945205</v>
      </c>
      <c r="S19" s="19">
        <v>1.273972602739726</v>
      </c>
      <c r="T19" s="19">
        <f t="shared" si="1"/>
        <v>1.7217074430415129</v>
      </c>
      <c r="U19" s="19"/>
      <c r="V19" s="19"/>
      <c r="W19" s="19"/>
    </row>
    <row r="20" spans="1:23">
      <c r="A20" s="2" t="s">
        <v>32</v>
      </c>
      <c r="B20" s="19">
        <v>1.097639</v>
      </c>
      <c r="C20" s="19">
        <v>12.794474208167268</v>
      </c>
      <c r="D20" s="19">
        <v>6.5184684003360456</v>
      </c>
      <c r="E20" s="19">
        <v>9.4081940000000035</v>
      </c>
      <c r="F20" s="19">
        <v>5.9838228421052646</v>
      </c>
      <c r="G20" s="19">
        <v>1.3678019999999997</v>
      </c>
      <c r="H20" s="19">
        <v>0</v>
      </c>
      <c r="I20" s="19">
        <v>0.11923103081973595</v>
      </c>
      <c r="J20" s="19">
        <v>8.712608817696438</v>
      </c>
      <c r="K20" s="19">
        <v>12.310540703260509</v>
      </c>
      <c r="L20" s="19">
        <v>1.1726419799999999</v>
      </c>
      <c r="M20" s="19">
        <v>5.0861228808071433</v>
      </c>
      <c r="N20" s="19">
        <v>1.1283119787404827</v>
      </c>
      <c r="O20" s="19">
        <v>3.4520547945205489</v>
      </c>
      <c r="P20" s="19">
        <f t="shared" si="0"/>
        <v>69.151912636453432</v>
      </c>
      <c r="Q20" s="19">
        <v>44.915120434538899</v>
      </c>
      <c r="R20" s="19">
        <v>14.536986301369865</v>
      </c>
      <c r="S20" s="19">
        <v>1.1506849315068493</v>
      </c>
      <c r="T20" s="19">
        <f t="shared" si="1"/>
        <v>1.8888869282445486</v>
      </c>
      <c r="U20" s="19"/>
      <c r="V20" s="19"/>
      <c r="W20" s="19"/>
    </row>
    <row r="21" spans="1:23">
      <c r="A21" s="2" t="s">
        <v>33</v>
      </c>
      <c r="B21" s="19">
        <v>-1.8879700000000008</v>
      </c>
      <c r="C21" s="19">
        <v>13.061502122280578</v>
      </c>
      <c r="D21" s="19">
        <v>7.3993667073646145</v>
      </c>
      <c r="E21" s="19">
        <v>11.681348000000007</v>
      </c>
      <c r="F21" s="19">
        <v>8.2787380394736836</v>
      </c>
      <c r="G21" s="19">
        <v>2.1842579999999985</v>
      </c>
      <c r="H21" s="19">
        <v>0</v>
      </c>
      <c r="I21" s="19">
        <v>0.22314388470914379</v>
      </c>
      <c r="J21" s="19">
        <v>9.7134409793734147</v>
      </c>
      <c r="K21" s="19">
        <v>13.372573833770083</v>
      </c>
      <c r="L21" s="19">
        <v>1.0764229400000001</v>
      </c>
      <c r="M21" s="19">
        <v>5.4105418810022865</v>
      </c>
      <c r="N21" s="19">
        <v>-0.83691721033250255</v>
      </c>
      <c r="O21" s="19">
        <v>3.8219178082191791</v>
      </c>
      <c r="P21" s="19">
        <f t="shared" si="0"/>
        <v>73.498366985860486</v>
      </c>
      <c r="Q21" s="19">
        <v>48.254548012227517</v>
      </c>
      <c r="R21" s="19">
        <v>16.094520547945205</v>
      </c>
      <c r="S21" s="19">
        <v>1.273972602739726</v>
      </c>
      <c r="T21" s="19">
        <f t="shared" si="1"/>
        <v>1.8830734900577681</v>
      </c>
      <c r="U21" s="19"/>
      <c r="V21" s="19"/>
      <c r="W21" s="19"/>
    </row>
    <row r="22" spans="1:23">
      <c r="A22" s="2" t="s">
        <v>123</v>
      </c>
      <c r="B22" s="19">
        <v>-6.8619299999999956</v>
      </c>
      <c r="C22" s="19">
        <v>8.2402564061255408</v>
      </c>
      <c r="D22" s="19">
        <v>5.1676623869916396</v>
      </c>
      <c r="E22" s="19">
        <v>11.622266</v>
      </c>
      <c r="F22" s="19">
        <v>7.6411578250423595</v>
      </c>
      <c r="G22" s="19">
        <v>2.0238950000000004</v>
      </c>
      <c r="H22" s="19">
        <v>0</v>
      </c>
      <c r="I22" s="19">
        <v>0.40427513104456209</v>
      </c>
      <c r="J22" s="19">
        <v>9.0368359963609333</v>
      </c>
      <c r="K22" s="19">
        <v>13.893085754039943</v>
      </c>
      <c r="L22" s="19">
        <v>1.1442386200000001</v>
      </c>
      <c r="M22" s="19">
        <v>6.0381715628571424</v>
      </c>
      <c r="N22" s="19">
        <v>1.839695000195442</v>
      </c>
      <c r="O22" s="19">
        <v>3.6986301369863024</v>
      </c>
      <c r="P22" s="19">
        <f t="shared" si="0"/>
        <v>63.888239819643879</v>
      </c>
      <c r="Q22" s="19">
        <v>35.27584127770038</v>
      </c>
      <c r="R22" s="19">
        <v>15.616438356164382</v>
      </c>
      <c r="S22" s="19">
        <v>0.98630136986301364</v>
      </c>
      <c r="T22" s="19">
        <f t="shared" si="1"/>
        <v>2.2817593182831799</v>
      </c>
      <c r="U22" s="19"/>
      <c r="V22" s="19"/>
      <c r="W22" s="19"/>
    </row>
    <row r="23" spans="1:23">
      <c r="A23" s="2" t="s">
        <v>131</v>
      </c>
      <c r="B23" s="19">
        <v>-4.8790400000000016</v>
      </c>
      <c r="C23" s="19">
        <v>8.9306886536589101</v>
      </c>
      <c r="D23" s="19">
        <v>5.5758224343444498</v>
      </c>
      <c r="E23" s="19">
        <v>13.588938000000008</v>
      </c>
      <c r="F23" s="19">
        <v>9.1818030858771031</v>
      </c>
      <c r="G23" s="19">
        <v>2.403375999999998</v>
      </c>
      <c r="H23" s="19">
        <v>0</v>
      </c>
      <c r="I23" s="19">
        <v>0.89548650942051822</v>
      </c>
      <c r="J23" s="19">
        <v>8.9731879639413172</v>
      </c>
      <c r="K23" s="19">
        <v>14.461478829633649</v>
      </c>
      <c r="L23" s="19">
        <v>0.86956585600000003</v>
      </c>
      <c r="M23" s="19">
        <v>6.8140157641276247</v>
      </c>
      <c r="N23" s="19">
        <v>2.0641743418310003</v>
      </c>
      <c r="O23" s="19">
        <v>3.8219178082191791</v>
      </c>
      <c r="P23" s="19">
        <f t="shared" si="0"/>
        <v>72.70141524705376</v>
      </c>
      <c r="Q23" s="19">
        <v>35.837999378814807</v>
      </c>
      <c r="R23" s="19">
        <v>16.136986301369863</v>
      </c>
      <c r="S23" s="19">
        <v>1.0191780821917806</v>
      </c>
      <c r="T23" s="19">
        <f t="shared" si="1"/>
        <v>2.5073268929105907</v>
      </c>
      <c r="U23" s="19"/>
      <c r="V23" s="19"/>
      <c r="W23" s="19"/>
    </row>
    <row r="24" spans="1:23">
      <c r="A24" s="2" t="s">
        <v>132</v>
      </c>
      <c r="B24" s="19">
        <v>-4.1863600000000014</v>
      </c>
      <c r="C24" s="19">
        <v>5.8228795214961835</v>
      </c>
      <c r="D24" s="19">
        <v>5.4347678869994729</v>
      </c>
      <c r="E24" s="19">
        <v>10.188170000000001</v>
      </c>
      <c r="F24" s="19">
        <v>10.76912097368421</v>
      </c>
      <c r="G24" s="19">
        <v>2.7828560000000011</v>
      </c>
      <c r="H24" s="19">
        <v>0</v>
      </c>
      <c r="I24" s="19">
        <v>1.6438631778144426</v>
      </c>
      <c r="J24" s="19">
        <v>8.8134476697693334</v>
      </c>
      <c r="K24" s="19">
        <v>14.029071548040447</v>
      </c>
      <c r="L24" s="19">
        <v>1.0079463910000002</v>
      </c>
      <c r="M24" s="19">
        <v>6.3836579071428554</v>
      </c>
      <c r="N24" s="19">
        <v>1.3991411418955473</v>
      </c>
      <c r="O24" s="19">
        <v>3.6986301369863024</v>
      </c>
      <c r="P24" s="19">
        <f t="shared" si="0"/>
        <v>67.78719235482879</v>
      </c>
      <c r="Q24" s="19">
        <v>33.076899831221866</v>
      </c>
      <c r="R24" s="19">
        <v>15.616438356164382</v>
      </c>
      <c r="S24" s="19">
        <v>0.98630136986301364</v>
      </c>
      <c r="T24" s="19">
        <f t="shared" si="1"/>
        <v>2.5513253210386737</v>
      </c>
      <c r="U24" s="19"/>
      <c r="V24" s="19"/>
      <c r="W24" s="19"/>
    </row>
    <row r="25" spans="1:23">
      <c r="A25" s="2" t="s">
        <v>133</v>
      </c>
      <c r="B25" s="19">
        <v>-3.4730199999999982</v>
      </c>
      <c r="C25" s="19">
        <v>6.9675013679059692</v>
      </c>
      <c r="D25" s="19">
        <v>5.9629980652682608</v>
      </c>
      <c r="E25" s="19">
        <v>12.987501999999996</v>
      </c>
      <c r="F25" s="19">
        <v>11.527776039473693</v>
      </c>
      <c r="G25" s="19">
        <v>2.9725959999999985</v>
      </c>
      <c r="H25" s="19">
        <v>0</v>
      </c>
      <c r="I25" s="19">
        <v>1.8465683571859834</v>
      </c>
      <c r="J25" s="19">
        <v>9.082911268829692</v>
      </c>
      <c r="K25" s="19">
        <v>14.785404441511037</v>
      </c>
      <c r="L25" s="19">
        <v>1.1718901749999999</v>
      </c>
      <c r="M25" s="19">
        <v>6.2482038099541253</v>
      </c>
      <c r="N25" s="19">
        <v>1.1096410653948807</v>
      </c>
      <c r="O25" s="19">
        <v>3.8219178082191791</v>
      </c>
      <c r="P25" s="19">
        <f t="shared" si="0"/>
        <v>75.011890398742807</v>
      </c>
      <c r="Q25" s="19">
        <v>33.848582424331596</v>
      </c>
      <c r="R25" s="19">
        <v>16.136986301369863</v>
      </c>
      <c r="S25" s="19">
        <v>1.0191780821917806</v>
      </c>
      <c r="T25" s="19">
        <f t="shared" si="1"/>
        <v>2.722951691945914</v>
      </c>
      <c r="U25" s="19"/>
      <c r="V25" s="19"/>
      <c r="W25" s="19"/>
    </row>
    <row r="26" spans="1:23">
      <c r="A26" s="3" t="s">
        <v>134</v>
      </c>
      <c r="B26" s="19">
        <v>-4.0988700000000007</v>
      </c>
      <c r="C26" s="19">
        <v>8.1515256322604071</v>
      </c>
      <c r="D26" s="19">
        <v>5.8179311840737746</v>
      </c>
      <c r="E26" s="19">
        <v>15.734745999999999</v>
      </c>
      <c r="F26" s="19">
        <v>12.788440039473683</v>
      </c>
      <c r="G26" s="19">
        <v>3.0358430000000003</v>
      </c>
      <c r="H26" s="19">
        <v>0</v>
      </c>
      <c r="I26" s="19">
        <v>1.6664693612816392</v>
      </c>
      <c r="J26" s="19">
        <v>9.597955748930838</v>
      </c>
      <c r="K26" s="19">
        <v>14.528496510219508</v>
      </c>
      <c r="L26" s="19">
        <v>1.2840528179999999</v>
      </c>
      <c r="M26" s="19">
        <v>6.1156904135931693</v>
      </c>
      <c r="N26" s="19">
        <v>0.1412688306013824</v>
      </c>
      <c r="O26" s="19">
        <v>3.8219178082191791</v>
      </c>
      <c r="P26" s="19">
        <f t="shared" si="0"/>
        <v>78.585467346653587</v>
      </c>
      <c r="Q26" s="19">
        <v>33.574085730897316</v>
      </c>
      <c r="R26" s="19">
        <v>16.136986301369863</v>
      </c>
      <c r="S26" s="19">
        <v>1.0191780821917806</v>
      </c>
      <c r="T26" s="19">
        <f t="shared" si="1"/>
        <v>2.8516526852764548</v>
      </c>
      <c r="U26" s="19"/>
      <c r="V26" s="19"/>
      <c r="W26" s="19"/>
    </row>
    <row r="27" spans="1:23">
      <c r="A27" s="3" t="s">
        <v>135</v>
      </c>
      <c r="B27" s="19">
        <v>-2.2942500000000003</v>
      </c>
      <c r="C27" s="19">
        <v>14.075943639421855</v>
      </c>
      <c r="D27" s="19">
        <v>6.3079769921823488</v>
      </c>
      <c r="E27" s="19">
        <v>14.751355999999994</v>
      </c>
      <c r="F27" s="19">
        <v>11.811775973684215</v>
      </c>
      <c r="G27" s="19">
        <v>3.035842999999999</v>
      </c>
      <c r="H27" s="19">
        <v>0</v>
      </c>
      <c r="I27" s="19">
        <v>1.7612691942069116</v>
      </c>
      <c r="J27" s="19">
        <v>8.7738874239030888</v>
      </c>
      <c r="K27" s="19">
        <v>15.279728897755266</v>
      </c>
      <c r="L27" s="19">
        <v>1.0491525130000001</v>
      </c>
      <c r="M27" s="19">
        <v>5.9038431790214307</v>
      </c>
      <c r="N27" s="19">
        <v>-0.25307338190089379</v>
      </c>
      <c r="O27" s="19">
        <v>3.6986301369863024</v>
      </c>
      <c r="P27" s="19">
        <f t="shared" si="0"/>
        <v>83.902083568260508</v>
      </c>
      <c r="Q27" s="19">
        <v>35.139147609990708</v>
      </c>
      <c r="R27" s="19">
        <v>15.616438356164382</v>
      </c>
      <c r="S27" s="19">
        <v>0.98630136986301364</v>
      </c>
      <c r="T27" s="19">
        <f t="shared" si="1"/>
        <v>2.8601952560087862</v>
      </c>
      <c r="U27" s="19"/>
      <c r="V27" s="19"/>
      <c r="W27" s="19"/>
    </row>
    <row r="28" spans="1:23">
      <c r="A28" s="3" t="s">
        <v>136</v>
      </c>
      <c r="B28" s="19">
        <v>-1.4503999999999995</v>
      </c>
      <c r="C28" s="19">
        <v>16.346332173879553</v>
      </c>
      <c r="D28" s="19">
        <v>6.2263883270445488</v>
      </c>
      <c r="E28" s="19">
        <v>13.062445999999991</v>
      </c>
      <c r="F28" s="19">
        <v>12.527776039473675</v>
      </c>
      <c r="G28" s="19">
        <v>2.9725959999999985</v>
      </c>
      <c r="H28" s="19">
        <v>0</v>
      </c>
      <c r="I28" s="19">
        <v>1.210690084916062</v>
      </c>
      <c r="J28" s="19">
        <v>9.1019703860952461</v>
      </c>
      <c r="K28" s="19">
        <v>14.685602290277416</v>
      </c>
      <c r="L28" s="19">
        <v>0.88684332099999985</v>
      </c>
      <c r="M28" s="19">
        <v>6.0642904069557657</v>
      </c>
      <c r="N28" s="19">
        <v>0.88537860138265045</v>
      </c>
      <c r="O28" s="19">
        <v>3.8219178082191791</v>
      </c>
      <c r="P28" s="19">
        <f t="shared" si="0"/>
        <v>86.341831439244075</v>
      </c>
      <c r="Q28" s="19">
        <v>38.567112213197902</v>
      </c>
      <c r="R28" s="19">
        <v>16.136986301369863</v>
      </c>
      <c r="S28" s="19">
        <v>1.0191780821917806</v>
      </c>
      <c r="T28" s="19">
        <f t="shared" si="1"/>
        <v>2.6835816809584223</v>
      </c>
      <c r="U28" s="19"/>
      <c r="V28" s="19"/>
      <c r="W28" s="19"/>
    </row>
    <row r="29" spans="1:23">
      <c r="A29" s="3" t="s">
        <v>137</v>
      </c>
      <c r="B29" s="19">
        <v>-1.5016099999999999</v>
      </c>
      <c r="C29" s="19">
        <v>16.052159306427043</v>
      </c>
      <c r="D29" s="19">
        <v>7.4286853351983524</v>
      </c>
      <c r="E29" s="19">
        <v>15.458696999999987</v>
      </c>
      <c r="F29" s="19">
        <v>11.469199000000003</v>
      </c>
      <c r="G29" s="19">
        <v>3.567115000000002</v>
      </c>
      <c r="H29" s="19">
        <v>0</v>
      </c>
      <c r="I29" s="19">
        <v>0.5021293865149683</v>
      </c>
      <c r="J29" s="19">
        <v>9.3885025476260253</v>
      </c>
      <c r="K29" s="19">
        <v>14.076563787999733</v>
      </c>
      <c r="L29" s="19">
        <v>0.91617557300000008</v>
      </c>
      <c r="M29" s="19">
        <v>5.8195594561642867</v>
      </c>
      <c r="N29" s="19">
        <v>-0.80065211548997661</v>
      </c>
      <c r="O29" s="19">
        <v>3.6986301369863024</v>
      </c>
      <c r="P29" s="19">
        <f t="shared" si="0"/>
        <v>86.07515441442672</v>
      </c>
      <c r="Q29" s="19">
        <v>43.872721510534952</v>
      </c>
      <c r="R29" s="19">
        <v>15.616438356164382</v>
      </c>
      <c r="S29" s="19">
        <v>0.98630136986301364</v>
      </c>
      <c r="T29" s="19">
        <f t="shared" si="1"/>
        <v>2.3403584415386347</v>
      </c>
      <c r="U29" s="19"/>
      <c r="V29" s="19"/>
      <c r="W29" s="19"/>
    </row>
    <row r="30" spans="1:23">
      <c r="A30" s="3" t="s">
        <v>138</v>
      </c>
      <c r="B30" s="19">
        <v>-1.6608399999999992</v>
      </c>
      <c r="C30" s="19">
        <v>11.800869418036189</v>
      </c>
      <c r="D30" s="19">
        <v>7.4702506664862582</v>
      </c>
      <c r="E30" s="19">
        <v>13.573568999999992</v>
      </c>
      <c r="F30" s="19">
        <v>10.426545000000003</v>
      </c>
      <c r="G30" s="19">
        <v>2.5298689999999997</v>
      </c>
      <c r="H30" s="19">
        <v>0</v>
      </c>
      <c r="I30" s="19">
        <v>0.46760976398383819</v>
      </c>
      <c r="J30" s="19">
        <v>10.040940006041918</v>
      </c>
      <c r="K30" s="19">
        <v>14.260551754527071</v>
      </c>
      <c r="L30" s="19">
        <v>0.88228558300000004</v>
      </c>
      <c r="M30" s="19">
        <v>6.392731356164286</v>
      </c>
      <c r="N30" s="19">
        <v>3.5358890656985276E-2</v>
      </c>
      <c r="O30" s="19">
        <v>3.8219178082191791</v>
      </c>
      <c r="P30" s="19">
        <f t="shared" si="0"/>
        <v>80.04165824711572</v>
      </c>
      <c r="Q30" s="19">
        <v>45.8069649157501</v>
      </c>
      <c r="R30" s="19">
        <v>16.136986301369863</v>
      </c>
      <c r="S30" s="19">
        <v>1.0191780821917806</v>
      </c>
      <c r="T30" s="19">
        <f t="shared" si="1"/>
        <v>2.1219005190465525</v>
      </c>
      <c r="U30" s="19"/>
      <c r="V30" s="19"/>
      <c r="W30" s="19"/>
    </row>
    <row r="31" spans="1:23">
      <c r="A31" s="3" t="s">
        <v>139</v>
      </c>
      <c r="B31" s="19">
        <v>-0.8729100000000003</v>
      </c>
      <c r="C31" s="19">
        <v>10.049684902803534</v>
      </c>
      <c r="D31" s="19">
        <v>7.5745388270770446</v>
      </c>
      <c r="E31" s="19">
        <v>8.8589939999999991</v>
      </c>
      <c r="F31" s="19">
        <v>8.9146960000000028</v>
      </c>
      <c r="G31" s="19">
        <v>2.1630380000000016</v>
      </c>
      <c r="H31" s="19">
        <v>0</v>
      </c>
      <c r="I31" s="19">
        <v>0.64381436380038604</v>
      </c>
      <c r="J31" s="19">
        <v>10.297150566422246</v>
      </c>
      <c r="K31" s="19">
        <v>13.967564494863819</v>
      </c>
      <c r="L31" s="19">
        <v>0.85157015499999988</v>
      </c>
      <c r="M31" s="19">
        <v>6.3290599375928629</v>
      </c>
      <c r="N31" s="19">
        <v>-1.5644045570379226</v>
      </c>
      <c r="O31" s="19">
        <v>3.8219178082191791</v>
      </c>
      <c r="P31" s="19">
        <f t="shared" si="0"/>
        <v>71.034714498741167</v>
      </c>
      <c r="Q31" s="19">
        <v>45.443607290117221</v>
      </c>
      <c r="R31" s="19">
        <v>16.136986301369863</v>
      </c>
      <c r="S31" s="19">
        <v>1.0191780821917806</v>
      </c>
      <c r="T31" s="19">
        <f t="shared" si="1"/>
        <v>1.9406663366154471</v>
      </c>
      <c r="U31" s="19"/>
      <c r="V31" s="19"/>
      <c r="W31" s="19"/>
    </row>
    <row r="32" spans="1:23">
      <c r="A32" s="3" t="s">
        <v>140</v>
      </c>
      <c r="B32" s="19">
        <v>1.0367367419354838</v>
      </c>
      <c r="C32" s="19">
        <v>12.995199005062156</v>
      </c>
      <c r="D32" s="19">
        <v>6.5184684003360438</v>
      </c>
      <c r="E32" s="19">
        <v>9.4081933928571431</v>
      </c>
      <c r="F32" s="19">
        <v>7.8199086071428541</v>
      </c>
      <c r="G32" s="19">
        <v>1.8974019999999998</v>
      </c>
      <c r="H32" s="19">
        <v>0</v>
      </c>
      <c r="I32" s="19">
        <v>0.119231030819736</v>
      </c>
      <c r="J32" s="19">
        <v>8.7126088176964327</v>
      </c>
      <c r="K32" s="19">
        <v>12.310540703260521</v>
      </c>
      <c r="L32" s="19">
        <v>0.92091699700000018</v>
      </c>
      <c r="M32" s="19">
        <v>5.086122880807145</v>
      </c>
      <c r="N32" s="19">
        <v>1.3049962547436418</v>
      </c>
      <c r="O32" s="19">
        <v>3.4520547945205471</v>
      </c>
      <c r="P32" s="19">
        <f t="shared" si="0"/>
        <v>71.582379626181705</v>
      </c>
      <c r="Q32" s="19">
        <v>42.209390287879927</v>
      </c>
      <c r="R32" s="19">
        <v>14.575342465753424</v>
      </c>
      <c r="S32" s="19">
        <v>0.92054794520547933</v>
      </c>
      <c r="T32" s="19">
        <f t="shared" si="1"/>
        <v>2.0630070570373626</v>
      </c>
      <c r="U32" s="19"/>
      <c r="V32" s="19"/>
      <c r="W32" s="19"/>
    </row>
    <row r="33" spans="1:23">
      <c r="A33" s="3" t="s">
        <v>141</v>
      </c>
      <c r="B33" s="19">
        <v>-1.966613075268818</v>
      </c>
      <c r="C33" s="19">
        <v>12.85049462228058</v>
      </c>
      <c r="D33" s="19">
        <v>7.3993667073646145</v>
      </c>
      <c r="E33" s="19">
        <v>11.681348000000007</v>
      </c>
      <c r="F33" s="19">
        <v>6.2559269999999971</v>
      </c>
      <c r="G33" s="19">
        <v>1.5179220000000004</v>
      </c>
      <c r="H33" s="19">
        <v>0</v>
      </c>
      <c r="I33" s="19">
        <v>0.22314388470914379</v>
      </c>
      <c r="J33" s="19">
        <v>9.7134409793734147</v>
      </c>
      <c r="K33" s="19">
        <v>13.372573833770083</v>
      </c>
      <c r="L33" s="19">
        <v>1.0135349860000002</v>
      </c>
      <c r="M33" s="19">
        <v>5.4105418810022865</v>
      </c>
      <c r="N33" s="19">
        <v>-0.56302175633250251</v>
      </c>
      <c r="O33" s="19">
        <v>3.8219178082191791</v>
      </c>
      <c r="P33" s="19">
        <f t="shared" si="0"/>
        <v>70.730576871117989</v>
      </c>
      <c r="Q33" s="19">
        <v>45.347647529563211</v>
      </c>
      <c r="R33" s="19">
        <v>16.136986301369863</v>
      </c>
      <c r="S33" s="19">
        <v>1.0191780821917806</v>
      </c>
      <c r="T33" s="19">
        <f t="shared" si="1"/>
        <v>1.9380661631319283</v>
      </c>
      <c r="U33" s="19"/>
      <c r="V33" s="19"/>
      <c r="W33" s="19"/>
    </row>
    <row r="34" spans="1:23">
      <c r="A34" s="3" t="s">
        <v>142</v>
      </c>
      <c r="B34" s="19">
        <v>-6.8619299999999956</v>
      </c>
      <c r="C34" s="19">
        <v>8.2929589572836324</v>
      </c>
      <c r="D34" s="19">
        <v>5.1676623869916396</v>
      </c>
      <c r="E34" s="19">
        <v>11.622266</v>
      </c>
      <c r="F34" s="19">
        <v>7.6411578250423595</v>
      </c>
      <c r="G34" s="19">
        <v>2.0238950000000004</v>
      </c>
      <c r="H34" s="19">
        <v>0</v>
      </c>
      <c r="I34" s="19">
        <v>0.40427513104456209</v>
      </c>
      <c r="J34" s="19">
        <v>9.0368359963609333</v>
      </c>
      <c r="K34" s="19">
        <v>13.893085754039943</v>
      </c>
      <c r="L34" s="19">
        <v>0</v>
      </c>
      <c r="M34" s="19">
        <v>6.0381715628571424</v>
      </c>
      <c r="N34" s="19">
        <v>2.9439336201954402</v>
      </c>
      <c r="O34" s="19">
        <v>3.6986301369863024</v>
      </c>
      <c r="P34" s="19">
        <f t="shared" si="0"/>
        <v>63.900942370801964</v>
      </c>
      <c r="Q34" s="19">
        <v>35.27584127770038</v>
      </c>
      <c r="R34" s="19">
        <v>15.616438356164382</v>
      </c>
      <c r="S34" s="19">
        <v>0.98630136986301364</v>
      </c>
      <c r="T34" s="19">
        <f t="shared" si="1"/>
        <v>2.2821194103659761</v>
      </c>
      <c r="U34" s="19"/>
      <c r="V34" s="19"/>
      <c r="W34" s="19"/>
    </row>
    <row r="35" spans="1:23">
      <c r="A35" s="3" t="s">
        <v>154</v>
      </c>
      <c r="B35" s="19">
        <v>-4.8790400000000016</v>
      </c>
      <c r="C35" s="19">
        <v>8.9558186736589089</v>
      </c>
      <c r="D35" s="19">
        <v>5.5758224343444498</v>
      </c>
      <c r="E35" s="19">
        <v>13.588938000000008</v>
      </c>
      <c r="F35" s="19">
        <v>9.1818030858771031</v>
      </c>
      <c r="G35" s="19">
        <v>2.403375999999998</v>
      </c>
      <c r="H35" s="19">
        <v>0</v>
      </c>
      <c r="I35" s="19">
        <v>0.89548650942051822</v>
      </c>
      <c r="J35" s="19">
        <v>8.9731879639413172</v>
      </c>
      <c r="K35" s="19">
        <v>14.461478829633649</v>
      </c>
      <c r="L35" s="19">
        <v>0</v>
      </c>
      <c r="M35" s="19">
        <v>6.8140157641276247</v>
      </c>
      <c r="N35" s="19">
        <v>2.9086101778309996</v>
      </c>
      <c r="O35" s="19">
        <v>3.8219178082191791</v>
      </c>
      <c r="P35" s="19">
        <f t="shared" si="0"/>
        <v>72.70141524705376</v>
      </c>
      <c r="Q35" s="19">
        <v>35.837999378814807</v>
      </c>
      <c r="R35" s="19">
        <v>16.136986301369863</v>
      </c>
      <c r="S35" s="19">
        <v>1.0191780821917806</v>
      </c>
      <c r="T35" s="19">
        <f t="shared" si="1"/>
        <v>2.5073268929105907</v>
      </c>
      <c r="U35" s="19"/>
      <c r="V35" s="19"/>
      <c r="W35" s="19"/>
    </row>
    <row r="36" spans="1:23">
      <c r="A36" s="3" t="s">
        <v>155</v>
      </c>
      <c r="B36" s="19">
        <v>-4.1863600000000014</v>
      </c>
      <c r="C36" s="19">
        <v>5.833712861496184</v>
      </c>
      <c r="D36" s="19">
        <v>5.4347678869994729</v>
      </c>
      <c r="E36" s="19">
        <v>10.188170000000001</v>
      </c>
      <c r="F36" s="19">
        <v>10.76912097368421</v>
      </c>
      <c r="G36" s="19">
        <v>2.7828560000000011</v>
      </c>
      <c r="H36" s="19">
        <v>0</v>
      </c>
      <c r="I36" s="19">
        <v>1.6438631778144426</v>
      </c>
      <c r="J36" s="19">
        <v>8.8134476697693334</v>
      </c>
      <c r="K36" s="19">
        <v>14.029071548040447</v>
      </c>
      <c r="L36" s="19">
        <v>0</v>
      </c>
      <c r="M36" s="19">
        <v>6.3836579071428554</v>
      </c>
      <c r="N36" s="19">
        <v>2.3962541928955479</v>
      </c>
      <c r="O36" s="19">
        <v>3.6986301369863024</v>
      </c>
      <c r="P36" s="19">
        <f t="shared" si="0"/>
        <v>67.78719235482879</v>
      </c>
      <c r="Q36" s="19">
        <v>33.076899831221866</v>
      </c>
      <c r="R36" s="19">
        <v>15.616438356164382</v>
      </c>
      <c r="S36" s="19">
        <v>0.98630136986301364</v>
      </c>
      <c r="T36" s="19">
        <f t="shared" si="1"/>
        <v>2.5513253210386737</v>
      </c>
      <c r="U36" s="19"/>
      <c r="V36" s="19"/>
      <c r="W36" s="19"/>
    </row>
    <row r="37" spans="1:23">
      <c r="A37" s="3" t="s">
        <v>156</v>
      </c>
      <c r="B37" s="19">
        <v>-3.4730199999999982</v>
      </c>
      <c r="C37" s="19">
        <v>6.9704180379059695</v>
      </c>
      <c r="D37" s="19">
        <v>5.9629980652682608</v>
      </c>
      <c r="E37" s="19">
        <v>12.987501999999996</v>
      </c>
      <c r="F37" s="19">
        <v>11.527776039473693</v>
      </c>
      <c r="G37" s="19">
        <v>2.9725959999999985</v>
      </c>
      <c r="H37" s="19">
        <v>0</v>
      </c>
      <c r="I37" s="19">
        <v>1.8465683571859834</v>
      </c>
      <c r="J37" s="19">
        <v>9.082911268829692</v>
      </c>
      <c r="K37" s="19">
        <v>14.785404441511037</v>
      </c>
      <c r="L37" s="19">
        <v>0</v>
      </c>
      <c r="M37" s="19">
        <v>6.2482038099541253</v>
      </c>
      <c r="N37" s="19">
        <v>2.2786145703948817</v>
      </c>
      <c r="O37" s="19">
        <v>3.8219178082191791</v>
      </c>
      <c r="P37" s="19">
        <f t="shared" si="0"/>
        <v>75.011890398742807</v>
      </c>
      <c r="Q37" s="19">
        <v>33.848582424331596</v>
      </c>
      <c r="R37" s="19">
        <v>16.136986301369863</v>
      </c>
      <c r="S37" s="19">
        <v>1.0191780821917806</v>
      </c>
      <c r="T37" s="19">
        <f t="shared" si="1"/>
        <v>2.722951691945914</v>
      </c>
      <c r="U37" s="19"/>
      <c r="V37" s="19"/>
      <c r="W3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Forecast Data For Import</vt:lpstr>
      <vt:lpstr>Actual Data For Import</vt:lpstr>
      <vt:lpstr>Error Stats</vt:lpstr>
      <vt:lpstr>Monthly Summary Actual</vt:lpstr>
      <vt:lpstr>Weekly Summary Actual</vt:lpstr>
      <vt:lpstr>Monthly Summary Forecast</vt:lpstr>
      <vt:lpstr>All Monthly</vt:lpstr>
      <vt:lpstr>'Actual Data For Import'!Print_Area</vt:lpstr>
      <vt:lpstr>'Forecast Data For Import'!Print_Area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Jones</dc:creator>
  <cp:lastModifiedBy>Jon McDonald</cp:lastModifiedBy>
  <cp:lastPrinted>2018-08-09T13:26:14Z</cp:lastPrinted>
  <dcterms:created xsi:type="dcterms:W3CDTF">2018-03-05T15:41:51Z</dcterms:created>
  <dcterms:modified xsi:type="dcterms:W3CDTF">2018-08-09T14:50:10Z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