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3040" windowHeight="9060" tabRatio="677"/>
  </bookViews>
  <sheets>
    <sheet name="Forecast Data For Import" sheetId="68" r:id="rId1"/>
    <sheet name="Actual Data For Import" sheetId="67" r:id="rId2"/>
    <sheet name="Data_store" sheetId="34" r:id="rId3"/>
    <sheet name="Error Stats" sheetId="48" r:id="rId4"/>
    <sheet name="Monthly Summary Actual" sheetId="11" r:id="rId5"/>
    <sheet name="Monthly Summary Forecast" sheetId="39" r:id="rId6"/>
  </sheets>
  <externalReferences>
    <externalReference r:id="rId7"/>
    <externalReference r:id="rId8"/>
    <externalReference r:id="rId9"/>
    <externalReference r:id="rId10"/>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#REF!</definedName>
    <definedName name="_xlnm._FilterDatabase" localSheetId="0" hidden="1">#REF!</definedName>
    <definedName name="_xlnm._FilterDatabase" localSheetId="5" hidden="1">#REF!</definedName>
    <definedName name="_xlnm._FilterDatabase" hidden="1">#REF!</definedName>
    <definedName name="_FilterDatabase_old" localSheetId="1" hidden="1">#REF!</definedName>
    <definedName name="_FilterDatabase_old" localSheetId="0" hidden="1">#REF!</definedName>
    <definedName name="_FilterDatabase_old" localSheetId="5"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Date" localSheetId="1">#REF!</definedName>
    <definedName name="BlackStart_Date" localSheetId="0">#REF!</definedName>
    <definedName name="BlackStart_Date" localSheetId="5">#REF!</definedName>
    <definedName name="BlackStart_Date">#REF!</definedName>
    <definedName name="BlackStart_Month" localSheetId="1">#REF!</definedName>
    <definedName name="BlackStart_Month" localSheetId="0">#REF!</definedName>
    <definedName name="BlackStart_Month" localSheetId="5">#REF!</definedName>
    <definedName name="BlackStart_Month">#REF!</definedName>
    <definedName name="BMU_1" localSheetId="1">OFFSET(#REF!,0,0,COUNTA(#REF!),1)</definedName>
    <definedName name="BMU_1" localSheetId="0">OFFSET(#REF!,0,0,COUNTA(#REF!),1)</definedName>
    <definedName name="BMU_1" localSheetId="5">OFFSET(#REF!,0,0,COUNTA(#REF!),1)</definedName>
    <definedName name="BMU_1">OFFSET(#REF!,0,0,COUNTA(#REF!),1)</definedName>
    <definedName name="BMU_2" localSheetId="1">OFFSET(#REF!,0,0,COUNTA(#REF!),1)</definedName>
    <definedName name="BMU_2" localSheetId="0">OFFSET(#REF!,0,0,COUNTA(#REF!),1)</definedName>
    <definedName name="BMU_2" localSheetId="5">OFFSET(#REF!,0,0,COUNTA(#REF!),1)</definedName>
    <definedName name="BMU_2">OFFSET(#REF!,0,0,COUNTA(#REF!),1)</definedName>
    <definedName name="BMU_3" localSheetId="1">OFFSET(#REF!,0,0,COUNTA(#REF!),1)</definedName>
    <definedName name="BMU_3" localSheetId="0">OFFSET(#REF!,0,0,COUNTA(#REF!),1)</definedName>
    <definedName name="BMU_3" localSheetId="5">OFFSET(#REF!,0,0,COUNTA(#REF!),1)</definedName>
    <definedName name="BMU_3">OFFSET(#REF!,0,0,COUNTA(#REF!),1)</definedName>
    <definedName name="BMU_4" localSheetId="1">OFFSET(#REF!,0,0,COUNTA(#REF!),1)</definedName>
    <definedName name="BMU_4" localSheetId="0">OFFSET(#REF!,0,0,COUNTA(#REF!),1)</definedName>
    <definedName name="BMU_4" localSheetId="5">OFFSET(#REF!,0,0,COUNTA(#REF!),1)</definedName>
    <definedName name="BMU_4">OFFSET(#REF!,0,0,COUNTA(#REF!),1)</definedName>
    <definedName name="BS_FC_Filepath">[4]Settings!$C$16</definedName>
    <definedName name="BS_TGT_Filepath">[4]Settings!$C$17</definedName>
    <definedName name="BSUoSVol_Updated" localSheetId="1">#REF!</definedName>
    <definedName name="BSUoSVol_Updated" localSheetId="0">#REF!</definedName>
    <definedName name="BSUoSVol_Updated" localSheetId="5">#REF!</definedName>
    <definedName name="BSUoSVol_Updated">#REF!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1">#REF!</definedName>
    <definedName name="Entity" localSheetId="0">#REF!</definedName>
    <definedName name="Entity" localSheetId="5">#REF!</definedName>
    <definedName name="Entity">#REF!</definedName>
    <definedName name="EXP_CST_DR" localSheetId="1">#REF!</definedName>
    <definedName name="EXP_CST_DR" localSheetId="0">#REF!</definedName>
    <definedName name="EXP_CST_DR" localSheetId="5">#REF!</definedName>
    <definedName name="EXP_CST_DR">#REF!</definedName>
    <definedName name="FC_Data_Location">'[1]Updating The BSIS ROP'!$C$27</definedName>
    <definedName name="File_Drive" localSheetId="1">#REF!</definedName>
    <definedName name="File_Drive" localSheetId="0">#REF!</definedName>
    <definedName name="File_Drive" localSheetId="5">#REF!</definedName>
    <definedName name="File_Drive">#REF!</definedName>
    <definedName name="File_Name" localSheetId="1">#REF!</definedName>
    <definedName name="File_Name" localSheetId="0">#REF!</definedName>
    <definedName name="File_Name" localSheetId="5">#REF!</definedName>
    <definedName name="File_Name">#REF!</definedName>
    <definedName name="file_per" localSheetId="1">#REF!</definedName>
    <definedName name="file_per" localSheetId="0">#REF!</definedName>
    <definedName name="file_per" localSheetId="5">#REF!</definedName>
    <definedName name="file_per">#REF!</definedName>
    <definedName name="Forecast_Date">[4]Data_Import_Forecast!$C$10:$C$739</definedName>
    <definedName name="Forecast_DateY1">[4]Data_Import_Forecast!$C$10:$C$374</definedName>
    <definedName name="Forecast_Month">[4]Data_Import_Forecast!$A$10:$A$739</definedName>
    <definedName name="Forecast_MonthY1">[4]Data_Import_Forecast!$A$10:$A$374</definedName>
    <definedName name="ForecastDailyData">#REF!</definedName>
    <definedName name="IBMC_PATH" localSheetId="1">'[1]ROP Settings'!#REF!</definedName>
    <definedName name="IBMC_PATH" localSheetId="0">'[1]ROP Settings'!#REF!</definedName>
    <definedName name="IBMC_PATH" localSheetId="5">'[1]ROP Settings'!#REF!</definedName>
    <definedName name="IBMC_PATH">'[1]ROP Settings'!#REF!</definedName>
    <definedName name="Initial_Forecast_Date">[4]Fixed_Initial_Forecast!$C$10:$C$739</definedName>
    <definedName name="Initial_Forecast_Month">[4]Fixed_Initial_Forecast!$A$10:$A$739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1">#REF!</definedName>
    <definedName name="Month_No" localSheetId="0">#REF!</definedName>
    <definedName name="Month_No" localSheetId="5">#REF!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[4]ByMonth!$B$55:$AC$76</definedName>
    <definedName name="Output_Summary_Table_Year1">[4]Summary!$B$29:$I$51</definedName>
    <definedName name="Outturn_Date">[4]Data_Import_Outturn!$C$10:$C$739</definedName>
    <definedName name="Outturn_Eng_Imb">[4]Data_Import_Outturn!$K$10:$K$740,[4]Data_Import_Outturn!$AA$10:$AA$740,[4]Data_Import_Outturn!$AL$10:$AL$740</definedName>
    <definedName name="Outturn_Month">[4]Data_Import_Outturn!$A$10:$A$739</definedName>
    <definedName name="OutturnDailyData" localSheetId="1">#REF!</definedName>
    <definedName name="OutturnDailyData" localSheetId="0">#REF!</definedName>
    <definedName name="OutturnDailyData" localSheetId="5">#REF!</definedName>
    <definedName name="OutturnDailyData">#REF!</definedName>
    <definedName name="_xlnm.Print_Area" localSheetId="1">'Actual Data For Import'!$A$1:$M$20</definedName>
    <definedName name="_xlnm.Print_Area" localSheetId="0">'Forecast Data For Import'!$A$1:$Y$20</definedName>
    <definedName name="R_version">'[1]Updating The BSIS ROP'!$C$58</definedName>
    <definedName name="range_AllHistory" localSheetId="1">OFFSET(#REF!,0,0,COUNTA(#REF!),7)</definedName>
    <definedName name="range_AllHistory" localSheetId="0">OFFSET(#REF!,0,0,COUNTA(#REF!),7)</definedName>
    <definedName name="range_AllHistory" localSheetId="5">OFFSET(#REF!,0,0,COUNTA(#REF!),7)</definedName>
    <definedName name="range_AllHistory">OFFSET(#REF!,0,0,COUNTA(#REF!),7)</definedName>
    <definedName name="range_PriceHistory" localSheetId="1">OFFSET(#REF!,0,0,COUNTA(#REF!),2)</definedName>
    <definedName name="range_PriceHistory" localSheetId="0">OFFSET(#REF!,0,0,COUNTA(#REF!),2)</definedName>
    <definedName name="range_PriceHistory" localSheetId="5">OFFSET(#REF!,0,0,COUNTA(#REF!),2)</definedName>
    <definedName name="range_PriceHistory">OFFSET(#REF!,0,0,COUNTA(#REF!),2)</definedName>
    <definedName name="range_UnitHistory">OFFSET('[1]APX SPNIRP'!$C$1,0,0,COUNTA('[1]APX SPNIRP'!$C:$C),5)</definedName>
    <definedName name="Ref_Date_NP">'[1]Updating The BSIS ROP'!$J$3</definedName>
    <definedName name="Report_Month">[4]Settings!$C$5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tart_Date">[1]Control!$J$3</definedName>
    <definedName name="Sumtable">'[5]Summary Table'!$B$3:$L$18</definedName>
    <definedName name="Total_Wind_Value">[4]Settings!$C$23</definedName>
  </definedNames>
  <calcPr calcId="171027"/>
</workbook>
</file>

<file path=xl/calcChain.xml><?xml version="1.0" encoding="utf-8"?>
<calcChain xmlns="http://schemas.openxmlformats.org/spreadsheetml/2006/main">
  <c r="E13" i="48" l="1"/>
  <c r="D13" i="48"/>
  <c r="F13" i="48" s="1"/>
  <c r="E12" i="48"/>
  <c r="D12" i="48"/>
  <c r="F12" i="48" s="1"/>
  <c r="F11" i="48"/>
  <c r="E11" i="48"/>
  <c r="D11" i="48"/>
  <c r="F10" i="48"/>
  <c r="E10" i="48"/>
  <c r="D10" i="48"/>
  <c r="E9" i="48"/>
  <c r="D9" i="48"/>
  <c r="F9" i="48" s="1"/>
  <c r="E8" i="48"/>
  <c r="D8" i="48"/>
  <c r="F8" i="48" s="1"/>
  <c r="F7" i="48"/>
  <c r="E7" i="48"/>
  <c r="D7" i="48"/>
  <c r="F6" i="48"/>
  <c r="E6" i="48"/>
  <c r="D6" i="48"/>
  <c r="E5" i="48"/>
  <c r="D5" i="48"/>
  <c r="F5" i="48" s="1"/>
  <c r="E4" i="48"/>
  <c r="D4" i="48"/>
  <c r="F4" i="48" s="1"/>
  <c r="F3" i="48"/>
  <c r="E3" i="48"/>
  <c r="D3" i="48"/>
  <c r="F2" i="48"/>
  <c r="E2" i="48"/>
  <c r="D2" i="48"/>
  <c r="S25" i="39"/>
  <c r="S24" i="39"/>
  <c r="S23" i="39"/>
  <c r="S22" i="39"/>
  <c r="S21" i="39"/>
  <c r="S20" i="39"/>
  <c r="S19" i="39"/>
  <c r="S18" i="39"/>
  <c r="S17" i="39"/>
  <c r="S16" i="39"/>
  <c r="S15" i="39"/>
  <c r="S14" i="39"/>
  <c r="S13" i="39"/>
  <c r="S12" i="39"/>
  <c r="S11" i="39"/>
  <c r="S10" i="39"/>
  <c r="S9" i="39"/>
  <c r="S8" i="39"/>
  <c r="S7" i="39"/>
  <c r="S6" i="39"/>
  <c r="S5" i="39"/>
  <c r="S4" i="39"/>
  <c r="S3" i="39"/>
  <c r="S2" i="39"/>
  <c r="S13" i="11"/>
  <c r="S12" i="11"/>
  <c r="S11" i="11"/>
  <c r="S10" i="11"/>
  <c r="S9" i="11"/>
  <c r="S8" i="11"/>
  <c r="S7" i="11"/>
  <c r="S6" i="11"/>
  <c r="S5" i="11"/>
  <c r="S4" i="11"/>
  <c r="S3" i="11"/>
  <c r="S2" i="11"/>
  <c r="Y19" i="68" l="1"/>
  <c r="X19" i="68"/>
  <c r="W19" i="68"/>
  <c r="V19" i="68"/>
  <c r="U19" i="68"/>
  <c r="T19" i="68"/>
  <c r="S19" i="68"/>
  <c r="R19" i="68"/>
  <c r="Q19" i="68"/>
  <c r="P19" i="68"/>
  <c r="O19" i="68"/>
  <c r="N19" i="68"/>
  <c r="M19" i="68"/>
  <c r="L19" i="68"/>
  <c r="K19" i="68"/>
  <c r="J19" i="68"/>
  <c r="I19" i="68"/>
  <c r="H19" i="68"/>
  <c r="G19" i="68"/>
  <c r="F19" i="68"/>
  <c r="E19" i="68"/>
  <c r="D19" i="68"/>
  <c r="C19" i="68"/>
  <c r="B19" i="68"/>
  <c r="Y18" i="68"/>
  <c r="X18" i="68"/>
  <c r="W18" i="68"/>
  <c r="V18" i="68"/>
  <c r="U18" i="68"/>
  <c r="T18" i="68"/>
  <c r="S18" i="68"/>
  <c r="R18" i="68"/>
  <c r="Q18" i="68"/>
  <c r="P18" i="68"/>
  <c r="O18" i="68"/>
  <c r="N18" i="68"/>
  <c r="M18" i="68"/>
  <c r="L18" i="68"/>
  <c r="K18" i="68"/>
  <c r="J18" i="68"/>
  <c r="I18" i="68"/>
  <c r="H18" i="68"/>
  <c r="G18" i="68"/>
  <c r="F18" i="68"/>
  <c r="E18" i="68"/>
  <c r="D18" i="68"/>
  <c r="C18" i="68"/>
  <c r="B18" i="68"/>
  <c r="Y17" i="68"/>
  <c r="X17" i="68"/>
  <c r="W17" i="68"/>
  <c r="V17" i="68"/>
  <c r="U17" i="68"/>
  <c r="T17" i="68"/>
  <c r="S17" i="68"/>
  <c r="R17" i="68"/>
  <c r="Q17" i="68"/>
  <c r="P17" i="68"/>
  <c r="O17" i="68"/>
  <c r="N17" i="68"/>
  <c r="M17" i="68"/>
  <c r="L17" i="68"/>
  <c r="K17" i="68"/>
  <c r="J17" i="68"/>
  <c r="I17" i="68"/>
  <c r="H17" i="68"/>
  <c r="G17" i="68"/>
  <c r="F17" i="68"/>
  <c r="E17" i="68"/>
  <c r="D17" i="68"/>
  <c r="C17" i="68"/>
  <c r="B17" i="68"/>
  <c r="Y15" i="68"/>
  <c r="X15" i="68"/>
  <c r="W15" i="68"/>
  <c r="V15" i="68"/>
  <c r="U15" i="68"/>
  <c r="T15" i="68"/>
  <c r="S15" i="68"/>
  <c r="R15" i="68"/>
  <c r="Q15" i="68"/>
  <c r="P15" i="68"/>
  <c r="O15" i="68"/>
  <c r="N15" i="68"/>
  <c r="M15" i="68"/>
  <c r="L15" i="68"/>
  <c r="K15" i="68"/>
  <c r="J15" i="68"/>
  <c r="I15" i="68"/>
  <c r="H15" i="68"/>
  <c r="G15" i="68"/>
  <c r="F15" i="68"/>
  <c r="E15" i="68"/>
  <c r="D15" i="68"/>
  <c r="C15" i="68"/>
  <c r="B15" i="68"/>
  <c r="Y14" i="68"/>
  <c r="X14" i="68"/>
  <c r="W14" i="68"/>
  <c r="V14" i="68"/>
  <c r="U14" i="68"/>
  <c r="T14" i="68"/>
  <c r="S14" i="68"/>
  <c r="R14" i="68"/>
  <c r="Q14" i="68"/>
  <c r="P14" i="68"/>
  <c r="O14" i="68"/>
  <c r="N14" i="68"/>
  <c r="M14" i="68"/>
  <c r="L14" i="68"/>
  <c r="K14" i="68"/>
  <c r="J14" i="68"/>
  <c r="I14" i="68"/>
  <c r="H14" i="68"/>
  <c r="G14" i="68"/>
  <c r="F14" i="68"/>
  <c r="E14" i="68"/>
  <c r="D14" i="68"/>
  <c r="C14" i="68"/>
  <c r="B14" i="68"/>
  <c r="Y13" i="68"/>
  <c r="X13" i="68"/>
  <c r="W13" i="68"/>
  <c r="V13" i="68"/>
  <c r="U13" i="68"/>
  <c r="T13" i="68"/>
  <c r="S13" i="68"/>
  <c r="R13" i="68"/>
  <c r="Q13" i="68"/>
  <c r="P13" i="68"/>
  <c r="O13" i="68"/>
  <c r="N13" i="68"/>
  <c r="M13" i="68"/>
  <c r="L13" i="68"/>
  <c r="K13" i="68"/>
  <c r="J13" i="68"/>
  <c r="I13" i="68"/>
  <c r="H13" i="68"/>
  <c r="G13" i="68"/>
  <c r="F13" i="68"/>
  <c r="E13" i="68"/>
  <c r="D13" i="68"/>
  <c r="C13" i="68"/>
  <c r="B13" i="68"/>
  <c r="Y12" i="68"/>
  <c r="X12" i="68"/>
  <c r="W12" i="68"/>
  <c r="V12" i="68"/>
  <c r="U12" i="68"/>
  <c r="T12" i="68"/>
  <c r="S12" i="68"/>
  <c r="R12" i="68"/>
  <c r="Q12" i="68"/>
  <c r="P12" i="68"/>
  <c r="O12" i="68"/>
  <c r="N12" i="68"/>
  <c r="M12" i="68"/>
  <c r="L12" i="68"/>
  <c r="K12" i="68"/>
  <c r="J12" i="68"/>
  <c r="I12" i="68"/>
  <c r="H12" i="68"/>
  <c r="G12" i="68"/>
  <c r="F12" i="68"/>
  <c r="E12" i="68"/>
  <c r="D12" i="68"/>
  <c r="C12" i="68"/>
  <c r="B12" i="68"/>
  <c r="Y11" i="68"/>
  <c r="X11" i="68"/>
  <c r="W11" i="68"/>
  <c r="V11" i="68"/>
  <c r="U11" i="68"/>
  <c r="T11" i="68"/>
  <c r="S11" i="68"/>
  <c r="R11" i="68"/>
  <c r="Q11" i="68"/>
  <c r="P11" i="68"/>
  <c r="O11" i="68"/>
  <c r="N11" i="68"/>
  <c r="M11" i="68"/>
  <c r="L11" i="68"/>
  <c r="K11" i="68"/>
  <c r="J11" i="68"/>
  <c r="I11" i="68"/>
  <c r="H11" i="68"/>
  <c r="G11" i="68"/>
  <c r="F11" i="68"/>
  <c r="E11" i="68"/>
  <c r="D11" i="68"/>
  <c r="C11" i="68"/>
  <c r="B11" i="68"/>
  <c r="Y10" i="68"/>
  <c r="X10" i="68"/>
  <c r="W10" i="68"/>
  <c r="V10" i="68"/>
  <c r="U10" i="68"/>
  <c r="T10" i="68"/>
  <c r="S10" i="68"/>
  <c r="R10" i="68"/>
  <c r="Q10" i="68"/>
  <c r="P10" i="68"/>
  <c r="O10" i="68"/>
  <c r="N10" i="68"/>
  <c r="M10" i="68"/>
  <c r="L10" i="68"/>
  <c r="K10" i="68"/>
  <c r="J10" i="68"/>
  <c r="I10" i="68"/>
  <c r="H10" i="68"/>
  <c r="G10" i="68"/>
  <c r="F10" i="68"/>
  <c r="E10" i="68"/>
  <c r="D10" i="68"/>
  <c r="C10" i="68"/>
  <c r="B10" i="68"/>
  <c r="Y9" i="68"/>
  <c r="X9" i="68"/>
  <c r="W9" i="68"/>
  <c r="V9" i="68"/>
  <c r="U9" i="68"/>
  <c r="T9" i="68"/>
  <c r="S9" i="68"/>
  <c r="R9" i="68"/>
  <c r="Q9" i="68"/>
  <c r="P9" i="68"/>
  <c r="O9" i="68"/>
  <c r="N9" i="68"/>
  <c r="M9" i="68"/>
  <c r="L9" i="68"/>
  <c r="K9" i="68"/>
  <c r="J9" i="68"/>
  <c r="I9" i="68"/>
  <c r="H9" i="68"/>
  <c r="G9" i="68"/>
  <c r="F9" i="68"/>
  <c r="E9" i="68"/>
  <c r="D9" i="68"/>
  <c r="C9" i="68"/>
  <c r="B9" i="68"/>
  <c r="Y8" i="68"/>
  <c r="X8" i="68"/>
  <c r="W8" i="68"/>
  <c r="V8" i="68"/>
  <c r="U8" i="68"/>
  <c r="T8" i="68"/>
  <c r="S8" i="68"/>
  <c r="R8" i="68"/>
  <c r="Q8" i="68"/>
  <c r="P8" i="68"/>
  <c r="O8" i="68"/>
  <c r="N8" i="68"/>
  <c r="M8" i="68"/>
  <c r="L8" i="68"/>
  <c r="K8" i="68"/>
  <c r="J8" i="68"/>
  <c r="I8" i="68"/>
  <c r="H8" i="68"/>
  <c r="G8" i="68"/>
  <c r="F8" i="68"/>
  <c r="E8" i="68"/>
  <c r="D8" i="68"/>
  <c r="C8" i="68"/>
  <c r="B8" i="68"/>
  <c r="Y7" i="68"/>
  <c r="X7" i="68"/>
  <c r="W7" i="68"/>
  <c r="V7" i="68"/>
  <c r="U7" i="68"/>
  <c r="T7" i="68"/>
  <c r="S7" i="68"/>
  <c r="R7" i="68"/>
  <c r="Q7" i="68"/>
  <c r="P7" i="68"/>
  <c r="O7" i="68"/>
  <c r="N7" i="68"/>
  <c r="M7" i="68"/>
  <c r="L7" i="68"/>
  <c r="K7" i="68"/>
  <c r="J7" i="68"/>
  <c r="I7" i="68"/>
  <c r="H7" i="68"/>
  <c r="G7" i="68"/>
  <c r="F7" i="68"/>
  <c r="E7" i="68"/>
  <c r="D7" i="68"/>
  <c r="C7" i="68"/>
  <c r="B7" i="68"/>
  <c r="Y6" i="68"/>
  <c r="X6" i="68"/>
  <c r="W6" i="68"/>
  <c r="V6" i="68"/>
  <c r="U6" i="68"/>
  <c r="T6" i="68"/>
  <c r="S6" i="68"/>
  <c r="R6" i="68"/>
  <c r="Q6" i="68"/>
  <c r="P6" i="68"/>
  <c r="O6" i="68"/>
  <c r="N6" i="68"/>
  <c r="M6" i="68"/>
  <c r="L6" i="68"/>
  <c r="K6" i="68"/>
  <c r="J6" i="68"/>
  <c r="I6" i="68"/>
  <c r="H6" i="68"/>
  <c r="G6" i="68"/>
  <c r="F6" i="68"/>
  <c r="E6" i="68"/>
  <c r="D6" i="68"/>
  <c r="C6" i="68"/>
  <c r="B6" i="68"/>
  <c r="Y5" i="68"/>
  <c r="X5" i="68"/>
  <c r="W5" i="68"/>
  <c r="V5" i="68"/>
  <c r="U5" i="68"/>
  <c r="T5" i="68"/>
  <c r="S5" i="68"/>
  <c r="R5" i="68"/>
  <c r="Q5" i="68"/>
  <c r="P5" i="68"/>
  <c r="O5" i="68"/>
  <c r="N5" i="68"/>
  <c r="M5" i="68"/>
  <c r="L5" i="68"/>
  <c r="K5" i="68"/>
  <c r="J5" i="68"/>
  <c r="I5" i="68"/>
  <c r="H5" i="68"/>
  <c r="G5" i="68"/>
  <c r="F5" i="68"/>
  <c r="E5" i="68"/>
  <c r="D5" i="68"/>
  <c r="C5" i="68"/>
  <c r="B5" i="68"/>
  <c r="Y4" i="68"/>
  <c r="X4" i="68"/>
  <c r="W4" i="68"/>
  <c r="V4" i="68"/>
  <c r="U4" i="68"/>
  <c r="T4" i="68"/>
  <c r="S4" i="68"/>
  <c r="R4" i="68"/>
  <c r="Q4" i="68"/>
  <c r="P4" i="68"/>
  <c r="O4" i="68"/>
  <c r="N4" i="68"/>
  <c r="M4" i="68"/>
  <c r="L4" i="68"/>
  <c r="K4" i="68"/>
  <c r="J4" i="68"/>
  <c r="I4" i="68"/>
  <c r="H4" i="68"/>
  <c r="G4" i="68"/>
  <c r="F4" i="68"/>
  <c r="E4" i="68"/>
  <c r="D4" i="68"/>
  <c r="C4" i="68"/>
  <c r="B4" i="68"/>
  <c r="Y3" i="68"/>
  <c r="X3" i="68"/>
  <c r="W3" i="68"/>
  <c r="V3" i="68"/>
  <c r="U3" i="68"/>
  <c r="T3" i="68"/>
  <c r="S3" i="68"/>
  <c r="R3" i="68"/>
  <c r="Q3" i="68"/>
  <c r="P3" i="68"/>
  <c r="O3" i="68"/>
  <c r="N3" i="68"/>
  <c r="M3" i="68"/>
  <c r="L3" i="68"/>
  <c r="K3" i="68"/>
  <c r="J3" i="68"/>
  <c r="I3" i="68"/>
  <c r="H3" i="68"/>
  <c r="G3" i="68"/>
  <c r="F3" i="68"/>
  <c r="E3" i="68"/>
  <c r="D3" i="68"/>
  <c r="C3" i="68"/>
  <c r="B3" i="68"/>
  <c r="Y2" i="68"/>
  <c r="X2" i="68"/>
  <c r="W2" i="68"/>
  <c r="V2" i="68"/>
  <c r="U2" i="68"/>
  <c r="U16" i="68" s="1"/>
  <c r="U20" i="68" s="1"/>
  <c r="T2" i="68"/>
  <c r="T16" i="68" s="1"/>
  <c r="T20" i="68" s="1"/>
  <c r="S2" i="68"/>
  <c r="R2" i="68"/>
  <c r="Q2" i="68"/>
  <c r="P2" i="68"/>
  <c r="O2" i="68"/>
  <c r="N2" i="68"/>
  <c r="M2" i="68"/>
  <c r="L2" i="68"/>
  <c r="K2" i="68"/>
  <c r="J2" i="68"/>
  <c r="I2" i="68"/>
  <c r="H2" i="68"/>
  <c r="H16" i="68" s="1"/>
  <c r="H20" i="68" s="1"/>
  <c r="G2" i="68"/>
  <c r="F2" i="68"/>
  <c r="E2" i="68"/>
  <c r="D2" i="68"/>
  <c r="D16" i="68" s="1"/>
  <c r="D20" i="68" s="1"/>
  <c r="C2" i="68"/>
  <c r="B2" i="68"/>
  <c r="Y1" i="68"/>
  <c r="X1" i="68"/>
  <c r="W1" i="68"/>
  <c r="V1" i="68"/>
  <c r="U1" i="68"/>
  <c r="T1" i="68"/>
  <c r="S1" i="68"/>
  <c r="R1" i="68"/>
  <c r="Q1" i="68"/>
  <c r="P1" i="68"/>
  <c r="O1" i="68"/>
  <c r="N1" i="68"/>
  <c r="M1" i="68"/>
  <c r="L1" i="68"/>
  <c r="K1" i="68"/>
  <c r="J1" i="68"/>
  <c r="I1" i="68"/>
  <c r="H1" i="68"/>
  <c r="G1" i="68"/>
  <c r="F1" i="68"/>
  <c r="E1" i="68"/>
  <c r="D1" i="68"/>
  <c r="C1" i="68"/>
  <c r="B1" i="68"/>
  <c r="M19" i="67"/>
  <c r="L19" i="67"/>
  <c r="K19" i="67"/>
  <c r="J19" i="67"/>
  <c r="I19" i="67"/>
  <c r="H19" i="67"/>
  <c r="G19" i="67"/>
  <c r="F19" i="67"/>
  <c r="E19" i="67"/>
  <c r="D19" i="67"/>
  <c r="C19" i="67"/>
  <c r="B19" i="67"/>
  <c r="M18" i="67"/>
  <c r="L18" i="67"/>
  <c r="K18" i="67"/>
  <c r="J18" i="67"/>
  <c r="I18" i="67"/>
  <c r="H18" i="67"/>
  <c r="G18" i="67"/>
  <c r="F18" i="67"/>
  <c r="E18" i="67"/>
  <c r="D18" i="67"/>
  <c r="C18" i="67"/>
  <c r="B18" i="67"/>
  <c r="M17" i="67"/>
  <c r="L17" i="67"/>
  <c r="K17" i="67"/>
  <c r="J17" i="67"/>
  <c r="I17" i="67"/>
  <c r="H17" i="67"/>
  <c r="G17" i="67"/>
  <c r="F17" i="67"/>
  <c r="E17" i="67"/>
  <c r="D17" i="67"/>
  <c r="C17" i="67"/>
  <c r="B17" i="67"/>
  <c r="M15" i="67"/>
  <c r="L15" i="67"/>
  <c r="K15" i="67"/>
  <c r="J15" i="67"/>
  <c r="I15" i="67"/>
  <c r="H15" i="67"/>
  <c r="G15" i="67"/>
  <c r="F15" i="67"/>
  <c r="E15" i="67"/>
  <c r="D15" i="67"/>
  <c r="C15" i="67"/>
  <c r="B15" i="67"/>
  <c r="M14" i="67"/>
  <c r="L14" i="67"/>
  <c r="K14" i="67"/>
  <c r="J14" i="67"/>
  <c r="I14" i="67"/>
  <c r="H14" i="67"/>
  <c r="G14" i="67"/>
  <c r="F14" i="67"/>
  <c r="E14" i="67"/>
  <c r="D14" i="67"/>
  <c r="C14" i="67"/>
  <c r="B14" i="67"/>
  <c r="M13" i="67"/>
  <c r="L13" i="67"/>
  <c r="K13" i="67"/>
  <c r="J13" i="67"/>
  <c r="I13" i="67"/>
  <c r="H13" i="67"/>
  <c r="G13" i="67"/>
  <c r="F13" i="67"/>
  <c r="E13" i="67"/>
  <c r="D13" i="67"/>
  <c r="C13" i="67"/>
  <c r="B13" i="67"/>
  <c r="M12" i="67"/>
  <c r="L12" i="67"/>
  <c r="K12" i="67"/>
  <c r="J12" i="67"/>
  <c r="I12" i="67"/>
  <c r="H12" i="67"/>
  <c r="G12" i="67"/>
  <c r="F12" i="67"/>
  <c r="E12" i="67"/>
  <c r="D12" i="67"/>
  <c r="C12" i="67"/>
  <c r="B12" i="67"/>
  <c r="M11" i="67"/>
  <c r="L11" i="67"/>
  <c r="K11" i="67"/>
  <c r="J11" i="67"/>
  <c r="I11" i="67"/>
  <c r="H11" i="67"/>
  <c r="G11" i="67"/>
  <c r="F11" i="67"/>
  <c r="E11" i="67"/>
  <c r="D11" i="67"/>
  <c r="C11" i="67"/>
  <c r="B11" i="67"/>
  <c r="M10" i="67"/>
  <c r="L10" i="67"/>
  <c r="K10" i="67"/>
  <c r="J10" i="67"/>
  <c r="I10" i="67"/>
  <c r="H10" i="67"/>
  <c r="G10" i="67"/>
  <c r="F10" i="67"/>
  <c r="E10" i="67"/>
  <c r="D10" i="67"/>
  <c r="C10" i="67"/>
  <c r="B10" i="67"/>
  <c r="M9" i="67"/>
  <c r="L9" i="67"/>
  <c r="K9" i="67"/>
  <c r="J9" i="67"/>
  <c r="I9" i="67"/>
  <c r="H9" i="67"/>
  <c r="G9" i="67"/>
  <c r="F9" i="67"/>
  <c r="E9" i="67"/>
  <c r="D9" i="67"/>
  <c r="C9" i="67"/>
  <c r="B9" i="67"/>
  <c r="M8" i="67"/>
  <c r="L8" i="67"/>
  <c r="K8" i="67"/>
  <c r="J8" i="67"/>
  <c r="I8" i="67"/>
  <c r="H8" i="67"/>
  <c r="G8" i="67"/>
  <c r="F8" i="67"/>
  <c r="E8" i="67"/>
  <c r="D8" i="67"/>
  <c r="C8" i="67"/>
  <c r="B8" i="67"/>
  <c r="M7" i="67"/>
  <c r="L7" i="67"/>
  <c r="K7" i="67"/>
  <c r="J7" i="67"/>
  <c r="I7" i="67"/>
  <c r="H7" i="67"/>
  <c r="G7" i="67"/>
  <c r="F7" i="67"/>
  <c r="E7" i="67"/>
  <c r="D7" i="67"/>
  <c r="C7" i="67"/>
  <c r="B7" i="67"/>
  <c r="M6" i="67"/>
  <c r="L6" i="67"/>
  <c r="K6" i="67"/>
  <c r="J6" i="67"/>
  <c r="I6" i="67"/>
  <c r="H6" i="67"/>
  <c r="G6" i="67"/>
  <c r="F6" i="67"/>
  <c r="E6" i="67"/>
  <c r="D6" i="67"/>
  <c r="C6" i="67"/>
  <c r="B6" i="67"/>
  <c r="M5" i="67"/>
  <c r="L5" i="67"/>
  <c r="K5" i="67"/>
  <c r="J5" i="67"/>
  <c r="I5" i="67"/>
  <c r="H5" i="67"/>
  <c r="G5" i="67"/>
  <c r="F5" i="67"/>
  <c r="E5" i="67"/>
  <c r="D5" i="67"/>
  <c r="C5" i="67"/>
  <c r="B5" i="67"/>
  <c r="M4" i="67"/>
  <c r="L4" i="67"/>
  <c r="K4" i="67"/>
  <c r="J4" i="67"/>
  <c r="I4" i="67"/>
  <c r="H4" i="67"/>
  <c r="G4" i="67"/>
  <c r="F4" i="67"/>
  <c r="E4" i="67"/>
  <c r="D4" i="67"/>
  <c r="C4" i="67"/>
  <c r="B4" i="67"/>
  <c r="M3" i="67"/>
  <c r="L3" i="67"/>
  <c r="K3" i="67"/>
  <c r="J3" i="67"/>
  <c r="I3" i="67"/>
  <c r="H3" i="67"/>
  <c r="G3" i="67"/>
  <c r="F3" i="67"/>
  <c r="E3" i="67"/>
  <c r="D3" i="67"/>
  <c r="C3" i="67"/>
  <c r="B3" i="67"/>
  <c r="M2" i="67"/>
  <c r="L2" i="67"/>
  <c r="K2" i="67"/>
  <c r="J2" i="67"/>
  <c r="I2" i="67"/>
  <c r="H2" i="67"/>
  <c r="G2" i="67"/>
  <c r="F2" i="67"/>
  <c r="E2" i="67"/>
  <c r="D2" i="67"/>
  <c r="C2" i="67"/>
  <c r="B2" i="67"/>
  <c r="M1" i="67"/>
  <c r="L1" i="67"/>
  <c r="K1" i="67"/>
  <c r="J1" i="67"/>
  <c r="I1" i="67"/>
  <c r="H1" i="67"/>
  <c r="G1" i="67"/>
  <c r="F1" i="67"/>
  <c r="E1" i="67"/>
  <c r="D1" i="67"/>
  <c r="C1" i="67"/>
  <c r="B1" i="67"/>
  <c r="P16" i="68" l="1"/>
  <c r="P20" i="68" s="1"/>
  <c r="M16" i="68"/>
  <c r="M20" i="68" s="1"/>
  <c r="L16" i="68"/>
  <c r="L20" i="68" s="1"/>
  <c r="Y16" i="68"/>
  <c r="Y20" i="68" s="1"/>
  <c r="X16" i="68"/>
  <c r="X20" i="68" s="1"/>
  <c r="Q16" i="68"/>
  <c r="Q20" i="68" s="1"/>
  <c r="I16" i="68"/>
  <c r="I20" i="68" s="1"/>
  <c r="W16" i="68"/>
  <c r="W20" i="68" s="1"/>
  <c r="V16" i="68"/>
  <c r="V20" i="68" s="1"/>
  <c r="S16" i="68"/>
  <c r="S20" i="68" s="1"/>
  <c r="R16" i="68"/>
  <c r="R20" i="68" s="1"/>
  <c r="O16" i="68"/>
  <c r="O20" i="68" s="1"/>
  <c r="N16" i="68"/>
  <c r="N20" i="68" s="1"/>
  <c r="K16" i="68"/>
  <c r="K20" i="68" s="1"/>
  <c r="J16" i="68"/>
  <c r="J20" i="68" s="1"/>
  <c r="G16" i="68"/>
  <c r="G20" i="68" s="1"/>
  <c r="F16" i="68"/>
  <c r="F20" i="68" s="1"/>
  <c r="E16" i="68"/>
  <c r="E20" i="68" s="1"/>
  <c r="C16" i="68"/>
  <c r="C20" i="68" s="1"/>
  <c r="B16" i="68"/>
  <c r="B20" i="68" s="1"/>
  <c r="H16" i="67"/>
  <c r="H20" i="67" s="1"/>
  <c r="M16" i="67"/>
  <c r="M20" i="67" s="1"/>
  <c r="L16" i="67"/>
  <c r="L20" i="67" s="1"/>
  <c r="I16" i="67"/>
  <c r="I20" i="67" s="1"/>
  <c r="E16" i="67"/>
  <c r="E20" i="67" s="1"/>
  <c r="D16" i="67"/>
  <c r="D20" i="67" s="1"/>
  <c r="B16" i="67"/>
  <c r="B20" i="67" s="1"/>
  <c r="J16" i="67"/>
  <c r="J20" i="67" s="1"/>
  <c r="C16" i="67"/>
  <c r="C20" i="67" s="1"/>
  <c r="G16" i="67"/>
  <c r="G20" i="67" s="1"/>
  <c r="F16" i="67"/>
  <c r="F20" i="67" s="1"/>
  <c r="K16" i="67"/>
  <c r="K20" i="67" s="1"/>
</calcChain>
</file>

<file path=xl/sharedStrings.xml><?xml version="1.0" encoding="utf-8"?>
<sst xmlns="http://schemas.openxmlformats.org/spreadsheetml/2006/main" count="255" uniqueCount="149">
  <si>
    <t>Month</t>
  </si>
  <si>
    <t>IBC</t>
  </si>
  <si>
    <t>Response</t>
  </si>
  <si>
    <t>Footroom</t>
  </si>
  <si>
    <t>Fast Reserve</t>
  </si>
  <si>
    <t>Energy Imbalance</t>
  </si>
  <si>
    <t>Reactive</t>
  </si>
  <si>
    <t>Operating Reserve</t>
  </si>
  <si>
    <t>BM Startup</t>
  </si>
  <si>
    <t>STOR</t>
  </si>
  <si>
    <t>Constraints - E&amp;W</t>
  </si>
  <si>
    <t>Constraints - Cheviot</t>
  </si>
  <si>
    <t>Constraints - Scotland</t>
  </si>
  <si>
    <t>Minor Components</t>
  </si>
  <si>
    <t>ROCOF (E&amp;W)</t>
  </si>
  <si>
    <t>Black Start (non-incentivised)</t>
  </si>
  <si>
    <t>TLIC</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</si>
  <si>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</si>
  <si>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</si>
  <si>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</si>
  <si>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</si>
  <si>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</si>
  <si>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</si>
  <si>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</si>
  <si>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</si>
  <si>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</si>
  <si>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</si>
  <si>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</si>
  <si>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</si>
  <si>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</si>
  <si>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</si>
  <si>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</si>
  <si>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</si>
  <si>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</si>
  <si>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</si>
  <si>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</si>
  <si>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</si>
  <si>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</si>
  <si>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</si>
  <si>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</si>
  <si>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</si>
  <si>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Outturn</t>
  </si>
  <si>
    <t>ROCOF</t>
  </si>
  <si>
    <t>Actual</t>
  </si>
  <si>
    <t>BS</t>
  </si>
  <si>
    <t>New constraint E&amp;W</t>
  </si>
  <si>
    <t>demand</t>
  </si>
  <si>
    <t>total</t>
  </si>
  <si>
    <t>BSUos</t>
  </si>
  <si>
    <t>Esitmated NGET Profit/(Loss)</t>
  </si>
  <si>
    <t>Estimated Internal BSUos(£m)</t>
  </si>
  <si>
    <t>Esitimated BSUoS Charge (£/MWh)</t>
  </si>
  <si>
    <t>internal</t>
  </si>
  <si>
    <t>Total BSUos</t>
  </si>
  <si>
    <t>Esitmated BSUos Vol (TWh)</t>
  </si>
  <si>
    <t>F_Apr-15</t>
  </si>
  <si>
    <t>F_May-15</t>
  </si>
  <si>
    <t>F_Jun-15</t>
  </si>
  <si>
    <t>F_Jul-15</t>
  </si>
  <si>
    <t>F_Aug-15</t>
  </si>
  <si>
    <t>F_Sep-15</t>
  </si>
  <si>
    <t>F_Oct-15</t>
  </si>
  <si>
    <t>F_Nov-15</t>
  </si>
  <si>
    <t>F_Dec-15</t>
  </si>
  <si>
    <t>F_Jan-16</t>
  </si>
  <si>
    <t>F_Feb-16</t>
  </si>
  <si>
    <t>F_Mar-16</t>
  </si>
  <si>
    <t>F_Apr-16</t>
  </si>
  <si>
    <t>F_May-16</t>
  </si>
  <si>
    <t>F_Jun-16</t>
  </si>
  <si>
    <t>F_Jul-16</t>
  </si>
  <si>
    <t>F_Aug-16</t>
  </si>
  <si>
    <t>F_Sep-16</t>
  </si>
  <si>
    <t>F_Oct-16</t>
  </si>
  <si>
    <t>F_Nov-16</t>
  </si>
  <si>
    <t>F_Dec-16</t>
  </si>
  <si>
    <t>F_Jan-17</t>
  </si>
  <si>
    <t>F_Feb-17</t>
  </si>
  <si>
    <t>F_Mar-17</t>
  </si>
  <si>
    <t>F_Apr-17</t>
  </si>
  <si>
    <t>F_May-17</t>
  </si>
  <si>
    <t>F_Jun-17</t>
  </si>
  <si>
    <t>F_Jul-17</t>
  </si>
  <si>
    <t>F_Aug-17</t>
  </si>
  <si>
    <t>F_Sep-17</t>
  </si>
  <si>
    <t>F_Oct-17</t>
  </si>
  <si>
    <t>F_Nov-17</t>
  </si>
  <si>
    <t>F_Dec-17</t>
  </si>
  <si>
    <t>F_Jan-18</t>
  </si>
  <si>
    <t>F_Feb-18</t>
  </si>
  <si>
    <t>APE</t>
  </si>
  <si>
    <t>AE</t>
  </si>
  <si>
    <t>RMSE</t>
  </si>
  <si>
    <t>Month ahead forecast</t>
  </si>
  <si>
    <t>Mar-17</t>
  </si>
  <si>
    <t>13/14</t>
  </si>
  <si>
    <t>14/15</t>
  </si>
  <si>
    <t>15/16</t>
  </si>
  <si>
    <t>16/17</t>
  </si>
  <si>
    <t>17/18</t>
  </si>
  <si>
    <t>18/19</t>
  </si>
  <si>
    <t>High Error Band (£/MWh)</t>
  </si>
  <si>
    <t>Low Error Band (£/MWh)</t>
  </si>
  <si>
    <t>Year ahead forecast (£/MWh)</t>
  </si>
  <si>
    <t>F_Mar-18</t>
  </si>
  <si>
    <t>Apr-19</t>
  </si>
  <si>
    <t>F_Apr-18</t>
  </si>
  <si>
    <t>May-19</t>
  </si>
  <si>
    <t>Jun-19</t>
  </si>
  <si>
    <t>Jul-19</t>
  </si>
  <si>
    <t>Aug-19</t>
  </si>
  <si>
    <t>Sep-19</t>
  </si>
  <si>
    <t>Oct-19</t>
  </si>
  <si>
    <t>Nov-19</t>
  </si>
  <si>
    <t>Dec-19</t>
  </si>
  <si>
    <t>Jan-20</t>
  </si>
  <si>
    <t>Feb-20</t>
  </si>
  <si>
    <t>Mar-20</t>
  </si>
  <si>
    <t>Apr-20</t>
  </si>
  <si>
    <t>profit/loss</t>
  </si>
  <si>
    <t>Profit/loss</t>
  </si>
  <si>
    <t>May-20</t>
  </si>
  <si>
    <t>Apr-15</t>
  </si>
  <si>
    <t>May-16</t>
  </si>
  <si>
    <t>May-15</t>
  </si>
  <si>
    <t>Apr-16</t>
  </si>
  <si>
    <t>Jun-15</t>
  </si>
  <si>
    <t>Jul-15</t>
  </si>
  <si>
    <t>Aug-15</t>
  </si>
  <si>
    <t>Sep-15</t>
  </si>
  <si>
    <t>Oct-15</t>
  </si>
  <si>
    <t>Nov-15</t>
  </si>
  <si>
    <t>Dec-15</t>
  </si>
  <si>
    <t>Jan-16</t>
  </si>
  <si>
    <t>Feb-16</t>
  </si>
  <si>
    <t>Mar-16</t>
  </si>
  <si>
    <t>Jun-16</t>
  </si>
  <si>
    <t>Jul-16</t>
  </si>
  <si>
    <t>Aug-16</t>
  </si>
  <si>
    <t>Sep-16</t>
  </si>
  <si>
    <t>Oct-16</t>
  </si>
  <si>
    <t>Nov-16</t>
  </si>
  <si>
    <t>Dec-16</t>
  </si>
  <si>
    <t>Jan-17</t>
  </si>
  <si>
    <t>Feb-17</t>
  </si>
  <si>
    <t>F_May-18</t>
  </si>
  <si>
    <t>Estimated Internal BSUoS(£m)</t>
  </si>
  <si>
    <t>Year ahead forecast</t>
  </si>
  <si>
    <t>F_Jun-18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</si>
</sst>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7" formatCode="0.0"/>
    <numFmt numFmtId="169" formatCode="0.0000"/>
    <numFmt numFmtId="170" formatCode="_(* #,##0.00_);_(* \(#,##0.00\);_(* &quot;-&quot;??_);_(@_)"/>
    <numFmt numFmtId="171" formatCode="_(&quot;£&quot;* #,##0.00_);_(&quot;£&quot;* \(#,##0.00\);_(&quot;£&quot;* &quot;-&quot;??_);_(@_)"/>
  </numFmts>
  <fonts count="61" x14ac:knownFonts="1">
    <font>
      <sz val="11"/>
      <color theme="1"/>
      <name val="Calibri"/>
      <family val="2"/>
      <scheme val="minor"/>
    </font>
    <font>
      <b/>
      <sz val="10"/>
      <name val="Arial"/>
      <family val="2"/>
    </font>
    <font>
      <sz val="10"/>
      <name val="Arial"/>
      <family val="2"/>
    </font>
    <font>
      <sz val="11"/>
      <color theme="1"/>
      <name val="Calibri"/>
      <family val="2"/>
      <scheme val="minor"/>
    </font>
    <font>
      <b/>
      <sz val="11"/>
      <color theme="1"/>
      <name val="Calibri"/>
      <family val="2"/>
      <scheme val="minor"/>
    </font>
    <font>
      <sz val="10"/>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1"/>
      <color indexed="8"/>
      <name val="Calibri"/>
      <family val="2"/>
    </font>
    <font>
      <sz val="10"/>
      <color indexed="9"/>
      <name val="Verdana"/>
      <family val="2"/>
    </font>
    <font>
      <sz val="11"/>
      <color indexed="9"/>
      <name val="Calibri"/>
      <family val="2"/>
    </font>
    <font>
      <sz val="10"/>
      <color indexed="20"/>
      <name val="Verdana"/>
      <family val="2"/>
    </font>
    <font>
      <sz val="11"/>
      <color indexed="20"/>
      <name val="Calibri"/>
      <family val="2"/>
    </font>
    <font>
      <b/>
      <sz val="10"/>
      <color indexed="52"/>
      <name val="Verdana"/>
      <family val="2"/>
    </font>
    <font>
      <b/>
      <sz val="11"/>
      <color indexed="52"/>
      <name val="Calibri"/>
      <family val="2"/>
    </font>
    <font>
      <b/>
      <sz val="10"/>
      <color indexed="9"/>
      <name val="Verdana"/>
      <family val="2"/>
    </font>
    <font>
      <b/>
      <sz val="11"/>
      <color indexed="9"/>
      <name val="Calibri"/>
      <family val="2"/>
    </font>
    <font>
      <i/>
      <sz val="10"/>
      <color indexed="23"/>
      <name val="Verdana"/>
      <family val="2"/>
    </font>
    <font>
      <i/>
      <sz val="11"/>
      <color indexed="23"/>
      <name val="Calibri"/>
      <family val="2"/>
    </font>
    <font>
      <sz val="10"/>
      <color indexed="17"/>
      <name val="Verdana"/>
      <family val="2"/>
    </font>
    <font>
      <sz val="11"/>
      <color indexed="17"/>
      <name val="Calibri"/>
      <family val="2"/>
    </font>
    <font>
      <b/>
      <sz val="15"/>
      <color indexed="56"/>
      <name val="Verdana"/>
      <family val="2"/>
    </font>
    <font>
      <b/>
      <sz val="15"/>
      <color indexed="62"/>
      <name val="Calibri"/>
      <family val="2"/>
    </font>
    <font>
      <b/>
      <sz val="13"/>
      <color indexed="56"/>
      <name val="Verdana"/>
      <family val="2"/>
    </font>
    <font>
      <b/>
      <sz val="13"/>
      <color indexed="62"/>
      <name val="Calibri"/>
      <family val="2"/>
    </font>
    <font>
      <b/>
      <sz val="11"/>
      <color indexed="56"/>
      <name val="Verdana"/>
      <family val="2"/>
    </font>
    <font>
      <b/>
      <sz val="11"/>
      <color indexed="62"/>
      <name val="Calibri"/>
      <family val="2"/>
    </font>
    <font>
      <u/>
      <sz val="8"/>
      <color indexed="12"/>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sz val="10"/>
      <color indexed="60"/>
      <name val="Verdana"/>
      <family val="2"/>
    </font>
    <font>
      <sz val="11"/>
      <color indexed="60"/>
      <name val="Calibri"/>
      <family val="2"/>
    </font>
    <font>
      <b/>
      <sz val="10"/>
      <color indexed="63"/>
      <name val="Verdana"/>
      <family val="2"/>
    </font>
    <font>
      <b/>
      <sz val="11"/>
      <color indexed="63"/>
      <name val="Calibri"/>
      <family val="2"/>
    </font>
    <font>
      <b/>
      <sz val="18"/>
      <color indexed="56"/>
      <name val="Cambria"/>
      <family val="2"/>
    </font>
    <font>
      <b/>
      <sz val="18"/>
      <color indexed="62"/>
      <name val="Cambria"/>
      <family val="2"/>
    </font>
    <font>
      <b/>
      <sz val="10"/>
      <color indexed="8"/>
      <name val="Verdana"/>
      <family val="2"/>
    </font>
    <font>
      <b/>
      <sz val="11"/>
      <color indexed="8"/>
      <name val="Calibri"/>
      <family val="2"/>
    </font>
    <font>
      <sz val="10"/>
      <color indexed="10"/>
      <name val="Verdana"/>
      <family val="2"/>
    </font>
    <font>
      <sz val="11"/>
      <color indexed="10"/>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0"/>
      <name val="Arial"/>
      <family val="2"/>
    </font>
  </fonts>
  <fills count="60">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4F81BD"/>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1278">
    <xf numFmtId="0" fontId="0" fillId="0" borderId="0"/>
    <xf numFmtId="0" fontId="1" fillId="0" borderId="0"/>
    <xf numFmtId="0" fontId="2" fillId="0" borderId="0"/>
    <xf numFmtId="44" fontId="2" fillId="0" borderId="0" applyFont="0" applyFill="0" applyBorder="0" applyAlignment="0" applyProtection="0"/>
    <xf numFmtId="0" fontId="2" fillId="0" borderId="0"/>
    <xf numFmtId="0" fontId="3" fillId="0" borderId="0"/>
    <xf numFmtId="0" fontId="2" fillId="0" borderId="0"/>
    <xf numFmtId="0" fontId="2" fillId="0" borderId="0"/>
    <xf numFmtId="0" fontId="1" fillId="0" borderId="0"/>
    <xf numFmtId="0" fontId="3" fillId="0" borderId="0"/>
    <xf numFmtId="9" fontId="3"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1" fillId="3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2" fillId="35"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2" fillId="37" borderId="0" applyNumberFormat="0" applyBorder="0" applyAlignment="0" applyProtection="0"/>
    <xf numFmtId="0" fontId="21" fillId="36" borderId="0" applyNumberFormat="0" applyBorder="0" applyAlignment="0" applyProtection="0"/>
    <xf numFmtId="0" fontId="21"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2" fillId="39" borderId="0" applyNumberFormat="0" applyBorder="0" applyAlignment="0" applyProtection="0"/>
    <xf numFmtId="0" fontId="21" fillId="38" borderId="0" applyNumberFormat="0" applyBorder="0" applyAlignment="0" applyProtection="0"/>
    <xf numFmtId="0" fontId="21" fillId="4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2" fillId="35"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2" fillId="41" borderId="0" applyNumberFormat="0" applyBorder="0" applyAlignment="0" applyProtection="0"/>
    <xf numFmtId="0" fontId="21" fillId="41" borderId="0" applyNumberFormat="0" applyBorder="0" applyAlignment="0" applyProtection="0"/>
    <xf numFmtId="0" fontId="21"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2" fillId="39" borderId="0" applyNumberFormat="0" applyBorder="0" applyAlignment="0" applyProtection="0"/>
    <xf numFmtId="0" fontId="21" fillId="35" borderId="0" applyNumberFormat="0" applyBorder="0" applyAlignment="0" applyProtection="0"/>
    <xf numFmtId="0" fontId="21" fillId="4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2" fillId="43" borderId="0" applyNumberFormat="0" applyBorder="0" applyAlignment="0" applyProtection="0"/>
    <xf numFmtId="0" fontId="21" fillId="42" borderId="0" applyNumberFormat="0" applyBorder="0" applyAlignment="0" applyProtection="0"/>
    <xf numFmtId="0" fontId="21" fillId="3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2" fillId="37" borderId="0" applyNumberFormat="0" applyBorder="0" applyAlignment="0" applyProtection="0"/>
    <xf numFmtId="0" fontId="21" fillId="37" borderId="0" applyNumberFormat="0" applyBorder="0" applyAlignment="0" applyProtection="0"/>
    <xf numFmtId="0" fontId="21"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2" fillId="45" borderId="0" applyNumberFormat="0" applyBorder="0" applyAlignment="0" applyProtection="0"/>
    <xf numFmtId="0" fontId="21" fillId="44" borderId="0" applyNumberFormat="0" applyBorder="0" applyAlignment="0" applyProtection="0"/>
    <xf numFmtId="0" fontId="21"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2" fillId="43"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2" fillId="42" borderId="0" applyNumberFormat="0" applyBorder="0" applyAlignment="0" applyProtection="0"/>
    <xf numFmtId="0" fontId="21" fillId="42" borderId="0" applyNumberFormat="0" applyBorder="0" applyAlignment="0" applyProtection="0"/>
    <xf numFmtId="0" fontId="2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2" fillId="45" borderId="0" applyNumberFormat="0" applyBorder="0" applyAlignment="0" applyProtection="0"/>
    <xf numFmtId="0" fontId="21" fillId="46" borderId="0" applyNumberFormat="0" applyBorder="0" applyAlignment="0" applyProtection="0"/>
    <xf numFmtId="0" fontId="23" fillId="47" borderId="0" applyNumberFormat="0" applyBorder="0" applyAlignment="0" applyProtection="0"/>
    <xf numFmtId="0" fontId="20" fillId="13" borderId="0" applyNumberFormat="0" applyBorder="0" applyAlignment="0" applyProtection="0"/>
    <xf numFmtId="0" fontId="24" fillId="48" borderId="0" applyNumberFormat="0" applyBorder="0" applyAlignment="0" applyProtection="0"/>
    <xf numFmtId="0" fontId="23" fillId="47" borderId="0" applyNumberFormat="0" applyBorder="0" applyAlignment="0" applyProtection="0"/>
    <xf numFmtId="0" fontId="23" fillId="37" borderId="0" applyNumberFormat="0" applyBorder="0" applyAlignment="0" applyProtection="0"/>
    <xf numFmtId="0" fontId="20" fillId="17" borderId="0" applyNumberFormat="0" applyBorder="0" applyAlignment="0" applyProtection="0"/>
    <xf numFmtId="0" fontId="24" fillId="37" borderId="0" applyNumberFormat="0" applyBorder="0" applyAlignment="0" applyProtection="0"/>
    <xf numFmtId="0" fontId="23" fillId="37" borderId="0" applyNumberFormat="0" applyBorder="0" applyAlignment="0" applyProtection="0"/>
    <xf numFmtId="0" fontId="23" fillId="44" borderId="0" applyNumberFormat="0" applyBorder="0" applyAlignment="0" applyProtection="0"/>
    <xf numFmtId="0" fontId="20" fillId="21" borderId="0" applyNumberFormat="0" applyBorder="0" applyAlignment="0" applyProtection="0"/>
    <xf numFmtId="0" fontId="24" fillId="45" borderId="0" applyNumberFormat="0" applyBorder="0" applyAlignment="0" applyProtection="0"/>
    <xf numFmtId="0" fontId="23" fillId="44" borderId="0" applyNumberFormat="0" applyBorder="0" applyAlignment="0" applyProtection="0"/>
    <xf numFmtId="0" fontId="23" fillId="49" borderId="0" applyNumberFormat="0" applyBorder="0" applyAlignment="0" applyProtection="0"/>
    <xf numFmtId="0" fontId="20" fillId="25" borderId="0" applyNumberFormat="0" applyBorder="0" applyAlignment="0" applyProtection="0"/>
    <xf numFmtId="0" fontId="24" fillId="43" borderId="0" applyNumberFormat="0" applyBorder="0" applyAlignment="0" applyProtection="0"/>
    <xf numFmtId="0" fontId="23" fillId="49" borderId="0" applyNumberFormat="0" applyBorder="0" applyAlignment="0" applyProtection="0"/>
    <xf numFmtId="0" fontId="23" fillId="48" borderId="0" applyNumberFormat="0" applyBorder="0" applyAlignment="0" applyProtection="0"/>
    <xf numFmtId="0" fontId="20" fillId="29" borderId="0" applyNumberFormat="0" applyBorder="0" applyAlignment="0" applyProtection="0"/>
    <xf numFmtId="0" fontId="24" fillId="48" borderId="0" applyNumberFormat="0" applyBorder="0" applyAlignment="0" applyProtection="0"/>
    <xf numFmtId="0" fontId="23" fillId="48" borderId="0" applyNumberFormat="0" applyBorder="0" applyAlignment="0" applyProtection="0"/>
    <xf numFmtId="0" fontId="23" fillId="50" borderId="0" applyNumberFormat="0" applyBorder="0" applyAlignment="0" applyProtection="0"/>
    <xf numFmtId="0" fontId="20" fillId="33" borderId="0" applyNumberFormat="0" applyBorder="0" applyAlignment="0" applyProtection="0"/>
    <xf numFmtId="0" fontId="24" fillId="37"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0" fillId="10" borderId="0" applyNumberFormat="0" applyBorder="0" applyAlignment="0" applyProtection="0"/>
    <xf numFmtId="0" fontId="24" fillId="48"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0" fillId="14" borderId="0" applyNumberFormat="0" applyBorder="0" applyAlignment="0" applyProtection="0"/>
    <xf numFmtId="0" fontId="24" fillId="52"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20" fillId="18" borderId="0" applyNumberFormat="0" applyBorder="0" applyAlignment="0" applyProtection="0"/>
    <xf numFmtId="0" fontId="24" fillId="53" borderId="0" applyNumberFormat="0" applyBorder="0" applyAlignment="0" applyProtection="0"/>
    <xf numFmtId="0" fontId="23" fillId="53" borderId="0" applyNumberFormat="0" applyBorder="0" applyAlignment="0" applyProtection="0"/>
    <xf numFmtId="0" fontId="23" fillId="49" borderId="0" applyNumberFormat="0" applyBorder="0" applyAlignment="0" applyProtection="0"/>
    <xf numFmtId="0" fontId="20" fillId="22" borderId="0" applyNumberFormat="0" applyBorder="0" applyAlignment="0" applyProtection="0"/>
    <xf numFmtId="0" fontId="24" fillId="54" borderId="0" applyNumberFormat="0" applyBorder="0" applyAlignment="0" applyProtection="0"/>
    <xf numFmtId="0" fontId="23" fillId="49" borderId="0" applyNumberFormat="0" applyBorder="0" applyAlignment="0" applyProtection="0"/>
    <xf numFmtId="0" fontId="23" fillId="48" borderId="0" applyNumberFormat="0" applyBorder="0" applyAlignment="0" applyProtection="0"/>
    <xf numFmtId="0" fontId="20" fillId="26" borderId="0" applyNumberFormat="0" applyBorder="0" applyAlignment="0" applyProtection="0"/>
    <xf numFmtId="0" fontId="24" fillId="48" borderId="0" applyNumberFormat="0" applyBorder="0" applyAlignment="0" applyProtection="0"/>
    <xf numFmtId="0" fontId="23" fillId="48" borderId="0" applyNumberFormat="0" applyBorder="0" applyAlignment="0" applyProtection="0"/>
    <xf numFmtId="0" fontId="23" fillId="55" borderId="0" applyNumberFormat="0" applyBorder="0" applyAlignment="0" applyProtection="0"/>
    <xf numFmtId="0" fontId="20" fillId="30" borderId="0" applyNumberFormat="0" applyBorder="0" applyAlignment="0" applyProtection="0"/>
    <xf numFmtId="0" fontId="24" fillId="55" borderId="0" applyNumberFormat="0" applyBorder="0" applyAlignment="0" applyProtection="0"/>
    <xf numFmtId="0" fontId="23" fillId="55" borderId="0" applyNumberFormat="0" applyBorder="0" applyAlignment="0" applyProtection="0"/>
    <xf numFmtId="0" fontId="25" fillId="36" borderId="0" applyNumberFormat="0" applyBorder="0" applyAlignment="0" applyProtection="0"/>
    <xf numFmtId="0" fontId="11" fillId="4"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7" fillId="43" borderId="12" applyNumberFormat="0" applyAlignment="0" applyProtection="0"/>
    <xf numFmtId="0" fontId="15" fillId="7" borderId="6" applyNumberFormat="0" applyAlignment="0" applyProtection="0"/>
    <xf numFmtId="0" fontId="28" fillId="56" borderId="12" applyNumberFormat="0" applyAlignment="0" applyProtection="0"/>
    <xf numFmtId="0" fontId="27" fillId="43" borderId="12" applyNumberFormat="0" applyAlignment="0" applyProtection="0"/>
    <xf numFmtId="0" fontId="29" fillId="57" borderId="13" applyNumberFormat="0" applyAlignment="0" applyProtection="0"/>
    <xf numFmtId="0" fontId="17" fillId="8" borderId="9" applyNumberFormat="0" applyAlignment="0" applyProtection="0"/>
    <xf numFmtId="0" fontId="30" fillId="57" borderId="13" applyNumberFormat="0" applyAlignment="0" applyProtection="0"/>
    <xf numFmtId="0" fontId="29" fillId="57" borderId="1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xf numFmtId="0" fontId="19"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3" fillId="38" borderId="0" applyNumberFormat="0" applyBorder="0" applyAlignment="0" applyProtection="0"/>
    <xf numFmtId="0" fontId="10" fillId="3"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35" fillId="0" borderId="14" applyNumberFormat="0" applyFill="0" applyAlignment="0" applyProtection="0"/>
    <xf numFmtId="0" fontId="7" fillId="0" borderId="3" applyNumberFormat="0" applyFill="0" applyAlignment="0" applyProtection="0"/>
    <xf numFmtId="0" fontId="36" fillId="0" borderId="15" applyNumberFormat="0" applyFill="0" applyAlignment="0" applyProtection="0"/>
    <xf numFmtId="0" fontId="35" fillId="0" borderId="14" applyNumberFormat="0" applyFill="0" applyAlignment="0" applyProtection="0"/>
    <xf numFmtId="0" fontId="37" fillId="0" borderId="16" applyNumberFormat="0" applyFill="0" applyAlignment="0" applyProtection="0"/>
    <xf numFmtId="0" fontId="8" fillId="0" borderId="4" applyNumberFormat="0" applyFill="0" applyAlignment="0" applyProtection="0"/>
    <xf numFmtId="0" fontId="38" fillId="0" borderId="16" applyNumberFormat="0" applyFill="0" applyAlignment="0" applyProtection="0"/>
    <xf numFmtId="0" fontId="37" fillId="0" borderId="16" applyNumberFormat="0" applyFill="0" applyAlignment="0" applyProtection="0"/>
    <xf numFmtId="0" fontId="39" fillId="0" borderId="17" applyNumberFormat="0" applyFill="0" applyAlignment="0" applyProtection="0"/>
    <xf numFmtId="0" fontId="9" fillId="0" borderId="5" applyNumberFormat="0" applyFill="0" applyAlignment="0" applyProtection="0"/>
    <xf numFmtId="0" fontId="40" fillId="0" borderId="18"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35" borderId="12" applyNumberFormat="0" applyAlignment="0" applyProtection="0"/>
    <xf numFmtId="0" fontId="13" fillId="6" borderId="6" applyNumberFormat="0" applyAlignment="0" applyProtection="0"/>
    <xf numFmtId="0" fontId="43" fillId="45" borderId="12" applyNumberFormat="0" applyAlignment="0" applyProtection="0"/>
    <xf numFmtId="0" fontId="42" fillId="35" borderId="12" applyNumberFormat="0" applyAlignment="0" applyProtection="0"/>
    <xf numFmtId="0" fontId="44" fillId="0" borderId="19" applyNumberFormat="0" applyFill="0" applyAlignment="0" applyProtection="0"/>
    <xf numFmtId="0" fontId="16" fillId="0" borderId="8" applyNumberFormat="0" applyFill="0" applyAlignment="0" applyProtection="0"/>
    <xf numFmtId="0" fontId="45" fillId="0" borderId="19" applyNumberFormat="0" applyFill="0" applyAlignment="0" applyProtection="0"/>
    <xf numFmtId="0" fontId="44" fillId="0" borderId="19" applyNumberFormat="0" applyFill="0" applyAlignment="0" applyProtection="0"/>
    <xf numFmtId="0" fontId="46" fillId="45" borderId="0" applyNumberFormat="0" applyBorder="0" applyAlignment="0" applyProtection="0"/>
    <xf numFmtId="0" fontId="12" fillId="5" borderId="0" applyNumberFormat="0" applyBorder="0" applyAlignment="0" applyProtection="0"/>
    <xf numFmtId="0" fontId="47" fillId="45" borderId="0" applyNumberFormat="0" applyBorder="0" applyAlignment="0" applyProtection="0"/>
    <xf numFmtId="0" fontId="46" fillId="4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39" borderId="2" applyNumberFormat="0" applyFont="0" applyAlignment="0" applyProtection="0"/>
    <xf numFmtId="0" fontId="2" fillId="39" borderId="2"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2" fillId="39" borderId="2" applyNumberFormat="0" applyFont="0" applyAlignment="0" applyProtection="0"/>
    <xf numFmtId="0" fontId="21" fillId="39" borderId="2" applyNumberFormat="0" applyFont="0" applyAlignment="0" applyProtection="0"/>
    <xf numFmtId="0" fontId="48" fillId="43" borderId="20" applyNumberFormat="0" applyAlignment="0" applyProtection="0"/>
    <xf numFmtId="0" fontId="14" fillId="7" borderId="7" applyNumberFormat="0" applyAlignment="0" applyProtection="0"/>
    <xf numFmtId="0" fontId="49" fillId="56" borderId="20" applyNumberFormat="0" applyAlignment="0" applyProtection="0"/>
    <xf numFmtId="0" fontId="48" fillId="43" borderId="2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0" fillId="0" borderId="0" applyNumberFormat="0" applyFill="0" applyBorder="0" applyAlignment="0" applyProtection="0"/>
    <xf numFmtId="0" fontId="6"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2" fillId="0" borderId="21" applyNumberFormat="0" applyFill="0" applyAlignment="0" applyProtection="0"/>
    <xf numFmtId="0" fontId="4" fillId="0" borderId="11" applyNumberFormat="0" applyFill="0" applyAlignment="0" applyProtection="0"/>
    <xf numFmtId="0" fontId="53" fillId="0" borderId="22" applyNumberFormat="0" applyFill="0" applyAlignment="0" applyProtection="0"/>
    <xf numFmtId="0" fontId="52" fillId="0" borderId="21" applyNumberFormat="0" applyFill="0" applyAlignment="0" applyProtection="0"/>
    <xf numFmtId="0" fontId="54" fillId="0" borderId="0" applyNumberFormat="0" applyFill="0" applyBorder="0" applyAlignment="0" applyProtection="0"/>
    <xf numFmtId="0" fontId="18"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6" fillId="0" borderId="0"/>
    <xf numFmtId="0" fontId="22" fillId="34" borderId="0" applyNumberFormat="0" applyBorder="0" applyAlignment="0" applyProtection="0"/>
    <xf numFmtId="0" fontId="21" fillId="34" borderId="0" applyNumberFormat="0" applyBorder="0" applyAlignment="0" applyProtection="0"/>
    <xf numFmtId="0" fontId="22" fillId="36" borderId="0" applyNumberFormat="0" applyBorder="0" applyAlignment="0" applyProtection="0"/>
    <xf numFmtId="0" fontId="21" fillId="36" borderId="0" applyNumberFormat="0" applyBorder="0" applyAlignment="0" applyProtection="0"/>
    <xf numFmtId="0" fontId="22" fillId="38" borderId="0" applyNumberFormat="0" applyBorder="0" applyAlignment="0" applyProtection="0"/>
    <xf numFmtId="0" fontId="21" fillId="38" borderId="0" applyNumberFormat="0" applyBorder="0" applyAlignment="0" applyProtection="0"/>
    <xf numFmtId="0" fontId="22" fillId="40" borderId="0" applyNumberFormat="0" applyBorder="0" applyAlignment="0" applyProtection="0"/>
    <xf numFmtId="0" fontId="21" fillId="40" borderId="0" applyNumberFormat="0" applyBorder="0" applyAlignment="0" applyProtection="0"/>
    <xf numFmtId="0" fontId="22" fillId="41" borderId="0" applyNumberFormat="0" applyBorder="0" applyAlignment="0" applyProtection="0"/>
    <xf numFmtId="0" fontId="21" fillId="41" borderId="0" applyNumberFormat="0" applyBorder="0" applyAlignment="0" applyProtection="0"/>
    <xf numFmtId="0" fontId="22" fillId="35" borderId="0" applyNumberFormat="0" applyBorder="0" applyAlignment="0" applyProtection="0"/>
    <xf numFmtId="0" fontId="21" fillId="35" borderId="0" applyNumberFormat="0" applyBorder="0" applyAlignment="0" applyProtection="0"/>
    <xf numFmtId="0" fontId="22" fillId="42" borderId="0" applyNumberFormat="0" applyBorder="0" applyAlignment="0" applyProtection="0"/>
    <xf numFmtId="0" fontId="21" fillId="42" borderId="0" applyNumberFormat="0" applyBorder="0" applyAlignment="0" applyProtection="0"/>
    <xf numFmtId="0" fontId="22" fillId="37" borderId="0" applyNumberFormat="0" applyBorder="0" applyAlignment="0" applyProtection="0"/>
    <xf numFmtId="0" fontId="21" fillId="37" borderId="0" applyNumberFormat="0" applyBorder="0" applyAlignment="0" applyProtection="0"/>
    <xf numFmtId="0" fontId="22" fillId="44" borderId="0" applyNumberFormat="0" applyBorder="0" applyAlignment="0" applyProtection="0"/>
    <xf numFmtId="0" fontId="21" fillId="44" borderId="0" applyNumberFormat="0" applyBorder="0" applyAlignment="0" applyProtection="0"/>
    <xf numFmtId="0" fontId="22" fillId="40" borderId="0" applyNumberFormat="0" applyBorder="0" applyAlignment="0" applyProtection="0"/>
    <xf numFmtId="0" fontId="21" fillId="40" borderId="0" applyNumberFormat="0" applyBorder="0" applyAlignment="0" applyProtection="0"/>
    <xf numFmtId="0" fontId="22" fillId="42" borderId="0" applyNumberFormat="0" applyBorder="0" applyAlignment="0" applyProtection="0"/>
    <xf numFmtId="0" fontId="21" fillId="42" borderId="0" applyNumberFormat="0" applyBorder="0" applyAlignment="0" applyProtection="0"/>
    <xf numFmtId="0" fontId="22" fillId="46" borderId="0" applyNumberFormat="0" applyBorder="0" applyAlignment="0" applyProtection="0"/>
    <xf numFmtId="0" fontId="21" fillId="46" borderId="0" applyNumberFormat="0" applyBorder="0" applyAlignment="0" applyProtection="0"/>
    <xf numFmtId="0" fontId="24" fillId="47" borderId="0" applyNumberFormat="0" applyBorder="0" applyAlignment="0" applyProtection="0"/>
    <xf numFmtId="0" fontId="23" fillId="47" borderId="0" applyNumberFormat="0" applyBorder="0" applyAlignment="0" applyProtection="0"/>
    <xf numFmtId="0" fontId="24" fillId="37" borderId="0" applyNumberFormat="0" applyBorder="0" applyAlignment="0" applyProtection="0"/>
    <xf numFmtId="0" fontId="23" fillId="37" borderId="0" applyNumberFormat="0" applyBorder="0" applyAlignment="0" applyProtection="0"/>
    <xf numFmtId="0" fontId="24" fillId="44" borderId="0" applyNumberFormat="0" applyBorder="0" applyAlignment="0" applyProtection="0"/>
    <xf numFmtId="0" fontId="23" fillId="44" borderId="0" applyNumberFormat="0" applyBorder="0" applyAlignment="0" applyProtection="0"/>
    <xf numFmtId="0" fontId="24" fillId="49" borderId="0" applyNumberFormat="0" applyBorder="0" applyAlignment="0" applyProtection="0"/>
    <xf numFmtId="0" fontId="23" fillId="49" borderId="0" applyNumberFormat="0" applyBorder="0" applyAlignment="0" applyProtection="0"/>
    <xf numFmtId="0" fontId="24" fillId="48" borderId="0" applyNumberFormat="0" applyBorder="0" applyAlignment="0" applyProtection="0"/>
    <xf numFmtId="0" fontId="23" fillId="48" borderId="0" applyNumberFormat="0" applyBorder="0" applyAlignment="0" applyProtection="0"/>
    <xf numFmtId="0" fontId="24" fillId="50" borderId="0" applyNumberFormat="0" applyBorder="0" applyAlignment="0" applyProtection="0"/>
    <xf numFmtId="0" fontId="23" fillId="50" borderId="0" applyNumberFormat="0" applyBorder="0" applyAlignment="0" applyProtection="0"/>
    <xf numFmtId="0" fontId="24" fillId="51" borderId="0" applyNumberFormat="0" applyBorder="0" applyAlignment="0" applyProtection="0"/>
    <xf numFmtId="0" fontId="23" fillId="51" borderId="0" applyNumberFormat="0" applyBorder="0" applyAlignment="0" applyProtection="0"/>
    <xf numFmtId="0" fontId="24" fillId="52" borderId="0" applyNumberFormat="0" applyBorder="0" applyAlignment="0" applyProtection="0"/>
    <xf numFmtId="0" fontId="23" fillId="52" borderId="0" applyNumberFormat="0" applyBorder="0" applyAlignment="0" applyProtection="0"/>
    <xf numFmtId="0" fontId="24" fillId="53" borderId="0" applyNumberFormat="0" applyBorder="0" applyAlignment="0" applyProtection="0"/>
    <xf numFmtId="0" fontId="23" fillId="53" borderId="0" applyNumberFormat="0" applyBorder="0" applyAlignment="0" applyProtection="0"/>
    <xf numFmtId="0" fontId="24" fillId="49" borderId="0" applyNumberFormat="0" applyBorder="0" applyAlignment="0" applyProtection="0"/>
    <xf numFmtId="0" fontId="23" fillId="49" borderId="0" applyNumberFormat="0" applyBorder="0" applyAlignment="0" applyProtection="0"/>
    <xf numFmtId="0" fontId="24" fillId="48" borderId="0" applyNumberFormat="0" applyBorder="0" applyAlignment="0" applyProtection="0"/>
    <xf numFmtId="0" fontId="23" fillId="48" borderId="0" applyNumberFormat="0" applyBorder="0" applyAlignment="0" applyProtection="0"/>
    <xf numFmtId="0" fontId="24" fillId="55" borderId="0" applyNumberFormat="0" applyBorder="0" applyAlignment="0" applyProtection="0"/>
    <xf numFmtId="0" fontId="23" fillId="55"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8" fillId="43" borderId="12" applyNumberFormat="0" applyAlignment="0" applyProtection="0"/>
    <xf numFmtId="0" fontId="27" fillId="43" borderId="12" applyNumberFormat="0" applyAlignment="0" applyProtection="0"/>
    <xf numFmtId="0" fontId="30" fillId="57" borderId="13" applyNumberFormat="0" applyAlignment="0" applyProtection="0"/>
    <xf numFmtId="0" fontId="29" fillId="57" borderId="13" applyNumberFormat="0" applyAlignment="0" applyProtection="0"/>
    <xf numFmtId="43"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4" fillId="38" borderId="0" applyNumberFormat="0" applyBorder="0" applyAlignment="0" applyProtection="0"/>
    <xf numFmtId="0" fontId="33" fillId="38" borderId="0" applyNumberFormat="0" applyBorder="0" applyAlignment="0" applyProtection="0"/>
    <xf numFmtId="0" fontId="57" fillId="0" borderId="14" applyNumberFormat="0" applyFill="0" applyAlignment="0" applyProtection="0"/>
    <xf numFmtId="0" fontId="35" fillId="0" borderId="14" applyNumberFormat="0" applyFill="0" applyAlignment="0" applyProtection="0"/>
    <xf numFmtId="0" fontId="58" fillId="0" borderId="16" applyNumberFormat="0" applyFill="0" applyAlignment="0" applyProtection="0"/>
    <xf numFmtId="0" fontId="37" fillId="0" borderId="16" applyNumberFormat="0" applyFill="0" applyAlignment="0" applyProtection="0"/>
    <xf numFmtId="0" fontId="59" fillId="0" borderId="17" applyNumberFormat="0" applyFill="0" applyAlignment="0" applyProtection="0"/>
    <xf numFmtId="0" fontId="39" fillId="0" borderId="17" applyNumberFormat="0" applyFill="0" applyAlignment="0" applyProtection="0"/>
    <xf numFmtId="0" fontId="59" fillId="0" borderId="0" applyNumberFormat="0" applyFill="0" applyBorder="0" applyAlignment="0" applyProtection="0"/>
    <xf numFmtId="0" fontId="39" fillId="0" borderId="0" applyNumberFormat="0" applyFill="0" applyBorder="0" applyAlignment="0" applyProtection="0"/>
    <xf numFmtId="0" fontId="43" fillId="35" borderId="12" applyNumberFormat="0" applyAlignment="0" applyProtection="0"/>
    <xf numFmtId="0" fontId="42" fillId="35" borderId="12" applyNumberFormat="0" applyAlignment="0" applyProtection="0"/>
    <xf numFmtId="0" fontId="45" fillId="0" borderId="19" applyNumberFormat="0" applyFill="0" applyAlignment="0" applyProtection="0"/>
    <xf numFmtId="0" fontId="44" fillId="0" borderId="19" applyNumberFormat="0" applyFill="0" applyAlignment="0" applyProtection="0"/>
    <xf numFmtId="0" fontId="47" fillId="45" borderId="0" applyNumberFormat="0" applyBorder="0" applyAlignment="0" applyProtection="0"/>
    <xf numFmtId="0" fontId="46" fillId="45" borderId="0" applyNumberFormat="0" applyBorder="0" applyAlignment="0" applyProtection="0"/>
    <xf numFmtId="0" fontId="3" fillId="0" borderId="0"/>
    <xf numFmtId="0" fontId="1" fillId="0" borderId="0"/>
    <xf numFmtId="0" fontId="2" fillId="39" borderId="2" applyNumberFormat="0" applyFont="0" applyAlignment="0" applyProtection="0"/>
    <xf numFmtId="0" fontId="2" fillId="39" borderId="2" applyNumberFormat="0" applyFont="0" applyAlignment="0" applyProtection="0"/>
    <xf numFmtId="0" fontId="21"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1" fillId="39" borderId="2" applyNumberFormat="0" applyFont="0" applyAlignment="0" applyProtection="0"/>
    <xf numFmtId="0" fontId="49" fillId="43" borderId="20" applyNumberFormat="0" applyAlignment="0" applyProtection="0"/>
    <xf numFmtId="0" fontId="48" fillId="43" borderId="2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3" fillId="0" borderId="21" applyNumberFormat="0" applyFill="0" applyAlignment="0" applyProtection="0"/>
    <xf numFmtId="0" fontId="52" fillId="0" borderId="21" applyNumberFormat="0" applyFill="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60" fillId="0" borderId="0"/>
    <xf numFmtId="0" fontId="30" fillId="58" borderId="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3" fillId="6" borderId="6" applyNumberFormat="0" applyAlignment="0" applyProtection="0"/>
    <xf numFmtId="0" fontId="22" fillId="45" borderId="0" applyNumberFormat="0" applyBorder="0" applyAlignment="0" applyProtection="0"/>
    <xf numFmtId="0" fontId="20" fillId="10"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5" borderId="0" applyNumberFormat="0" applyBorder="0" applyAlignment="0" applyProtection="0"/>
    <xf numFmtId="0" fontId="22" fillId="39" borderId="0" applyNumberFormat="0" applyBorder="0" applyAlignment="0" applyProtection="0"/>
    <xf numFmtId="0" fontId="22" fillId="43" borderId="0" applyNumberFormat="0" applyBorder="0" applyAlignment="0" applyProtection="0"/>
    <xf numFmtId="0" fontId="22" fillId="45" borderId="0" applyNumberFormat="0" applyBorder="0" applyAlignment="0" applyProtection="0"/>
    <xf numFmtId="0" fontId="22" fillId="43"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3" borderId="0" applyNumberFormat="0" applyBorder="0" applyAlignment="0" applyProtection="0"/>
    <xf numFmtId="0" fontId="24" fillId="37" borderId="0" applyNumberFormat="0" applyBorder="0" applyAlignment="0" applyProtection="0"/>
    <xf numFmtId="0" fontId="24" fillId="54" borderId="0" applyNumberFormat="0" applyBorder="0" applyAlignment="0" applyProtection="0"/>
    <xf numFmtId="0" fontId="28" fillId="56" borderId="12" applyNumberFormat="0" applyAlignment="0" applyProtection="0"/>
    <xf numFmtId="43" fontId="2" fillId="0" borderId="0" applyFont="0" applyFill="0" applyBorder="0" applyAlignment="0" applyProtection="0"/>
    <xf numFmtId="0" fontId="36" fillId="0" borderId="15" applyNumberFormat="0" applyFill="0" applyAlignment="0" applyProtection="0"/>
    <xf numFmtId="0" fontId="38" fillId="0" borderId="16" applyNumberFormat="0" applyFill="0" applyAlignment="0" applyProtection="0"/>
    <xf numFmtId="0" fontId="40" fillId="0" borderId="18" applyNumberFormat="0" applyFill="0" applyAlignment="0" applyProtection="0"/>
    <xf numFmtId="0" fontId="40" fillId="0" borderId="0" applyNumberFormat="0" applyFill="0" applyBorder="0" applyAlignment="0" applyProtection="0"/>
    <xf numFmtId="0" fontId="49" fillId="56" borderId="20" applyNumberFormat="0" applyAlignment="0" applyProtection="0"/>
    <xf numFmtId="0" fontId="51" fillId="0" borderId="0" applyNumberFormat="0" applyFill="0" applyBorder="0" applyAlignment="0" applyProtection="0"/>
    <xf numFmtId="0" fontId="53" fillId="0" borderId="22" applyNumberFormat="0" applyFill="0" applyAlignment="0" applyProtection="0"/>
    <xf numFmtId="44" fontId="2" fillId="0" borderId="0" applyFont="0" applyFill="0" applyBorder="0" applyAlignment="0" applyProtection="0"/>
    <xf numFmtId="44" fontId="1" fillId="0" borderId="0" applyFont="0" applyFill="0" applyBorder="0" applyAlignment="0" applyProtection="0"/>
  </cellStyleXfs>
  <cellXfs count="43">
    <xf numFmtId="0" fontId="0" fillId="0" borderId="0" xfId="0"/>
    <xf numFmtId="0" fontId="0" fillId="0" borderId="0" xfId="0" applyAlignment="1">
      <alignment textRotation="90"/>
    </xf>
    <xf numFmtId="17" fontId="0" fillId="0" borderId="0" xfId="0" quotePrefix="1" applyNumberFormat="1"/>
    <xf numFmtId="0" fontId="0" fillId="0" borderId="0" xfId="0" quotePrefix="1"/>
    <xf numFmtId="0" fontId="0" fillId="0" borderId="0" xfId="0" applyBorder="1"/>
    <xf numFmtId="0" fontId="4" fillId="0" borderId="1" xfId="0" applyFont="1" applyBorder="1"/>
    <xf numFmtId="0" fontId="4" fillId="0" borderId="1" xfId="0" applyFont="1" applyBorder="1" applyAlignment="1"/>
    <xf numFmtId="0" fontId="4" fillId="0" borderId="1" xfId="0" applyFont="1" applyFill="1" applyBorder="1" applyAlignment="1"/>
    <xf numFmtId="17" fontId="4" fillId="0" borderId="1" xfId="0" applyNumberFormat="1" applyFont="1" applyBorder="1" applyAlignment="1">
      <alignment horizontal="center" vertical="center" textRotation="90"/>
    </xf>
    <xf numFmtId="0" fontId="4" fillId="2" borderId="1" xfId="0" applyFont="1" applyFill="1" applyBorder="1" applyAlignment="1"/>
    <xf numFmtId="17" fontId="5" fillId="0" borderId="0" xfId="0" applyNumberFormat="1" applyFont="1"/>
    <xf numFmtId="2" fontId="0" fillId="0" borderId="0" xfId="0" applyNumberFormat="1"/>
    <xf numFmtId="0" fontId="0" fillId="0" borderId="0" xfId="0"/>
    <xf numFmtId="2" fontId="0" fillId="0" borderId="0" xfId="0" applyNumberFormat="1"/>
    <xf numFmtId="0" fontId="0" fillId="0" borderId="0" xfId="0" applyFill="1"/>
    <xf numFmtId="0" fontId="0" fillId="0" borderId="0" xfId="0"/>
    <xf numFmtId="0" fontId="0" fillId="0" borderId="0" xfId="0"/>
    <xf numFmtId="16" fontId="0" fillId="0" borderId="0" xfId="0" quotePrefix="1" applyNumberFormat="1"/>
    <xf numFmtId="2" fontId="0" fillId="0" borderId="0" xfId="0" applyNumberFormat="1"/>
    <xf numFmtId="169" fontId="0" fillId="0" borderId="0" xfId="0" applyNumberFormat="1"/>
    <xf numFmtId="0" fontId="0" fillId="0" borderId="0" xfId="0"/>
    <xf numFmtId="2" fontId="0" fillId="0" borderId="0" xfId="0" applyNumberFormat="1"/>
    <xf numFmtId="49" fontId="0" fillId="0" borderId="0" xfId="0" applyNumberFormat="1"/>
    <xf numFmtId="0" fontId="0" fillId="0" borderId="0" xfId="0"/>
    <xf numFmtId="2" fontId="0" fillId="0" borderId="0" xfId="0" applyNumberFormat="1"/>
    <xf numFmtId="49" fontId="0" fillId="0" borderId="0" xfId="0" applyNumberFormat="1"/>
    <xf numFmtId="17" fontId="5" fillId="59" borderId="0" xfId="0" applyNumberFormat="1" applyFont="1" applyFill="1"/>
    <xf numFmtId="16" fontId="0" fillId="0" borderId="0" xfId="0" applyNumberFormat="1"/>
    <xf numFmtId="17" fontId="5" fillId="0" borderId="0" xfId="0" quotePrefix="1" applyNumberFormat="1" applyFont="1"/>
    <xf numFmtId="0" fontId="0" fillId="2" borderId="1" xfId="0" applyFill="1" applyBorder="1"/>
    <xf numFmtId="167" fontId="0" fillId="0" borderId="1" xfId="0" applyNumberFormat="1" applyBorder="1" applyAlignment="1">
      <alignment horizontal="right" vertical="center"/>
    </xf>
    <xf numFmtId="2" fontId="0" fillId="2" borderId="1" xfId="0" applyNumberFormat="1" applyFill="1" applyBorder="1" applyAlignment="1">
      <alignment horizontal="right" vertical="center"/>
    </xf>
    <xf numFmtId="0" fontId="0" fillId="0" borderId="0" xfId="0" applyFont="1"/>
    <xf numFmtId="167" fontId="0" fillId="0" borderId="1" xfId="0" applyNumberFormat="1" applyFont="1" applyBorder="1" applyAlignment="1">
      <alignment horizontal="right" vertical="center"/>
    </xf>
    <xf numFmtId="2" fontId="0" fillId="2" borderId="1" xfId="0" applyNumberFormat="1" applyFont="1" applyFill="1" applyBorder="1" applyAlignment="1">
      <alignment horizontal="right" vertical="center"/>
    </xf>
    <xf numFmtId="2" fontId="0" fillId="0" borderId="1" xfId="0" applyNumberFormat="1" applyFont="1" applyBorder="1" applyAlignment="1">
      <alignment horizontal="right"/>
    </xf>
    <xf numFmtId="0" fontId="0" fillId="0" borderId="1" xfId="0" applyFont="1" applyBorder="1" applyAlignment="1">
      <alignment horizontal="right"/>
    </xf>
    <xf numFmtId="2" fontId="0" fillId="0" borderId="0" xfId="0" applyNumberFormat="1" applyFont="1" applyBorder="1"/>
    <xf numFmtId="0" fontId="0" fillId="0" borderId="0" xfId="0" applyFont="1" applyBorder="1"/>
    <xf numFmtId="167" fontId="0" fillId="0" borderId="0" xfId="0" applyNumberFormat="1" applyFont="1" applyBorder="1"/>
    <xf numFmtId="2" fontId="0" fillId="0" borderId="0" xfId="0" applyNumberFormat="1" applyFill="1" applyBorder="1" applyAlignment="1">
      <alignment horizontal="center" vertical="center"/>
    </xf>
    <xf numFmtId="0" fontId="0" fillId="0" borderId="0" xfId="0" applyFill="1" applyBorder="1"/>
    <xf numFmtId="17" fontId="0" fillId="59" borderId="0" xfId="0" quotePrefix="1" applyNumberFormat="1" applyFill="1"/>
  </cellXfs>
  <cellStyles count="1278">
    <cellStyle name="20% - Accent1 2" xfId="13"/>
    <cellStyle name="20% - Accent1 2 2" xfId="1130"/>
    <cellStyle name="20% - Accent1 2 3" xfId="1129"/>
    <cellStyle name="20% - Accent1 2 4" xfId="1254"/>
    <cellStyle name="20% - Accent1 3" xfId="14"/>
    <cellStyle name="20% - Accent1 3 2" xfId="15"/>
    <cellStyle name="20% - Accent1 3 2 2" xfId="16"/>
    <cellStyle name="20% - Accent1 3 2 2 2" xfId="17"/>
    <cellStyle name="20% - Accent1 3 2 2 2 2" xfId="18"/>
    <cellStyle name="20% - Accent1 3 2 2 2 2 2" xfId="19"/>
    <cellStyle name="20% - Accent1 3 2 2 2 3" xfId="20"/>
    <cellStyle name="20% - Accent1 3 2 2 3" xfId="21"/>
    <cellStyle name="20% - Accent1 3 2 2 3 2" xfId="22"/>
    <cellStyle name="20% - Accent1 3 2 2 4" xfId="23"/>
    <cellStyle name="20% - Accent1 3 2 3" xfId="24"/>
    <cellStyle name="20% - Accent1 3 2 3 2" xfId="25"/>
    <cellStyle name="20% - Accent1 3 2 3 2 2" xfId="26"/>
    <cellStyle name="20% - Accent1 3 2 3 3" xfId="27"/>
    <cellStyle name="20% - Accent1 3 2 4" xfId="28"/>
    <cellStyle name="20% - Accent1 3 2 4 2" xfId="29"/>
    <cellStyle name="20% - Accent1 3 2 5" xfId="30"/>
    <cellStyle name="20% - Accent1 3 3" xfId="31"/>
    <cellStyle name="20% - Accent1 3 3 2" xfId="32"/>
    <cellStyle name="20% - Accent1 3 3 2 2" xfId="33"/>
    <cellStyle name="20% - Accent1 3 3 2 2 2" xfId="34"/>
    <cellStyle name="20% - Accent1 3 3 2 3" xfId="35"/>
    <cellStyle name="20% - Accent1 3 3 3" xfId="36"/>
    <cellStyle name="20% - Accent1 3 3 3 2" xfId="37"/>
    <cellStyle name="20% - Accent1 3 3 4" xfId="38"/>
    <cellStyle name="20% - Accent1 3 4" xfId="39"/>
    <cellStyle name="20% - Accent1 3 4 2" xfId="40"/>
    <cellStyle name="20% - Accent1 3 4 2 2" xfId="41"/>
    <cellStyle name="20% - Accent1 3 4 3" xfId="42"/>
    <cellStyle name="20% - Accent1 3 5" xfId="43"/>
    <cellStyle name="20% - Accent1 3 5 2" xfId="44"/>
    <cellStyle name="20% - Accent1 3 6" xfId="45"/>
    <cellStyle name="20% - Accent1 4" xfId="46"/>
    <cellStyle name="20% - Accent1 5" xfId="47"/>
    <cellStyle name="20% - Accent2 2" xfId="48"/>
    <cellStyle name="20% - Accent2 2 2" xfId="1132"/>
    <cellStyle name="20% - Accent2 2 3" xfId="1131"/>
    <cellStyle name="20% - Accent2 2 4" xfId="1255"/>
    <cellStyle name="20% - Accent2 3" xfId="49"/>
    <cellStyle name="20% - Accent2 3 2" xfId="50"/>
    <cellStyle name="20% - Accent2 3 2 2" xfId="51"/>
    <cellStyle name="20% - Accent2 3 2 2 2" xfId="52"/>
    <cellStyle name="20% - Accent2 3 2 2 2 2" xfId="53"/>
    <cellStyle name="20% - Accent2 3 2 2 2 2 2" xfId="54"/>
    <cellStyle name="20% - Accent2 3 2 2 2 3" xfId="55"/>
    <cellStyle name="20% - Accent2 3 2 2 3" xfId="56"/>
    <cellStyle name="20% - Accent2 3 2 2 3 2" xfId="57"/>
    <cellStyle name="20% - Accent2 3 2 2 4" xfId="58"/>
    <cellStyle name="20% - Accent2 3 2 3" xfId="59"/>
    <cellStyle name="20% - Accent2 3 2 3 2" xfId="60"/>
    <cellStyle name="20% - Accent2 3 2 3 2 2" xfId="61"/>
    <cellStyle name="20% - Accent2 3 2 3 3" xfId="62"/>
    <cellStyle name="20% - Accent2 3 2 4" xfId="63"/>
    <cellStyle name="20% - Accent2 3 2 4 2" xfId="64"/>
    <cellStyle name="20% - Accent2 3 2 5" xfId="65"/>
    <cellStyle name="20% - Accent2 3 3" xfId="66"/>
    <cellStyle name="20% - Accent2 3 3 2" xfId="67"/>
    <cellStyle name="20% - Accent2 3 3 2 2" xfId="68"/>
    <cellStyle name="20% - Accent2 3 3 2 2 2" xfId="69"/>
    <cellStyle name="20% - Accent2 3 3 2 3" xfId="70"/>
    <cellStyle name="20% - Accent2 3 3 3" xfId="71"/>
    <cellStyle name="20% - Accent2 3 3 3 2" xfId="72"/>
    <cellStyle name="20% - Accent2 3 3 4" xfId="73"/>
    <cellStyle name="20% - Accent2 3 4" xfId="74"/>
    <cellStyle name="20% - Accent2 3 4 2" xfId="75"/>
    <cellStyle name="20% - Accent2 3 4 2 2" xfId="76"/>
    <cellStyle name="20% - Accent2 3 4 3" xfId="77"/>
    <cellStyle name="20% - Accent2 3 5" xfId="78"/>
    <cellStyle name="20% - Accent2 3 5 2" xfId="79"/>
    <cellStyle name="20% - Accent2 3 6" xfId="80"/>
    <cellStyle name="20% - Accent2 4" xfId="81"/>
    <cellStyle name="20% - Accent2 5" xfId="82"/>
    <cellStyle name="20% - Accent3 2" xfId="83"/>
    <cellStyle name="20% - Accent3 2 2" xfId="1134"/>
    <cellStyle name="20% - Accent3 2 3" xfId="1133"/>
    <cellStyle name="20% - Accent3 2 4" xfId="1256"/>
    <cellStyle name="20% - Accent3 3" xfId="84"/>
    <cellStyle name="20% - Accent3 3 2" xfId="85"/>
    <cellStyle name="20% - Accent3 3 2 2" xfId="86"/>
    <cellStyle name="20% - Accent3 3 2 2 2" xfId="87"/>
    <cellStyle name="20% - Accent3 3 2 2 2 2" xfId="88"/>
    <cellStyle name="20% - Accent3 3 2 2 2 2 2" xfId="89"/>
    <cellStyle name="20% - Accent3 3 2 2 2 3" xfId="90"/>
    <cellStyle name="20% - Accent3 3 2 2 3" xfId="91"/>
    <cellStyle name="20% - Accent3 3 2 2 3 2" xfId="92"/>
    <cellStyle name="20% - Accent3 3 2 2 4" xfId="93"/>
    <cellStyle name="20% - Accent3 3 2 3" xfId="94"/>
    <cellStyle name="20% - Accent3 3 2 3 2" xfId="95"/>
    <cellStyle name="20% - Accent3 3 2 3 2 2" xfId="96"/>
    <cellStyle name="20% - Accent3 3 2 3 3" xfId="97"/>
    <cellStyle name="20% - Accent3 3 2 4" xfId="98"/>
    <cellStyle name="20% - Accent3 3 2 4 2" xfId="99"/>
    <cellStyle name="20% - Accent3 3 2 5" xfId="100"/>
    <cellStyle name="20% - Accent3 3 3" xfId="101"/>
    <cellStyle name="20% - Accent3 3 3 2" xfId="102"/>
    <cellStyle name="20% - Accent3 3 3 2 2" xfId="103"/>
    <cellStyle name="20% - Accent3 3 3 2 2 2" xfId="104"/>
    <cellStyle name="20% - Accent3 3 3 2 3" xfId="105"/>
    <cellStyle name="20% - Accent3 3 3 3" xfId="106"/>
    <cellStyle name="20% - Accent3 3 3 3 2" xfId="107"/>
    <cellStyle name="20% - Accent3 3 3 4" xfId="108"/>
    <cellStyle name="20% - Accent3 3 4" xfId="109"/>
    <cellStyle name="20% - Accent3 3 4 2" xfId="110"/>
    <cellStyle name="20% - Accent3 3 4 2 2" xfId="111"/>
    <cellStyle name="20% - Accent3 3 4 3" xfId="112"/>
    <cellStyle name="20% - Accent3 3 5" xfId="113"/>
    <cellStyle name="20% - Accent3 3 5 2" xfId="114"/>
    <cellStyle name="20% - Accent3 3 6" xfId="115"/>
    <cellStyle name="20% - Accent3 4" xfId="116"/>
    <cellStyle name="20% - Accent3 5" xfId="117"/>
    <cellStyle name="20% - Accent4 2" xfId="118"/>
    <cellStyle name="20% - Accent4 2 2" xfId="1136"/>
    <cellStyle name="20% - Accent4 2 3" xfId="1135"/>
    <cellStyle name="20% - Accent4 2 4" xfId="1257"/>
    <cellStyle name="20% - Accent4 3" xfId="119"/>
    <cellStyle name="20% - Accent4 3 2" xfId="120"/>
    <cellStyle name="20% - Accent4 3 2 2" xfId="121"/>
    <cellStyle name="20% - Accent4 3 2 2 2" xfId="122"/>
    <cellStyle name="20% - Accent4 3 2 2 2 2" xfId="123"/>
    <cellStyle name="20% - Accent4 3 2 2 2 2 2" xfId="124"/>
    <cellStyle name="20% - Accent4 3 2 2 2 3" xfId="125"/>
    <cellStyle name="20% - Accent4 3 2 2 3" xfId="126"/>
    <cellStyle name="20% - Accent4 3 2 2 3 2" xfId="127"/>
    <cellStyle name="20% - Accent4 3 2 2 4" xfId="128"/>
    <cellStyle name="20% - Accent4 3 2 3" xfId="129"/>
    <cellStyle name="20% - Accent4 3 2 3 2" xfId="130"/>
    <cellStyle name="20% - Accent4 3 2 3 2 2" xfId="131"/>
    <cellStyle name="20% - Accent4 3 2 3 3" xfId="132"/>
    <cellStyle name="20% - Accent4 3 2 4" xfId="133"/>
    <cellStyle name="20% - Accent4 3 2 4 2" xfId="134"/>
    <cellStyle name="20% - Accent4 3 2 5" xfId="135"/>
    <cellStyle name="20% - Accent4 3 3" xfId="136"/>
    <cellStyle name="20% - Accent4 3 3 2" xfId="137"/>
    <cellStyle name="20% - Accent4 3 3 2 2" xfId="138"/>
    <cellStyle name="20% - Accent4 3 3 2 2 2" xfId="139"/>
    <cellStyle name="20% - Accent4 3 3 2 3" xfId="140"/>
    <cellStyle name="20% - Accent4 3 3 3" xfId="141"/>
    <cellStyle name="20% - Accent4 3 3 3 2" xfId="142"/>
    <cellStyle name="20% - Accent4 3 3 4" xfId="143"/>
    <cellStyle name="20% - Accent4 3 4" xfId="144"/>
    <cellStyle name="20% - Accent4 3 4 2" xfId="145"/>
    <cellStyle name="20% - Accent4 3 4 2 2" xfId="146"/>
    <cellStyle name="20% - Accent4 3 4 3" xfId="147"/>
    <cellStyle name="20% - Accent4 3 5" xfId="148"/>
    <cellStyle name="20% - Accent4 3 5 2" xfId="149"/>
    <cellStyle name="20% - Accent4 3 6" xfId="150"/>
    <cellStyle name="20% - Accent4 4" xfId="151"/>
    <cellStyle name="20% - Accent4 5" xfId="152"/>
    <cellStyle name="20% - Accent5 2" xfId="153"/>
    <cellStyle name="20% - Accent5 2 2" xfId="1138"/>
    <cellStyle name="20% - Accent5 2 3" xfId="1137"/>
    <cellStyle name="20% - Accent5 3" xfId="154"/>
    <cellStyle name="20% - Accent5 3 2" xfId="155"/>
    <cellStyle name="20% - Accent5 3 2 2" xfId="156"/>
    <cellStyle name="20% - Accent5 3 2 2 2" xfId="157"/>
    <cellStyle name="20% - Accent5 3 2 2 2 2" xfId="158"/>
    <cellStyle name="20% - Accent5 3 2 2 2 2 2" xfId="159"/>
    <cellStyle name="20% - Accent5 3 2 2 2 3" xfId="160"/>
    <cellStyle name="20% - Accent5 3 2 2 3" xfId="161"/>
    <cellStyle name="20% - Accent5 3 2 2 3 2" xfId="162"/>
    <cellStyle name="20% - Accent5 3 2 2 4" xfId="163"/>
    <cellStyle name="20% - Accent5 3 2 3" xfId="164"/>
    <cellStyle name="20% - Accent5 3 2 3 2" xfId="165"/>
    <cellStyle name="20% - Accent5 3 2 3 2 2" xfId="166"/>
    <cellStyle name="20% - Accent5 3 2 3 3" xfId="167"/>
    <cellStyle name="20% - Accent5 3 2 4" xfId="168"/>
    <cellStyle name="20% - Accent5 3 2 4 2" xfId="169"/>
    <cellStyle name="20% - Accent5 3 2 5" xfId="170"/>
    <cellStyle name="20% - Accent5 3 3" xfId="171"/>
    <cellStyle name="20% - Accent5 3 3 2" xfId="172"/>
    <cellStyle name="20% - Accent5 3 3 2 2" xfId="173"/>
    <cellStyle name="20% - Accent5 3 3 2 2 2" xfId="174"/>
    <cellStyle name="20% - Accent5 3 3 2 3" xfId="175"/>
    <cellStyle name="20% - Accent5 3 3 3" xfId="176"/>
    <cellStyle name="20% - Accent5 3 3 3 2" xfId="177"/>
    <cellStyle name="20% - Accent5 3 3 4" xfId="178"/>
    <cellStyle name="20% - Accent5 3 4" xfId="179"/>
    <cellStyle name="20% - Accent5 3 4 2" xfId="180"/>
    <cellStyle name="20% - Accent5 3 4 2 2" xfId="181"/>
    <cellStyle name="20% - Accent5 3 4 3" xfId="182"/>
    <cellStyle name="20% - Accent5 3 5" xfId="183"/>
    <cellStyle name="20% - Accent5 3 5 2" xfId="184"/>
    <cellStyle name="20% - Accent5 3 6" xfId="185"/>
    <cellStyle name="20% - Accent5 4" xfId="186"/>
    <cellStyle name="20% - Accent5 5" xfId="187"/>
    <cellStyle name="20% - Accent6 2" xfId="188"/>
    <cellStyle name="20% - Accent6 2 2" xfId="1140"/>
    <cellStyle name="20% - Accent6 2 3" xfId="1139"/>
    <cellStyle name="20% - Accent6 2 4" xfId="1258"/>
    <cellStyle name="20% - Accent6 3" xfId="189"/>
    <cellStyle name="20% - Accent6 3 2" xfId="190"/>
    <cellStyle name="20% - Accent6 3 2 2" xfId="191"/>
    <cellStyle name="20% - Accent6 3 2 2 2" xfId="192"/>
    <cellStyle name="20% - Accent6 3 2 2 2 2" xfId="193"/>
    <cellStyle name="20% - Accent6 3 2 2 2 2 2" xfId="194"/>
    <cellStyle name="20% - Accent6 3 2 2 2 3" xfId="195"/>
    <cellStyle name="20% - Accent6 3 2 2 3" xfId="196"/>
    <cellStyle name="20% - Accent6 3 2 2 3 2" xfId="197"/>
    <cellStyle name="20% - Accent6 3 2 2 4" xfId="198"/>
    <cellStyle name="20% - Accent6 3 2 3" xfId="199"/>
    <cellStyle name="20% - Accent6 3 2 3 2" xfId="200"/>
    <cellStyle name="20% - Accent6 3 2 3 2 2" xfId="201"/>
    <cellStyle name="20% - Accent6 3 2 3 3" xfId="202"/>
    <cellStyle name="20% - Accent6 3 2 4" xfId="203"/>
    <cellStyle name="20% - Accent6 3 2 4 2" xfId="204"/>
    <cellStyle name="20% - Accent6 3 2 5" xfId="205"/>
    <cellStyle name="20% - Accent6 3 3" xfId="206"/>
    <cellStyle name="20% - Accent6 3 3 2" xfId="207"/>
    <cellStyle name="20% - Accent6 3 3 2 2" xfId="208"/>
    <cellStyle name="20% - Accent6 3 3 2 2 2" xfId="209"/>
    <cellStyle name="20% - Accent6 3 3 2 3" xfId="210"/>
    <cellStyle name="20% - Accent6 3 3 3" xfId="211"/>
    <cellStyle name="20% - Accent6 3 3 3 2" xfId="212"/>
    <cellStyle name="20% - Accent6 3 3 4" xfId="213"/>
    <cellStyle name="20% - Accent6 3 4" xfId="214"/>
    <cellStyle name="20% - Accent6 3 4 2" xfId="215"/>
    <cellStyle name="20% - Accent6 3 4 2 2" xfId="216"/>
    <cellStyle name="20% - Accent6 3 4 3" xfId="217"/>
    <cellStyle name="20% - Accent6 3 5" xfId="218"/>
    <cellStyle name="20% - Accent6 3 5 2" xfId="219"/>
    <cellStyle name="20% - Accent6 3 6" xfId="220"/>
    <cellStyle name="20% - Accent6 4" xfId="221"/>
    <cellStyle name="20% - Accent6 5" xfId="222"/>
    <cellStyle name="40% - Accent1 2" xfId="223"/>
    <cellStyle name="40% - Accent1 2 2" xfId="1142"/>
    <cellStyle name="40% - Accent1 2 3" xfId="1141"/>
    <cellStyle name="40% - Accent1 2 4" xfId="1259"/>
    <cellStyle name="40% - Accent1 3" xfId="224"/>
    <cellStyle name="40% - Accent1 3 2" xfId="225"/>
    <cellStyle name="40% - Accent1 3 2 2" xfId="226"/>
    <cellStyle name="40% - Accent1 3 2 2 2" xfId="227"/>
    <cellStyle name="40% - Accent1 3 2 2 2 2" xfId="228"/>
    <cellStyle name="40% - Accent1 3 2 2 2 2 2" xfId="229"/>
    <cellStyle name="40% - Accent1 3 2 2 2 3" xfId="230"/>
    <cellStyle name="40% - Accent1 3 2 2 3" xfId="231"/>
    <cellStyle name="40% - Accent1 3 2 2 3 2" xfId="232"/>
    <cellStyle name="40% - Accent1 3 2 2 4" xfId="233"/>
    <cellStyle name="40% - Accent1 3 2 3" xfId="234"/>
    <cellStyle name="40% - Accent1 3 2 3 2" xfId="235"/>
    <cellStyle name="40% - Accent1 3 2 3 2 2" xfId="236"/>
    <cellStyle name="40% - Accent1 3 2 3 3" xfId="237"/>
    <cellStyle name="40% - Accent1 3 2 4" xfId="238"/>
    <cellStyle name="40% - Accent1 3 2 4 2" xfId="239"/>
    <cellStyle name="40% - Accent1 3 2 5" xfId="240"/>
    <cellStyle name="40% - Accent1 3 3" xfId="241"/>
    <cellStyle name="40% - Accent1 3 3 2" xfId="242"/>
    <cellStyle name="40% - Accent1 3 3 2 2" xfId="243"/>
    <cellStyle name="40% - Accent1 3 3 2 2 2" xfId="244"/>
    <cellStyle name="40% - Accent1 3 3 2 3" xfId="245"/>
    <cellStyle name="40% - Accent1 3 3 3" xfId="246"/>
    <cellStyle name="40% - Accent1 3 3 3 2" xfId="247"/>
    <cellStyle name="40% - Accent1 3 3 4" xfId="248"/>
    <cellStyle name="40% - Accent1 3 4" xfId="249"/>
    <cellStyle name="40% - Accent1 3 4 2" xfId="250"/>
    <cellStyle name="40% - Accent1 3 4 2 2" xfId="251"/>
    <cellStyle name="40% - Accent1 3 4 3" xfId="252"/>
    <cellStyle name="40% - Accent1 3 5" xfId="253"/>
    <cellStyle name="40% - Accent1 3 5 2" xfId="254"/>
    <cellStyle name="40% - Accent1 3 6" xfId="255"/>
    <cellStyle name="40% - Accent1 4" xfId="256"/>
    <cellStyle name="40% - Accent1 5" xfId="257"/>
    <cellStyle name="40% - Accent2 2" xfId="258"/>
    <cellStyle name="40% - Accent2 2 2" xfId="1144"/>
    <cellStyle name="40% - Accent2 2 3" xfId="1143"/>
    <cellStyle name="40% - Accent2 3" xfId="259"/>
    <cellStyle name="40% - Accent2 3 2" xfId="260"/>
    <cellStyle name="40% - Accent2 3 2 2" xfId="261"/>
    <cellStyle name="40% - Accent2 3 2 2 2" xfId="262"/>
    <cellStyle name="40% - Accent2 3 2 2 2 2" xfId="263"/>
    <cellStyle name="40% - Accent2 3 2 2 2 2 2" xfId="264"/>
    <cellStyle name="40% - Accent2 3 2 2 2 3" xfId="265"/>
    <cellStyle name="40% - Accent2 3 2 2 3" xfId="266"/>
    <cellStyle name="40% - Accent2 3 2 2 3 2" xfId="267"/>
    <cellStyle name="40% - Accent2 3 2 2 4" xfId="268"/>
    <cellStyle name="40% - Accent2 3 2 3" xfId="269"/>
    <cellStyle name="40% - Accent2 3 2 3 2" xfId="270"/>
    <cellStyle name="40% - Accent2 3 2 3 2 2" xfId="271"/>
    <cellStyle name="40% - Accent2 3 2 3 3" xfId="272"/>
    <cellStyle name="40% - Accent2 3 2 4" xfId="273"/>
    <cellStyle name="40% - Accent2 3 2 4 2" xfId="274"/>
    <cellStyle name="40% - Accent2 3 2 5" xfId="275"/>
    <cellStyle name="40% - Accent2 3 3" xfId="276"/>
    <cellStyle name="40% - Accent2 3 3 2" xfId="277"/>
    <cellStyle name="40% - Accent2 3 3 2 2" xfId="278"/>
    <cellStyle name="40% - Accent2 3 3 2 2 2" xfId="279"/>
    <cellStyle name="40% - Accent2 3 3 2 3" xfId="280"/>
    <cellStyle name="40% - Accent2 3 3 3" xfId="281"/>
    <cellStyle name="40% - Accent2 3 3 3 2" xfId="282"/>
    <cellStyle name="40% - Accent2 3 3 4" xfId="283"/>
    <cellStyle name="40% - Accent2 3 4" xfId="284"/>
    <cellStyle name="40% - Accent2 3 4 2" xfId="285"/>
    <cellStyle name="40% - Accent2 3 4 2 2" xfId="286"/>
    <cellStyle name="40% - Accent2 3 4 3" xfId="287"/>
    <cellStyle name="40% - Accent2 3 5" xfId="288"/>
    <cellStyle name="40% - Accent2 3 5 2" xfId="289"/>
    <cellStyle name="40% - Accent2 3 6" xfId="290"/>
    <cellStyle name="40% - Accent2 4" xfId="291"/>
    <cellStyle name="40% - Accent2 5" xfId="292"/>
    <cellStyle name="40% - Accent3 2" xfId="293"/>
    <cellStyle name="40% - Accent3 2 2" xfId="1146"/>
    <cellStyle name="40% - Accent3 2 3" xfId="1145"/>
    <cellStyle name="40% - Accent3 2 4" xfId="1260"/>
    <cellStyle name="40% - Accent3 3" xfId="294"/>
    <cellStyle name="40% - Accent3 3 2" xfId="295"/>
    <cellStyle name="40% - Accent3 3 2 2" xfId="296"/>
    <cellStyle name="40% - Accent3 3 2 2 2" xfId="297"/>
    <cellStyle name="40% - Accent3 3 2 2 2 2" xfId="298"/>
    <cellStyle name="40% - Accent3 3 2 2 2 2 2" xfId="299"/>
    <cellStyle name="40% - Accent3 3 2 2 2 3" xfId="300"/>
    <cellStyle name="40% - Accent3 3 2 2 3" xfId="301"/>
    <cellStyle name="40% - Accent3 3 2 2 3 2" xfId="302"/>
    <cellStyle name="40% - Accent3 3 2 2 4" xfId="303"/>
    <cellStyle name="40% - Accent3 3 2 3" xfId="304"/>
    <cellStyle name="40% - Accent3 3 2 3 2" xfId="305"/>
    <cellStyle name="40% - Accent3 3 2 3 2 2" xfId="306"/>
    <cellStyle name="40% - Accent3 3 2 3 3" xfId="307"/>
    <cellStyle name="40% - Accent3 3 2 4" xfId="308"/>
    <cellStyle name="40% - Accent3 3 2 4 2" xfId="309"/>
    <cellStyle name="40% - Accent3 3 2 5" xfId="310"/>
    <cellStyle name="40% - Accent3 3 3" xfId="311"/>
    <cellStyle name="40% - Accent3 3 3 2" xfId="312"/>
    <cellStyle name="40% - Accent3 3 3 2 2" xfId="313"/>
    <cellStyle name="40% - Accent3 3 3 2 2 2" xfId="314"/>
    <cellStyle name="40% - Accent3 3 3 2 3" xfId="315"/>
    <cellStyle name="40% - Accent3 3 3 3" xfId="316"/>
    <cellStyle name="40% - Accent3 3 3 3 2" xfId="317"/>
    <cellStyle name="40% - Accent3 3 3 4" xfId="318"/>
    <cellStyle name="40% - Accent3 3 4" xfId="319"/>
    <cellStyle name="40% - Accent3 3 4 2" xfId="320"/>
    <cellStyle name="40% - Accent3 3 4 2 2" xfId="321"/>
    <cellStyle name="40% - Accent3 3 4 3" xfId="322"/>
    <cellStyle name="40% - Accent3 3 5" xfId="323"/>
    <cellStyle name="40% - Accent3 3 5 2" xfId="324"/>
    <cellStyle name="40% - Accent3 3 6" xfId="325"/>
    <cellStyle name="40% - Accent3 4" xfId="326"/>
    <cellStyle name="40% - Accent3 5" xfId="327"/>
    <cellStyle name="40% - Accent4 2" xfId="328"/>
    <cellStyle name="40% - Accent4 2 2" xfId="1148"/>
    <cellStyle name="40% - Accent4 2 3" xfId="1147"/>
    <cellStyle name="40% - Accent4 2 4" xfId="1261"/>
    <cellStyle name="40% - Accent4 3" xfId="329"/>
    <cellStyle name="40% - Accent4 3 2" xfId="330"/>
    <cellStyle name="40% - Accent4 3 2 2" xfId="331"/>
    <cellStyle name="40% - Accent4 3 2 2 2" xfId="332"/>
    <cellStyle name="40% - Accent4 3 2 2 2 2" xfId="333"/>
    <cellStyle name="40% - Accent4 3 2 2 2 2 2" xfId="334"/>
    <cellStyle name="40% - Accent4 3 2 2 2 3" xfId="335"/>
    <cellStyle name="40% - Accent4 3 2 2 3" xfId="336"/>
    <cellStyle name="40% - Accent4 3 2 2 3 2" xfId="337"/>
    <cellStyle name="40% - Accent4 3 2 2 4" xfId="338"/>
    <cellStyle name="40% - Accent4 3 2 3" xfId="339"/>
    <cellStyle name="40% - Accent4 3 2 3 2" xfId="340"/>
    <cellStyle name="40% - Accent4 3 2 3 2 2" xfId="341"/>
    <cellStyle name="40% - Accent4 3 2 3 3" xfId="342"/>
    <cellStyle name="40% - Accent4 3 2 4" xfId="343"/>
    <cellStyle name="40% - Accent4 3 2 4 2" xfId="344"/>
    <cellStyle name="40% - Accent4 3 2 5" xfId="345"/>
    <cellStyle name="40% - Accent4 3 3" xfId="346"/>
    <cellStyle name="40% - Accent4 3 3 2" xfId="347"/>
    <cellStyle name="40% - Accent4 3 3 2 2" xfId="348"/>
    <cellStyle name="40% - Accent4 3 3 2 2 2" xfId="349"/>
    <cellStyle name="40% - Accent4 3 3 2 3" xfId="350"/>
    <cellStyle name="40% - Accent4 3 3 3" xfId="351"/>
    <cellStyle name="40% - Accent4 3 3 3 2" xfId="352"/>
    <cellStyle name="40% - Accent4 3 3 4" xfId="353"/>
    <cellStyle name="40% - Accent4 3 4" xfId="354"/>
    <cellStyle name="40% - Accent4 3 4 2" xfId="355"/>
    <cellStyle name="40% - Accent4 3 4 2 2" xfId="356"/>
    <cellStyle name="40% - Accent4 3 4 3" xfId="357"/>
    <cellStyle name="40% - Accent4 3 5" xfId="358"/>
    <cellStyle name="40% - Accent4 3 5 2" xfId="359"/>
    <cellStyle name="40% - Accent4 3 6" xfId="360"/>
    <cellStyle name="40% - Accent4 4" xfId="361"/>
    <cellStyle name="40% - Accent4 5" xfId="362"/>
    <cellStyle name="40% - Accent5 2" xfId="363"/>
    <cellStyle name="40% - Accent5 2 2" xfId="1150"/>
    <cellStyle name="40% - Accent5 2 3" xfId="1149"/>
    <cellStyle name="40% - Accent5 3" xfId="364"/>
    <cellStyle name="40% - Accent5 3 2" xfId="365"/>
    <cellStyle name="40% - Accent5 3 2 2" xfId="366"/>
    <cellStyle name="40% - Accent5 3 2 2 2" xfId="367"/>
    <cellStyle name="40% - Accent5 3 2 2 2 2" xfId="368"/>
    <cellStyle name="40% - Accent5 3 2 2 2 2 2" xfId="369"/>
    <cellStyle name="40% - Accent5 3 2 2 2 3" xfId="370"/>
    <cellStyle name="40% - Accent5 3 2 2 3" xfId="371"/>
    <cellStyle name="40% - Accent5 3 2 2 3 2" xfId="372"/>
    <cellStyle name="40% - Accent5 3 2 2 4" xfId="373"/>
    <cellStyle name="40% - Accent5 3 2 3" xfId="374"/>
    <cellStyle name="40% - Accent5 3 2 3 2" xfId="375"/>
    <cellStyle name="40% - Accent5 3 2 3 2 2" xfId="376"/>
    <cellStyle name="40% - Accent5 3 2 3 3" xfId="377"/>
    <cellStyle name="40% - Accent5 3 2 4" xfId="378"/>
    <cellStyle name="40% - Accent5 3 2 4 2" xfId="379"/>
    <cellStyle name="40% - Accent5 3 2 5" xfId="380"/>
    <cellStyle name="40% - Accent5 3 3" xfId="381"/>
    <cellStyle name="40% - Accent5 3 3 2" xfId="382"/>
    <cellStyle name="40% - Accent5 3 3 2 2" xfId="383"/>
    <cellStyle name="40% - Accent5 3 3 2 2 2" xfId="384"/>
    <cellStyle name="40% - Accent5 3 3 2 3" xfId="385"/>
    <cellStyle name="40% - Accent5 3 3 3" xfId="386"/>
    <cellStyle name="40% - Accent5 3 3 3 2" xfId="387"/>
    <cellStyle name="40% - Accent5 3 3 4" xfId="388"/>
    <cellStyle name="40% - Accent5 3 4" xfId="389"/>
    <cellStyle name="40% - Accent5 3 4 2" xfId="390"/>
    <cellStyle name="40% - Accent5 3 4 2 2" xfId="391"/>
    <cellStyle name="40% - Accent5 3 4 3" xfId="392"/>
    <cellStyle name="40% - Accent5 3 5" xfId="393"/>
    <cellStyle name="40% - Accent5 3 5 2" xfId="394"/>
    <cellStyle name="40% - Accent5 3 6" xfId="395"/>
    <cellStyle name="40% - Accent5 4" xfId="396"/>
    <cellStyle name="40% - Accent5 5" xfId="397"/>
    <cellStyle name="40% - Accent6 2" xfId="398"/>
    <cellStyle name="40% - Accent6 2 2" xfId="1152"/>
    <cellStyle name="40% - Accent6 2 3" xfId="1151"/>
    <cellStyle name="40% - Accent6 2 4" xfId="1252"/>
    <cellStyle name="40% - Accent6 3" xfId="399"/>
    <cellStyle name="40% - Accent6 3 2" xfId="400"/>
    <cellStyle name="40% - Accent6 3 2 2" xfId="401"/>
    <cellStyle name="40% - Accent6 3 2 2 2" xfId="402"/>
    <cellStyle name="40% - Accent6 3 2 2 2 2" xfId="403"/>
    <cellStyle name="40% - Accent6 3 2 2 2 2 2" xfId="404"/>
    <cellStyle name="40% - Accent6 3 2 2 2 3" xfId="405"/>
    <cellStyle name="40% - Accent6 3 2 2 3" xfId="406"/>
    <cellStyle name="40% - Accent6 3 2 2 3 2" xfId="407"/>
    <cellStyle name="40% - Accent6 3 2 2 4" xfId="408"/>
    <cellStyle name="40% - Accent6 3 2 3" xfId="409"/>
    <cellStyle name="40% - Accent6 3 2 3 2" xfId="410"/>
    <cellStyle name="40% - Accent6 3 2 3 2 2" xfId="411"/>
    <cellStyle name="40% - Accent6 3 2 3 3" xfId="412"/>
    <cellStyle name="40% - Accent6 3 2 4" xfId="413"/>
    <cellStyle name="40% - Accent6 3 2 4 2" xfId="414"/>
    <cellStyle name="40% - Accent6 3 2 5" xfId="415"/>
    <cellStyle name="40% - Accent6 3 3" xfId="416"/>
    <cellStyle name="40% - Accent6 3 3 2" xfId="417"/>
    <cellStyle name="40% - Accent6 3 3 2 2" xfId="418"/>
    <cellStyle name="40% - Accent6 3 3 2 2 2" xfId="419"/>
    <cellStyle name="40% - Accent6 3 3 2 3" xfId="420"/>
    <cellStyle name="40% - Accent6 3 3 3" xfId="421"/>
    <cellStyle name="40% - Accent6 3 3 3 2" xfId="422"/>
    <cellStyle name="40% - Accent6 3 3 4" xfId="423"/>
    <cellStyle name="40% - Accent6 3 4" xfId="424"/>
    <cellStyle name="40% - Accent6 3 4 2" xfId="425"/>
    <cellStyle name="40% - Accent6 3 4 2 2" xfId="426"/>
    <cellStyle name="40% - Accent6 3 4 3" xfId="427"/>
    <cellStyle name="40% - Accent6 3 5" xfId="428"/>
    <cellStyle name="40% - Accent6 3 5 2" xfId="429"/>
    <cellStyle name="40% - Accent6 3 6" xfId="430"/>
    <cellStyle name="40% - Accent6 4" xfId="431"/>
    <cellStyle name="40% - Accent6 5" xfId="432"/>
    <cellStyle name="60% - Accent1 2" xfId="433"/>
    <cellStyle name="60% - Accent1 2 2" xfId="1154"/>
    <cellStyle name="60% - Accent1 2 3" xfId="1153"/>
    <cellStyle name="60% - Accent1 2 4" xfId="1262"/>
    <cellStyle name="60% - Accent1 3" xfId="434"/>
    <cellStyle name="60% - Accent1 4" xfId="435"/>
    <cellStyle name="60% - Accent1 5" xfId="436"/>
    <cellStyle name="60% - Accent2 2" xfId="437"/>
    <cellStyle name="60% - Accent2 2 2" xfId="1156"/>
    <cellStyle name="60% - Accent2 2 3" xfId="1155"/>
    <cellStyle name="60% - Accent2 3" xfId="438"/>
    <cellStyle name="60% - Accent2 4" xfId="439"/>
    <cellStyle name="60% - Accent2 5" xfId="440"/>
    <cellStyle name="60% - Accent3 2" xfId="441"/>
    <cellStyle name="60% - Accent3 2 2" xfId="1158"/>
    <cellStyle name="60% - Accent3 2 3" xfId="1157"/>
    <cellStyle name="60% - Accent3 2 4" xfId="1263"/>
    <cellStyle name="60% - Accent3 3" xfId="442"/>
    <cellStyle name="60% - Accent3 4" xfId="443"/>
    <cellStyle name="60% - Accent3 5" xfId="444"/>
    <cellStyle name="60% - Accent4 2" xfId="445"/>
    <cellStyle name="60% - Accent4 2 2" xfId="1160"/>
    <cellStyle name="60% - Accent4 2 3" xfId="1159"/>
    <cellStyle name="60% - Accent4 2 4" xfId="1264"/>
    <cellStyle name="60% - Accent4 3" xfId="446"/>
    <cellStyle name="60% - Accent4 4" xfId="447"/>
    <cellStyle name="60% - Accent4 5" xfId="448"/>
    <cellStyle name="60% - Accent5 2" xfId="449"/>
    <cellStyle name="60% - Accent5 2 2" xfId="1162"/>
    <cellStyle name="60% - Accent5 2 3" xfId="1161"/>
    <cellStyle name="60% - Accent5 3" xfId="450"/>
    <cellStyle name="60% - Accent5 4" xfId="451"/>
    <cellStyle name="60% - Accent5 5" xfId="452"/>
    <cellStyle name="60% - Accent6 2" xfId="453"/>
    <cellStyle name="60% - Accent6 2 2" xfId="1164"/>
    <cellStyle name="60% - Accent6 2 3" xfId="1163"/>
    <cellStyle name="60% - Accent6 2 4" xfId="1265"/>
    <cellStyle name="60% - Accent6 3" xfId="454"/>
    <cellStyle name="60% - Accent6 4" xfId="455"/>
    <cellStyle name="60% - Accent6 5" xfId="456"/>
    <cellStyle name="Accent1 2" xfId="457"/>
    <cellStyle name="Accent1 2 2" xfId="1166"/>
    <cellStyle name="Accent1 2 3" xfId="1165"/>
    <cellStyle name="Accent1 2 4" xfId="1253"/>
    <cellStyle name="Accent1 3" xfId="458"/>
    <cellStyle name="Accent1 4" xfId="459"/>
    <cellStyle name="Accent1 5" xfId="460"/>
    <cellStyle name="Accent2 2" xfId="461"/>
    <cellStyle name="Accent2 2 2" xfId="1168"/>
    <cellStyle name="Accent2 2 3" xfId="1167"/>
    <cellStyle name="Accent2 3" xfId="462"/>
    <cellStyle name="Accent2 4" xfId="463"/>
    <cellStyle name="Accent2 5" xfId="464"/>
    <cellStyle name="Accent3 2" xfId="465"/>
    <cellStyle name="Accent3 2 2" xfId="1170"/>
    <cellStyle name="Accent3 2 3" xfId="1169"/>
    <cellStyle name="Accent3 3" xfId="466"/>
    <cellStyle name="Accent3 4" xfId="467"/>
    <cellStyle name="Accent3 5" xfId="468"/>
    <cellStyle name="Accent4 2" xfId="469"/>
    <cellStyle name="Accent4 2 2" xfId="1172"/>
    <cellStyle name="Accent4 2 3" xfId="1171"/>
    <cellStyle name="Accent4 2 4" xfId="1266"/>
    <cellStyle name="Accent4 3" xfId="470"/>
    <cellStyle name="Accent4 4" xfId="471"/>
    <cellStyle name="Accent4 5" xfId="472"/>
    <cellStyle name="Accent5 2" xfId="473"/>
    <cellStyle name="Accent5 2 2" xfId="1174"/>
    <cellStyle name="Accent5 2 3" xfId="1173"/>
    <cellStyle name="Accent5 3" xfId="474"/>
    <cellStyle name="Accent5 4" xfId="475"/>
    <cellStyle name="Accent5 5" xfId="476"/>
    <cellStyle name="Accent6 2" xfId="477"/>
    <cellStyle name="Accent6 2 2" xfId="1176"/>
    <cellStyle name="Accent6 2 3" xfId="1175"/>
    <cellStyle name="Accent6 3" xfId="478"/>
    <cellStyle name="Accent6 4" xfId="479"/>
    <cellStyle name="Accent6 5" xfId="480"/>
    <cellStyle name="Bad 2" xfId="481"/>
    <cellStyle name="Bad 2 2" xfId="1178"/>
    <cellStyle name="Bad 2 3" xfId="1177"/>
    <cellStyle name="Bad 3" xfId="482"/>
    <cellStyle name="Bad 4" xfId="483"/>
    <cellStyle name="Bad 5" xfId="484"/>
    <cellStyle name="blp_column_header" xfId="1245"/>
    <cellStyle name="Calculation 2" xfId="485"/>
    <cellStyle name="Calculation 2 2" xfId="1180"/>
    <cellStyle name="Calculation 2 3" xfId="1179"/>
    <cellStyle name="Calculation 2 4" xfId="1267"/>
    <cellStyle name="Calculation 3" xfId="486"/>
    <cellStyle name="Calculation 4" xfId="487"/>
    <cellStyle name="Calculation 5" xfId="488"/>
    <cellStyle name="Check Cell 2" xfId="489"/>
    <cellStyle name="Check Cell 2 2" xfId="1182"/>
    <cellStyle name="Check Cell 2 3" xfId="1181"/>
    <cellStyle name="Check Cell 3" xfId="490"/>
    <cellStyle name="Check Cell 4" xfId="491"/>
    <cellStyle name="Check Cell 5" xfId="492"/>
    <cellStyle name="Comma 2" xfId="11"/>
    <cellStyle name="Comma 2 2" xfId="493"/>
    <cellStyle name="Comma 2 2 2" xfId="1183"/>
    <cellStyle name="Comma 2 2 3" xfId="1184"/>
    <cellStyle name="Comma 2 3" xfId="1185"/>
    <cellStyle name="Comma 3" xfId="12"/>
    <cellStyle name="Comma 3 2" xfId="494"/>
    <cellStyle name="Comma 3 2 2" xfId="1186"/>
    <cellStyle name="Comma 3 2 3" xfId="1187"/>
    <cellStyle name="Comma 3 3" xfId="1188"/>
    <cellStyle name="Comma 4" xfId="495"/>
    <cellStyle name="Comma 4 2" xfId="496"/>
    <cellStyle name="Comma 4 2 2" xfId="1189"/>
    <cellStyle name="Comma 5" xfId="497"/>
    <cellStyle name="Comma 5 2" xfId="1190"/>
    <cellStyle name="Comma 6" xfId="498"/>
    <cellStyle name="Comma 6 2" xfId="499"/>
    <cellStyle name="Comma 6 2 2" xfId="500"/>
    <cellStyle name="Comma 6 2 2 2" xfId="501"/>
    <cellStyle name="Comma 6 2 3" xfId="502"/>
    <cellStyle name="Comma 6 3" xfId="503"/>
    <cellStyle name="Comma 6 3 2" xfId="504"/>
    <cellStyle name="Comma 6 4" xfId="505"/>
    <cellStyle name="Comma 6 5" xfId="1249"/>
    <cellStyle name="Comma 7" xfId="506"/>
    <cellStyle name="Comma 8" xfId="1246"/>
    <cellStyle name="Comma 8 2" xfId="1268"/>
    <cellStyle name="Currency 2" xfId="3"/>
    <cellStyle name="Currency 2 2" xfId="507"/>
    <cellStyle name="Currency 2 2 2" xfId="1191"/>
    <cellStyle name="Currency 2 2 3" xfId="1192"/>
    <cellStyle name="Currency 2 3" xfId="1193"/>
    <cellStyle name="Currency 3" xfId="508"/>
    <cellStyle name="Currency 3 2" xfId="509"/>
    <cellStyle name="Currency 3 2 2" xfId="1194"/>
    <cellStyle name="Currency 3 2 3" xfId="1195"/>
    <cellStyle name="Currency 3 3" xfId="1196"/>
    <cellStyle name="Currency 4" xfId="510"/>
    <cellStyle name="Currency 4 2" xfId="511"/>
    <cellStyle name="Currency 4 2 2" xfId="1197"/>
    <cellStyle name="Currency 5" xfId="512"/>
    <cellStyle name="Currency 5 2" xfId="1198"/>
    <cellStyle name="Currency 6" xfId="513"/>
    <cellStyle name="Currency 7" xfId="1247"/>
    <cellStyle name="Currency 7 2" xfId="1250"/>
    <cellStyle name="Currency 8" xfId="1248"/>
    <cellStyle name="Currency 8 2" xfId="1276"/>
    <cellStyle name="Currency 9" xfId="1277"/>
    <cellStyle name="Explanatory Text 2" xfId="514"/>
    <cellStyle name="Explanatory Text 2 2" xfId="1200"/>
    <cellStyle name="Explanatory Text 2 3" xfId="1199"/>
    <cellStyle name="Explanatory Text 3" xfId="515"/>
    <cellStyle name="Explanatory Text 4" xfId="516"/>
    <cellStyle name="Explanatory Text 5" xfId="517"/>
    <cellStyle name="Good 2" xfId="518"/>
    <cellStyle name="Good 2 2" xfId="1202"/>
    <cellStyle name="Good 2 3" xfId="1201"/>
    <cellStyle name="Good 3" xfId="519"/>
    <cellStyle name="Good 4" xfId="520"/>
    <cellStyle name="Good 5" xfId="521"/>
    <cellStyle name="Heading 1 2" xfId="522"/>
    <cellStyle name="Heading 1 2 2" xfId="1204"/>
    <cellStyle name="Heading 1 2 3" xfId="1203"/>
    <cellStyle name="Heading 1 2 4" xfId="1269"/>
    <cellStyle name="Heading 1 3" xfId="523"/>
    <cellStyle name="Heading 1 4" xfId="524"/>
    <cellStyle name="Heading 1 5" xfId="525"/>
    <cellStyle name="Heading 2 2" xfId="526"/>
    <cellStyle name="Heading 2 2 2" xfId="1206"/>
    <cellStyle name="Heading 2 2 3" xfId="1205"/>
    <cellStyle name="Heading 2 2 4" xfId="1270"/>
    <cellStyle name="Heading 2 3" xfId="527"/>
    <cellStyle name="Heading 2 4" xfId="528"/>
    <cellStyle name="Heading 2 5" xfId="529"/>
    <cellStyle name="Heading 3 2" xfId="530"/>
    <cellStyle name="Heading 3 2 2" xfId="1208"/>
    <cellStyle name="Heading 3 2 3" xfId="1207"/>
    <cellStyle name="Heading 3 2 4" xfId="1271"/>
    <cellStyle name="Heading 3 3" xfId="531"/>
    <cellStyle name="Heading 3 4" xfId="532"/>
    <cellStyle name="Heading 3 5" xfId="533"/>
    <cellStyle name="Heading 4 2" xfId="534"/>
    <cellStyle name="Heading 4 2 2" xfId="1210"/>
    <cellStyle name="Heading 4 2 3" xfId="1209"/>
    <cellStyle name="Heading 4 2 4" xfId="1272"/>
    <cellStyle name="Heading 4 3" xfId="535"/>
    <cellStyle name="Heading 4 4" xfId="536"/>
    <cellStyle name="Heading 4 5" xfId="537"/>
    <cellStyle name="Hyperlink 2" xfId="538"/>
    <cellStyle name="Input 2" xfId="539"/>
    <cellStyle name="Input 2 2" xfId="1212"/>
    <cellStyle name="Input 2 3" xfId="1211"/>
    <cellStyle name="Input 2 4" xfId="1251"/>
    <cellStyle name="Input 3" xfId="540"/>
    <cellStyle name="Input 4" xfId="541"/>
    <cellStyle name="Input 5" xfId="542"/>
    <cellStyle name="Linked Cell 2" xfId="543"/>
    <cellStyle name="Linked Cell 2 2" xfId="1214"/>
    <cellStyle name="Linked Cell 2 3" xfId="1213"/>
    <cellStyle name="Linked Cell 3" xfId="544"/>
    <cellStyle name="Linked Cell 4" xfId="545"/>
    <cellStyle name="Linked Cell 5" xfId="546"/>
    <cellStyle name="Neutral 2" xfId="547"/>
    <cellStyle name="Neutral 2 2" xfId="1216"/>
    <cellStyle name="Neutral 2 3" xfId="1215"/>
    <cellStyle name="Neutral 3" xfId="548"/>
    <cellStyle name="Neutral 4" xfId="549"/>
    <cellStyle name="Neutral 5" xfId="550"/>
    <cellStyle name="Normal" xfId="0" builtinId="0"/>
    <cellStyle name="Normal 10" xfId="8"/>
    <cellStyle name="Normal 11" xfId="551"/>
    <cellStyle name="Normal 11 2" xfId="552"/>
    <cellStyle name="Normal 11 2 2" xfId="553"/>
    <cellStyle name="Normal 11 2 2 2" xfId="554"/>
    <cellStyle name="Normal 11 2 3" xfId="555"/>
    <cellStyle name="Normal 11 3" xfId="556"/>
    <cellStyle name="Normal 11 3 2" xfId="557"/>
    <cellStyle name="Normal 11 4" xfId="558"/>
    <cellStyle name="Normal 12" xfId="559"/>
    <cellStyle name="Normal 12 2" xfId="560"/>
    <cellStyle name="Normal 12 2 2" xfId="561"/>
    <cellStyle name="Normal 12 2 2 2" xfId="562"/>
    <cellStyle name="Normal 12 2 3" xfId="563"/>
    <cellStyle name="Normal 12 3" xfId="564"/>
    <cellStyle name="Normal 12 3 2" xfId="565"/>
    <cellStyle name="Normal 12 4" xfId="566"/>
    <cellStyle name="Normal 13" xfId="567"/>
    <cellStyle name="Normal 13 2" xfId="568"/>
    <cellStyle name="Normal 13 2 2" xfId="569"/>
    <cellStyle name="Normal 13 3" xfId="570"/>
    <cellStyle name="Normal 14" xfId="571"/>
    <cellStyle name="Normal 14 2" xfId="572"/>
    <cellStyle name="Normal 14 2 2" xfId="573"/>
    <cellStyle name="Normal 14 3" xfId="574"/>
    <cellStyle name="Normal 15" xfId="575"/>
    <cellStyle name="Normal 15 2" xfId="1217"/>
    <cellStyle name="Normal 16" xfId="9"/>
    <cellStyle name="Normal 16 2" xfId="576"/>
    <cellStyle name="Normal 17" xfId="577"/>
    <cellStyle name="Normal 17 2" xfId="578"/>
    <cellStyle name="Normal 18" xfId="579"/>
    <cellStyle name="Normal 19" xfId="580"/>
    <cellStyle name="Normal 2" xfId="1"/>
    <cellStyle name="Normal 2 2" xfId="4"/>
    <cellStyle name="Normal 2 2 2" xfId="1218"/>
    <cellStyle name="Normal 20" xfId="1128"/>
    <cellStyle name="Normal 21" xfId="1244"/>
    <cellStyle name="Normal 3" xfId="5"/>
    <cellStyle name="Normal 3 2" xfId="581"/>
    <cellStyle name="Normal 3 3" xfId="582"/>
    <cellStyle name="Normal 3 3 2" xfId="583"/>
    <cellStyle name="Normal 3 3 2 2" xfId="584"/>
    <cellStyle name="Normal 3 3 2 2 2" xfId="585"/>
    <cellStyle name="Normal 3 3 2 2 2 2" xfId="586"/>
    <cellStyle name="Normal 3 3 2 2 2 2 2" xfId="587"/>
    <cellStyle name="Normal 3 3 2 2 2 3" xfId="588"/>
    <cellStyle name="Normal 3 3 2 2 3" xfId="589"/>
    <cellStyle name="Normal 3 3 2 2 3 2" xfId="590"/>
    <cellStyle name="Normal 3 3 2 2 4" xfId="591"/>
    <cellStyle name="Normal 3 3 2 3" xfId="592"/>
    <cellStyle name="Normal 3 3 2 3 2" xfId="593"/>
    <cellStyle name="Normal 3 3 2 3 2 2" xfId="594"/>
    <cellStyle name="Normal 3 3 2 3 3" xfId="595"/>
    <cellStyle name="Normal 3 3 2 4" xfId="596"/>
    <cellStyle name="Normal 3 3 2 4 2" xfId="597"/>
    <cellStyle name="Normal 3 3 2 5" xfId="598"/>
    <cellStyle name="Normal 3 3 3" xfId="599"/>
    <cellStyle name="Normal 3 3 3 2" xfId="600"/>
    <cellStyle name="Normal 3 3 3 2 2" xfId="601"/>
    <cellStyle name="Normal 3 3 3 2 2 2" xfId="602"/>
    <cellStyle name="Normal 3 3 3 2 3" xfId="603"/>
    <cellStyle name="Normal 3 3 3 3" xfId="604"/>
    <cellStyle name="Normal 3 3 3 3 2" xfId="605"/>
    <cellStyle name="Normal 3 3 3 4" xfId="606"/>
    <cellStyle name="Normal 3 3 4" xfId="607"/>
    <cellStyle name="Normal 3 3 4 2" xfId="608"/>
    <cellStyle name="Normal 3 3 4 2 2" xfId="609"/>
    <cellStyle name="Normal 3 3 4 3" xfId="610"/>
    <cellStyle name="Normal 3 3 5" xfId="611"/>
    <cellStyle name="Normal 3 3 5 2" xfId="612"/>
    <cellStyle name="Normal 3 3 6" xfId="613"/>
    <cellStyle name="Normal 3 4" xfId="614"/>
    <cellStyle name="Normal 3 4 2" xfId="615"/>
    <cellStyle name="Normal 3 4 2 2" xfId="616"/>
    <cellStyle name="Normal 3 4 2 2 2" xfId="617"/>
    <cellStyle name="Normal 3 4 2 2 2 2" xfId="618"/>
    <cellStyle name="Normal 3 4 2 2 3" xfId="619"/>
    <cellStyle name="Normal 3 4 2 3" xfId="620"/>
    <cellStyle name="Normal 3 4 2 3 2" xfId="621"/>
    <cellStyle name="Normal 3 4 2 4" xfId="622"/>
    <cellStyle name="Normal 3 4 3" xfId="623"/>
    <cellStyle name="Normal 3 4 3 2" xfId="624"/>
    <cellStyle name="Normal 3 4 3 2 2" xfId="625"/>
    <cellStyle name="Normal 3 4 3 3" xfId="626"/>
    <cellStyle name="Normal 3 4 4" xfId="627"/>
    <cellStyle name="Normal 3 4 4 2" xfId="628"/>
    <cellStyle name="Normal 3 4 5" xfId="629"/>
    <cellStyle name="Normal 3 5" xfId="630"/>
    <cellStyle name="Normal 3 5 2" xfId="631"/>
    <cellStyle name="Normal 3 5 2 2" xfId="632"/>
    <cellStyle name="Normal 3 5 2 2 2" xfId="633"/>
    <cellStyle name="Normal 3 5 2 2 2 2" xfId="634"/>
    <cellStyle name="Normal 3 5 2 2 3" xfId="635"/>
    <cellStyle name="Normal 3 5 2 3" xfId="636"/>
    <cellStyle name="Normal 3 5 2 3 2" xfId="637"/>
    <cellStyle name="Normal 3 5 2 4" xfId="638"/>
    <cellStyle name="Normal 3 5 3" xfId="639"/>
    <cellStyle name="Normal 3 5 3 2" xfId="640"/>
    <cellStyle name="Normal 3 5 3 2 2" xfId="641"/>
    <cellStyle name="Normal 3 5 3 3" xfId="642"/>
    <cellStyle name="Normal 3 5 4" xfId="643"/>
    <cellStyle name="Normal 3 5 4 2" xfId="644"/>
    <cellStyle name="Normal 3 5 5" xfId="645"/>
    <cellStyle name="Normal 3 6" xfId="646"/>
    <cellStyle name="Normal 3 6 2" xfId="647"/>
    <cellStyle name="Normal 3 6 2 2" xfId="648"/>
    <cellStyle name="Normal 3 6 2 2 2" xfId="649"/>
    <cellStyle name="Normal 3 6 2 3" xfId="650"/>
    <cellStyle name="Normal 3 6 3" xfId="651"/>
    <cellStyle name="Normal 3 6 3 2" xfId="652"/>
    <cellStyle name="Normal 3 6 4" xfId="653"/>
    <cellStyle name="Normal 3 7" xfId="654"/>
    <cellStyle name="Normal 3 7 2" xfId="655"/>
    <cellStyle name="Normal 3 7 2 2" xfId="656"/>
    <cellStyle name="Normal 3 7 3" xfId="657"/>
    <cellStyle name="Normal 3 8" xfId="658"/>
    <cellStyle name="Normal 3 8 2" xfId="659"/>
    <cellStyle name="Normal 3 9" xfId="660"/>
    <cellStyle name="Normal 4" xfId="6"/>
    <cellStyle name="Normal 4 2" xfId="661"/>
    <cellStyle name="Normal 4 2 2" xfId="662"/>
    <cellStyle name="Normal 4 2 2 2" xfId="663"/>
    <cellStyle name="Normal 4 2 2 2 2" xfId="664"/>
    <cellStyle name="Normal 4 2 2 2 2 2" xfId="665"/>
    <cellStyle name="Normal 4 2 2 2 2 2 2" xfId="666"/>
    <cellStyle name="Normal 4 2 2 2 2 3" xfId="667"/>
    <cellStyle name="Normal 4 2 2 2 3" xfId="668"/>
    <cellStyle name="Normal 4 2 2 2 3 2" xfId="669"/>
    <cellStyle name="Normal 4 2 2 2 4" xfId="670"/>
    <cellStyle name="Normal 4 2 2 3" xfId="671"/>
    <cellStyle name="Normal 4 2 2 3 2" xfId="672"/>
    <cellStyle name="Normal 4 2 2 3 2 2" xfId="673"/>
    <cellStyle name="Normal 4 2 2 3 3" xfId="674"/>
    <cellStyle name="Normal 4 2 2 4" xfId="675"/>
    <cellStyle name="Normal 4 2 2 4 2" xfId="676"/>
    <cellStyle name="Normal 4 2 2 5" xfId="677"/>
    <cellStyle name="Normal 4 2 3" xfId="678"/>
    <cellStyle name="Normal 4 2 3 2" xfId="679"/>
    <cellStyle name="Normal 4 2 3 2 2" xfId="680"/>
    <cellStyle name="Normal 4 2 3 2 2 2" xfId="681"/>
    <cellStyle name="Normal 4 2 3 2 3" xfId="682"/>
    <cellStyle name="Normal 4 2 3 3" xfId="683"/>
    <cellStyle name="Normal 4 2 3 3 2" xfId="684"/>
    <cellStyle name="Normal 4 2 3 4" xfId="685"/>
    <cellStyle name="Normal 4 2 4" xfId="686"/>
    <cellStyle name="Normal 4 2 4 2" xfId="687"/>
    <cellStyle name="Normal 4 2 4 2 2" xfId="688"/>
    <cellStyle name="Normal 4 2 4 3" xfId="689"/>
    <cellStyle name="Normal 4 2 5" xfId="690"/>
    <cellStyle name="Normal 4 2 5 2" xfId="691"/>
    <cellStyle name="Normal 4 2 6" xfId="692"/>
    <cellStyle name="Normal 4 3" xfId="693"/>
    <cellStyle name="Normal 4 3 2" xfId="694"/>
    <cellStyle name="Normal 4 3 2 2" xfId="695"/>
    <cellStyle name="Normal 4 3 2 2 2" xfId="696"/>
    <cellStyle name="Normal 4 3 2 2 2 2" xfId="697"/>
    <cellStyle name="Normal 4 3 2 2 3" xfId="698"/>
    <cellStyle name="Normal 4 3 2 3" xfId="699"/>
    <cellStyle name="Normal 4 3 2 3 2" xfId="700"/>
    <cellStyle name="Normal 4 3 2 4" xfId="701"/>
    <cellStyle name="Normal 4 3 3" xfId="702"/>
    <cellStyle name="Normal 4 3 3 2" xfId="703"/>
    <cellStyle name="Normal 4 3 3 2 2" xfId="704"/>
    <cellStyle name="Normal 4 3 3 3" xfId="705"/>
    <cellStyle name="Normal 4 3 4" xfId="706"/>
    <cellStyle name="Normal 4 3 4 2" xfId="707"/>
    <cellStyle name="Normal 4 3 5" xfId="708"/>
    <cellStyle name="Normal 4 4" xfId="709"/>
    <cellStyle name="Normal 4 4 2" xfId="710"/>
    <cellStyle name="Normal 4 4 2 2" xfId="711"/>
    <cellStyle name="Normal 4 4 2 2 2" xfId="712"/>
    <cellStyle name="Normal 4 4 2 2 2 2" xfId="713"/>
    <cellStyle name="Normal 4 4 2 2 3" xfId="714"/>
    <cellStyle name="Normal 4 4 2 3" xfId="715"/>
    <cellStyle name="Normal 4 4 2 3 2" xfId="716"/>
    <cellStyle name="Normal 4 4 2 4" xfId="717"/>
    <cellStyle name="Normal 4 4 3" xfId="718"/>
    <cellStyle name="Normal 4 4 3 2" xfId="719"/>
    <cellStyle name="Normal 4 4 3 2 2" xfId="720"/>
    <cellStyle name="Normal 4 4 3 3" xfId="721"/>
    <cellStyle name="Normal 4 4 4" xfId="722"/>
    <cellStyle name="Normal 4 4 4 2" xfId="723"/>
    <cellStyle name="Normal 4 4 5" xfId="724"/>
    <cellStyle name="Normal 4 5" xfId="725"/>
    <cellStyle name="Normal 4 5 2" xfId="726"/>
    <cellStyle name="Normal 4 5 2 2" xfId="727"/>
    <cellStyle name="Normal 4 5 2 2 2" xfId="728"/>
    <cellStyle name="Normal 4 5 2 3" xfId="729"/>
    <cellStyle name="Normal 4 5 3" xfId="730"/>
    <cellStyle name="Normal 4 5 3 2" xfId="731"/>
    <cellStyle name="Normal 4 5 4" xfId="732"/>
    <cellStyle name="Normal 4 6" xfId="733"/>
    <cellStyle name="Normal 4 7" xfId="734"/>
    <cellStyle name="Normal 4 7 2" xfId="735"/>
    <cellStyle name="Normal 4 7 2 2" xfId="736"/>
    <cellStyle name="Normal 4 7 3" xfId="737"/>
    <cellStyle name="Normal 4 8" xfId="738"/>
    <cellStyle name="Normal 4 8 2" xfId="739"/>
    <cellStyle name="Normal 4 9" xfId="740"/>
    <cellStyle name="Normal 5" xfId="7"/>
    <cellStyle name="Normal 5 2" xfId="741"/>
    <cellStyle name="Normal 5 2 2" xfId="742"/>
    <cellStyle name="Normal 5 2 2 2" xfId="743"/>
    <cellStyle name="Normal 5 2 2 2 2" xfId="744"/>
    <cellStyle name="Normal 5 2 2 2 2 2" xfId="745"/>
    <cellStyle name="Normal 5 2 2 2 2 2 2" xfId="746"/>
    <cellStyle name="Normal 5 2 2 2 2 3" xfId="747"/>
    <cellStyle name="Normal 5 2 2 2 3" xfId="748"/>
    <cellStyle name="Normal 5 2 2 2 3 2" xfId="749"/>
    <cellStyle name="Normal 5 2 2 2 4" xfId="750"/>
    <cellStyle name="Normal 5 2 2 3" xfId="751"/>
    <cellStyle name="Normal 5 2 2 3 2" xfId="752"/>
    <cellStyle name="Normal 5 2 2 3 2 2" xfId="753"/>
    <cellStyle name="Normal 5 2 2 3 3" xfId="754"/>
    <cellStyle name="Normal 5 2 2 4" xfId="755"/>
    <cellStyle name="Normal 5 2 2 4 2" xfId="756"/>
    <cellStyle name="Normal 5 2 2 5" xfId="757"/>
    <cellStyle name="Normal 5 2 3" xfId="758"/>
    <cellStyle name="Normal 5 2 3 2" xfId="759"/>
    <cellStyle name="Normal 5 2 3 2 2" xfId="760"/>
    <cellStyle name="Normal 5 2 3 2 2 2" xfId="761"/>
    <cellStyle name="Normal 5 2 3 2 3" xfId="762"/>
    <cellStyle name="Normal 5 2 3 3" xfId="763"/>
    <cellStyle name="Normal 5 2 3 3 2" xfId="764"/>
    <cellStyle name="Normal 5 2 3 4" xfId="765"/>
    <cellStyle name="Normal 5 2 4" xfId="766"/>
    <cellStyle name="Normal 5 2 4 2" xfId="767"/>
    <cellStyle name="Normal 5 2 4 2 2" xfId="768"/>
    <cellStyle name="Normal 5 2 4 3" xfId="769"/>
    <cellStyle name="Normal 5 2 5" xfId="770"/>
    <cellStyle name="Normal 5 2 5 2" xfId="771"/>
    <cellStyle name="Normal 5 2 6" xfId="772"/>
    <cellStyle name="Normal 5 3" xfId="773"/>
    <cellStyle name="Normal 5 3 2" xfId="774"/>
    <cellStyle name="Normal 5 3 2 2" xfId="775"/>
    <cellStyle name="Normal 5 3 2 2 2" xfId="776"/>
    <cellStyle name="Normal 5 3 2 2 2 2" xfId="777"/>
    <cellStyle name="Normal 5 3 2 2 3" xfId="778"/>
    <cellStyle name="Normal 5 3 2 3" xfId="779"/>
    <cellStyle name="Normal 5 3 2 3 2" xfId="780"/>
    <cellStyle name="Normal 5 3 2 4" xfId="781"/>
    <cellStyle name="Normal 5 3 3" xfId="782"/>
    <cellStyle name="Normal 5 3 3 2" xfId="783"/>
    <cellStyle name="Normal 5 3 3 2 2" xfId="784"/>
    <cellStyle name="Normal 5 3 3 3" xfId="785"/>
    <cellStyle name="Normal 5 3 4" xfId="786"/>
    <cellStyle name="Normal 5 3 4 2" xfId="787"/>
    <cellStyle name="Normal 5 3 5" xfId="788"/>
    <cellStyle name="Normal 5 4" xfId="789"/>
    <cellStyle name="Normal 5 4 2" xfId="790"/>
    <cellStyle name="Normal 5 4 2 2" xfId="791"/>
    <cellStyle name="Normal 5 4 2 2 2" xfId="792"/>
    <cellStyle name="Normal 5 4 2 2 2 2" xfId="793"/>
    <cellStyle name="Normal 5 4 2 2 3" xfId="794"/>
    <cellStyle name="Normal 5 4 2 3" xfId="795"/>
    <cellStyle name="Normal 5 4 2 3 2" xfId="796"/>
    <cellStyle name="Normal 5 4 2 4" xfId="797"/>
    <cellStyle name="Normal 5 4 3" xfId="798"/>
    <cellStyle name="Normal 5 4 3 2" xfId="799"/>
    <cellStyle name="Normal 5 4 3 2 2" xfId="800"/>
    <cellStyle name="Normal 5 4 3 3" xfId="801"/>
    <cellStyle name="Normal 5 4 4" xfId="802"/>
    <cellStyle name="Normal 5 4 4 2" xfId="803"/>
    <cellStyle name="Normal 5 4 5" xfId="804"/>
    <cellStyle name="Normal 5 5" xfId="805"/>
    <cellStyle name="Normal 5 5 2" xfId="806"/>
    <cellStyle name="Normal 5 5 2 2" xfId="807"/>
    <cellStyle name="Normal 5 5 2 2 2" xfId="808"/>
    <cellStyle name="Normal 5 5 2 3" xfId="809"/>
    <cellStyle name="Normal 5 5 3" xfId="810"/>
    <cellStyle name="Normal 5 5 3 2" xfId="811"/>
    <cellStyle name="Normal 5 5 4" xfId="812"/>
    <cellStyle name="Normal 5 6" xfId="813"/>
    <cellStyle name="Normal 5 6 2" xfId="814"/>
    <cellStyle name="Normal 5 6 2 2" xfId="815"/>
    <cellStyle name="Normal 5 6 3" xfId="816"/>
    <cellStyle name="Normal 5 7" xfId="817"/>
    <cellStyle name="Normal 5 7 2" xfId="818"/>
    <cellStyle name="Normal 5 8" xfId="819"/>
    <cellStyle name="Normal 6" xfId="2"/>
    <cellStyle name="Normal 6 2" xfId="820"/>
    <cellStyle name="Normal 6 2 2" xfId="821"/>
    <cellStyle name="Normal 6 2 2 2" xfId="822"/>
    <cellStyle name="Normal 6 2 2 2 2" xfId="823"/>
    <cellStyle name="Normal 6 2 2 2 2 2" xfId="824"/>
    <cellStyle name="Normal 6 2 2 2 2 2 2" xfId="825"/>
    <cellStyle name="Normal 6 2 2 2 2 3" xfId="826"/>
    <cellStyle name="Normal 6 2 2 2 3" xfId="827"/>
    <cellStyle name="Normal 6 2 2 2 3 2" xfId="828"/>
    <cellStyle name="Normal 6 2 2 2 4" xfId="829"/>
    <cellStyle name="Normal 6 2 2 3" xfId="830"/>
    <cellStyle name="Normal 6 2 2 3 2" xfId="831"/>
    <cellStyle name="Normal 6 2 2 3 2 2" xfId="832"/>
    <cellStyle name="Normal 6 2 2 3 3" xfId="833"/>
    <cellStyle name="Normal 6 2 2 4" xfId="834"/>
    <cellStyle name="Normal 6 2 2 4 2" xfId="835"/>
    <cellStyle name="Normal 6 2 2 5" xfId="836"/>
    <cellStyle name="Normal 6 2 3" xfId="837"/>
    <cellStyle name="Normal 6 2 3 2" xfId="838"/>
    <cellStyle name="Normal 6 2 3 2 2" xfId="839"/>
    <cellStyle name="Normal 6 2 3 2 2 2" xfId="840"/>
    <cellStyle name="Normal 6 2 3 2 3" xfId="841"/>
    <cellStyle name="Normal 6 2 3 3" xfId="842"/>
    <cellStyle name="Normal 6 2 3 3 2" xfId="843"/>
    <cellStyle name="Normal 6 2 3 4" xfId="844"/>
    <cellStyle name="Normal 6 2 4" xfId="845"/>
    <cellStyle name="Normal 6 2 4 2" xfId="846"/>
    <cellStyle name="Normal 6 2 4 2 2" xfId="847"/>
    <cellStyle name="Normal 6 2 4 3" xfId="848"/>
    <cellStyle name="Normal 6 2 5" xfId="849"/>
    <cellStyle name="Normal 6 2 5 2" xfId="850"/>
    <cellStyle name="Normal 6 2 6" xfId="851"/>
    <cellStyle name="Normal 6 3" xfId="852"/>
    <cellStyle name="Normal 6 3 2" xfId="853"/>
    <cellStyle name="Normal 6 3 2 2" xfId="854"/>
    <cellStyle name="Normal 6 3 2 2 2" xfId="855"/>
    <cellStyle name="Normal 6 3 2 2 2 2" xfId="856"/>
    <cellStyle name="Normal 6 3 2 2 3" xfId="857"/>
    <cellStyle name="Normal 6 3 2 3" xfId="858"/>
    <cellStyle name="Normal 6 3 2 3 2" xfId="859"/>
    <cellStyle name="Normal 6 3 2 4" xfId="860"/>
    <cellStyle name="Normal 6 3 3" xfId="861"/>
    <cellStyle name="Normal 6 3 3 2" xfId="862"/>
    <cellStyle name="Normal 6 3 3 2 2" xfId="863"/>
    <cellStyle name="Normal 6 3 3 3" xfId="864"/>
    <cellStyle name="Normal 6 3 4" xfId="865"/>
    <cellStyle name="Normal 6 3 4 2" xfId="866"/>
    <cellStyle name="Normal 6 3 5" xfId="867"/>
    <cellStyle name="Normal 6 4" xfId="868"/>
    <cellStyle name="Normal 6 4 2" xfId="869"/>
    <cellStyle name="Normal 6 4 2 2" xfId="870"/>
    <cellStyle name="Normal 6 4 2 2 2" xfId="871"/>
    <cellStyle name="Normal 6 4 2 2 2 2" xfId="872"/>
    <cellStyle name="Normal 6 4 2 2 3" xfId="873"/>
    <cellStyle name="Normal 6 4 2 3" xfId="874"/>
    <cellStyle name="Normal 6 4 2 3 2" xfId="875"/>
    <cellStyle name="Normal 6 4 2 4" xfId="876"/>
    <cellStyle name="Normal 6 4 3" xfId="877"/>
    <cellStyle name="Normal 6 4 3 2" xfId="878"/>
    <cellStyle name="Normal 6 4 3 2 2" xfId="879"/>
    <cellStyle name="Normal 6 4 3 3" xfId="880"/>
    <cellStyle name="Normal 6 4 4" xfId="881"/>
    <cellStyle name="Normal 6 4 4 2" xfId="882"/>
    <cellStyle name="Normal 6 4 5" xfId="883"/>
    <cellStyle name="Normal 6 5" xfId="884"/>
    <cellStyle name="Normal 6 5 2" xfId="885"/>
    <cellStyle name="Normal 6 5 2 2" xfId="886"/>
    <cellStyle name="Normal 6 5 2 2 2" xfId="887"/>
    <cellStyle name="Normal 6 5 2 3" xfId="888"/>
    <cellStyle name="Normal 6 5 3" xfId="889"/>
    <cellStyle name="Normal 6 5 3 2" xfId="890"/>
    <cellStyle name="Normal 6 5 4" xfId="891"/>
    <cellStyle name="Normal 6 6" xfId="892"/>
    <cellStyle name="Normal 6 6 2" xfId="893"/>
    <cellStyle name="Normal 6 6 2 2" xfId="894"/>
    <cellStyle name="Normal 6 6 3" xfId="895"/>
    <cellStyle name="Normal 6 7" xfId="896"/>
    <cellStyle name="Normal 6 7 2" xfId="897"/>
    <cellStyle name="Normal 6 8" xfId="898"/>
    <cellStyle name="Normal 7" xfId="899"/>
    <cellStyle name="Normal 7 2" xfId="900"/>
    <cellStyle name="Normal 7 2 2" xfId="901"/>
    <cellStyle name="Normal 7 2 2 2" xfId="902"/>
    <cellStyle name="Normal 7 2 2 2 2" xfId="903"/>
    <cellStyle name="Normal 7 2 2 2 2 2" xfId="904"/>
    <cellStyle name="Normal 7 2 2 2 3" xfId="905"/>
    <cellStyle name="Normal 7 2 2 3" xfId="906"/>
    <cellStyle name="Normal 7 2 2 3 2" xfId="907"/>
    <cellStyle name="Normal 7 2 2 4" xfId="908"/>
    <cellStyle name="Normal 7 2 3" xfId="909"/>
    <cellStyle name="Normal 7 2 3 2" xfId="910"/>
    <cellStyle name="Normal 7 2 3 2 2" xfId="911"/>
    <cellStyle name="Normal 7 2 3 3" xfId="912"/>
    <cellStyle name="Normal 7 2 4" xfId="913"/>
    <cellStyle name="Normal 7 2 4 2" xfId="914"/>
    <cellStyle name="Normal 7 2 5" xfId="915"/>
    <cellStyle name="Normal 7 3" xfId="916"/>
    <cellStyle name="Normal 7 3 2" xfId="917"/>
    <cellStyle name="Normal 7 3 2 2" xfId="918"/>
    <cellStyle name="Normal 7 3 2 2 2" xfId="919"/>
    <cellStyle name="Normal 7 3 2 3" xfId="920"/>
    <cellStyle name="Normal 7 3 3" xfId="921"/>
    <cellStyle name="Normal 7 3 3 2" xfId="922"/>
    <cellStyle name="Normal 7 3 4" xfId="923"/>
    <cellStyle name="Normal 7 4" xfId="924"/>
    <cellStyle name="Normal 7 4 2" xfId="925"/>
    <cellStyle name="Normal 7 4 2 2" xfId="926"/>
    <cellStyle name="Normal 7 4 3" xfId="927"/>
    <cellStyle name="Normal 7 5" xfId="928"/>
    <cellStyle name="Normal 7 5 2" xfId="929"/>
    <cellStyle name="Normal 7 6" xfId="930"/>
    <cellStyle name="Normal 8" xfId="931"/>
    <cellStyle name="Normal 8 2" xfId="932"/>
    <cellStyle name="Normal 8 2 2" xfId="933"/>
    <cellStyle name="Normal 8 2 2 2" xfId="934"/>
    <cellStyle name="Normal 8 2 2 2 2" xfId="935"/>
    <cellStyle name="Normal 8 2 2 2 2 2" xfId="936"/>
    <cellStyle name="Normal 8 2 2 2 3" xfId="937"/>
    <cellStyle name="Normal 8 2 2 3" xfId="938"/>
    <cellStyle name="Normal 8 2 2 3 2" xfId="939"/>
    <cellStyle name="Normal 8 2 2 4" xfId="940"/>
    <cellStyle name="Normal 8 2 3" xfId="941"/>
    <cellStyle name="Normal 8 2 3 2" xfId="942"/>
    <cellStyle name="Normal 8 2 3 2 2" xfId="943"/>
    <cellStyle name="Normal 8 2 3 3" xfId="944"/>
    <cellStyle name="Normal 8 2 4" xfId="945"/>
    <cellStyle name="Normal 8 2 4 2" xfId="946"/>
    <cellStyle name="Normal 8 2 5" xfId="947"/>
    <cellStyle name="Normal 8 3" xfId="948"/>
    <cellStyle name="Normal 8 3 2" xfId="949"/>
    <cellStyle name="Normal 8 3 2 2" xfId="950"/>
    <cellStyle name="Normal 8 3 2 2 2" xfId="951"/>
    <cellStyle name="Normal 8 3 2 3" xfId="952"/>
    <cellStyle name="Normal 8 3 3" xfId="953"/>
    <cellStyle name="Normal 8 3 3 2" xfId="954"/>
    <cellStyle name="Normal 8 3 4" xfId="955"/>
    <cellStyle name="Normal 8 4" xfId="956"/>
    <cellStyle name="Normal 8 4 2" xfId="957"/>
    <cellStyle name="Normal 8 4 2 2" xfId="958"/>
    <cellStyle name="Normal 8 4 3" xfId="959"/>
    <cellStyle name="Normal 8 5" xfId="960"/>
    <cellStyle name="Normal 8 5 2" xfId="961"/>
    <cellStyle name="Normal 8 6" xfId="962"/>
    <cellStyle name="Normal 9" xfId="963"/>
    <cellStyle name="Normal 9 2" xfId="964"/>
    <cellStyle name="Normal 9 2 2" xfId="965"/>
    <cellStyle name="Normal 9 2 2 2" xfId="966"/>
    <cellStyle name="Normal 9 2 2 2 2" xfId="967"/>
    <cellStyle name="Normal 9 2 2 2 2 2" xfId="968"/>
    <cellStyle name="Normal 9 2 2 2 3" xfId="969"/>
    <cellStyle name="Normal 9 2 2 3" xfId="970"/>
    <cellStyle name="Normal 9 2 2 3 2" xfId="971"/>
    <cellStyle name="Normal 9 2 2 4" xfId="972"/>
    <cellStyle name="Normal 9 2 3" xfId="973"/>
    <cellStyle name="Normal 9 2 3 2" xfId="974"/>
    <cellStyle name="Normal 9 2 3 2 2" xfId="975"/>
    <cellStyle name="Normal 9 2 3 3" xfId="976"/>
    <cellStyle name="Normal 9 2 4" xfId="977"/>
    <cellStyle name="Normal 9 2 4 2" xfId="978"/>
    <cellStyle name="Normal 9 2 5" xfId="979"/>
    <cellStyle name="Normal 9 3" xfId="980"/>
    <cellStyle name="Normal 9 3 2" xfId="981"/>
    <cellStyle name="Normal 9 3 2 2" xfId="982"/>
    <cellStyle name="Normal 9 3 2 2 2" xfId="983"/>
    <cellStyle name="Normal 9 3 2 3" xfId="984"/>
    <cellStyle name="Normal 9 3 3" xfId="985"/>
    <cellStyle name="Normal 9 3 3 2" xfId="986"/>
    <cellStyle name="Normal 9 3 4" xfId="987"/>
    <cellStyle name="Normal 9 4" xfId="988"/>
    <cellStyle name="Normal 9 4 2" xfId="989"/>
    <cellStyle name="Normal 9 4 2 2" xfId="990"/>
    <cellStyle name="Normal 9 4 3" xfId="991"/>
    <cellStyle name="Normal 9 5" xfId="992"/>
    <cellStyle name="Normal 9 5 2" xfId="993"/>
    <cellStyle name="Normal 9 6" xfId="994"/>
    <cellStyle name="Note 2" xfId="995"/>
    <cellStyle name="Note 2 2" xfId="996"/>
    <cellStyle name="Note 2 2 2" xfId="1219"/>
    <cellStyle name="Note 2 3" xfId="1220"/>
    <cellStyle name="Note 2 4" xfId="1221"/>
    <cellStyle name="Note 3" xfId="997"/>
    <cellStyle name="Note 3 2" xfId="998"/>
    <cellStyle name="Note 3 2 2" xfId="999"/>
    <cellStyle name="Note 3 2 2 2" xfId="1000"/>
    <cellStyle name="Note 3 2 2 2 2" xfId="1001"/>
    <cellStyle name="Note 3 2 2 2 2 2" xfId="1002"/>
    <cellStyle name="Note 3 2 2 2 3" xfId="1003"/>
    <cellStyle name="Note 3 2 2 3" xfId="1004"/>
    <cellStyle name="Note 3 2 2 3 2" xfId="1005"/>
    <cellStyle name="Note 3 2 2 4" xfId="1006"/>
    <cellStyle name="Note 3 2 2 5" xfId="1224"/>
    <cellStyle name="Note 3 2 3" xfId="1007"/>
    <cellStyle name="Note 3 2 3 2" xfId="1008"/>
    <cellStyle name="Note 3 2 3 2 2" xfId="1009"/>
    <cellStyle name="Note 3 2 3 3" xfId="1010"/>
    <cellStyle name="Note 3 2 4" xfId="1011"/>
    <cellStyle name="Note 3 2 4 2" xfId="1012"/>
    <cellStyle name="Note 3 2 5" xfId="1013"/>
    <cellStyle name="Note 3 2 6" xfId="1223"/>
    <cellStyle name="Note 3 3" xfId="1014"/>
    <cellStyle name="Note 3 3 2" xfId="1015"/>
    <cellStyle name="Note 3 3 2 2" xfId="1016"/>
    <cellStyle name="Note 3 3 2 2 2" xfId="1017"/>
    <cellStyle name="Note 3 3 2 3" xfId="1018"/>
    <cellStyle name="Note 3 3 3" xfId="1019"/>
    <cellStyle name="Note 3 3 3 2" xfId="1020"/>
    <cellStyle name="Note 3 3 4" xfId="1021"/>
    <cellStyle name="Note 3 3 5" xfId="1225"/>
    <cellStyle name="Note 3 4" xfId="1022"/>
    <cellStyle name="Note 3 4 2" xfId="1023"/>
    <cellStyle name="Note 3 4 2 2" xfId="1024"/>
    <cellStyle name="Note 3 4 3" xfId="1025"/>
    <cellStyle name="Note 3 5" xfId="1026"/>
    <cellStyle name="Note 3 5 2" xfId="1027"/>
    <cellStyle name="Note 3 6" xfId="1028"/>
    <cellStyle name="Note 3 7" xfId="1222"/>
    <cellStyle name="Note 4" xfId="1029"/>
    <cellStyle name="Note 4 2" xfId="1226"/>
    <cellStyle name="Note 5" xfId="1030"/>
    <cellStyle name="Note 5 2" xfId="1227"/>
    <cellStyle name="Note 6" xfId="1228"/>
    <cellStyle name="Output 2" xfId="1031"/>
    <cellStyle name="Output 2 2" xfId="1230"/>
    <cellStyle name="Output 2 3" xfId="1229"/>
    <cellStyle name="Output 2 4" xfId="1273"/>
    <cellStyle name="Output 3" xfId="1032"/>
    <cellStyle name="Output 4" xfId="1033"/>
    <cellStyle name="Output 5" xfId="1034"/>
    <cellStyle name="Percent 2" xfId="10"/>
    <cellStyle name="Percent 2 2" xfId="1035"/>
    <cellStyle name="Percent 2 2 2" xfId="1036"/>
    <cellStyle name="Percent 2 2 2 2" xfId="1037"/>
    <cellStyle name="Percent 2 2 2 2 2" xfId="1038"/>
    <cellStyle name="Percent 2 2 2 2 2 2" xfId="1039"/>
    <cellStyle name="Percent 2 2 2 2 2 2 2" xfId="1040"/>
    <cellStyle name="Percent 2 2 2 2 2 3" xfId="1041"/>
    <cellStyle name="Percent 2 2 2 2 3" xfId="1042"/>
    <cellStyle name="Percent 2 2 2 2 3 2" xfId="1043"/>
    <cellStyle name="Percent 2 2 2 2 4" xfId="1044"/>
    <cellStyle name="Percent 2 2 2 3" xfId="1045"/>
    <cellStyle name="Percent 2 2 2 3 2" xfId="1046"/>
    <cellStyle name="Percent 2 2 2 3 2 2" xfId="1047"/>
    <cellStyle name="Percent 2 2 2 3 3" xfId="1048"/>
    <cellStyle name="Percent 2 2 2 4" xfId="1049"/>
    <cellStyle name="Percent 2 2 2 4 2" xfId="1050"/>
    <cellStyle name="Percent 2 2 2 5" xfId="1051"/>
    <cellStyle name="Percent 2 2 2 6" xfId="1233"/>
    <cellStyle name="Percent 2 2 3" xfId="1052"/>
    <cellStyle name="Percent 2 2 3 2" xfId="1053"/>
    <cellStyle name="Percent 2 2 3 2 2" xfId="1054"/>
    <cellStyle name="Percent 2 2 3 2 2 2" xfId="1055"/>
    <cellStyle name="Percent 2 2 3 2 3" xfId="1056"/>
    <cellStyle name="Percent 2 2 3 3" xfId="1057"/>
    <cellStyle name="Percent 2 2 3 3 2" xfId="1058"/>
    <cellStyle name="Percent 2 2 3 4" xfId="1059"/>
    <cellStyle name="Percent 2 2 4" xfId="1060"/>
    <cellStyle name="Percent 2 2 4 2" xfId="1061"/>
    <cellStyle name="Percent 2 2 4 2 2" xfId="1062"/>
    <cellStyle name="Percent 2 2 4 3" xfId="1063"/>
    <cellStyle name="Percent 2 2 5" xfId="1064"/>
    <cellStyle name="Percent 2 2 5 2" xfId="1065"/>
    <cellStyle name="Percent 2 2 6" xfId="1066"/>
    <cellStyle name="Percent 2 2 7" xfId="1232"/>
    <cellStyle name="Percent 2 3" xfId="1067"/>
    <cellStyle name="Percent 2 3 2" xfId="1068"/>
    <cellStyle name="Percent 2 3 2 2" xfId="1069"/>
    <cellStyle name="Percent 2 3 2 2 2" xfId="1070"/>
    <cellStyle name="Percent 2 3 2 2 2 2" xfId="1071"/>
    <cellStyle name="Percent 2 3 2 2 3" xfId="1072"/>
    <cellStyle name="Percent 2 3 2 3" xfId="1073"/>
    <cellStyle name="Percent 2 3 2 3 2" xfId="1074"/>
    <cellStyle name="Percent 2 3 2 4" xfId="1075"/>
    <cellStyle name="Percent 2 3 3" xfId="1076"/>
    <cellStyle name="Percent 2 3 3 2" xfId="1077"/>
    <cellStyle name="Percent 2 3 3 2 2" xfId="1078"/>
    <cellStyle name="Percent 2 3 3 3" xfId="1079"/>
    <cellStyle name="Percent 2 3 4" xfId="1080"/>
    <cellStyle name="Percent 2 3 4 2" xfId="1081"/>
    <cellStyle name="Percent 2 3 5" xfId="1082"/>
    <cellStyle name="Percent 2 3 6" xfId="1234"/>
    <cellStyle name="Percent 2 4" xfId="1083"/>
    <cellStyle name="Percent 2 4 2" xfId="1084"/>
    <cellStyle name="Percent 2 4 2 2" xfId="1085"/>
    <cellStyle name="Percent 2 4 2 2 2" xfId="1086"/>
    <cellStyle name="Percent 2 4 2 2 2 2" xfId="1087"/>
    <cellStyle name="Percent 2 4 2 2 3" xfId="1088"/>
    <cellStyle name="Percent 2 4 2 3" xfId="1089"/>
    <cellStyle name="Percent 2 4 2 3 2" xfId="1090"/>
    <cellStyle name="Percent 2 4 2 4" xfId="1091"/>
    <cellStyle name="Percent 2 4 3" xfId="1092"/>
    <cellStyle name="Percent 2 4 3 2" xfId="1093"/>
    <cellStyle name="Percent 2 4 3 2 2" xfId="1094"/>
    <cellStyle name="Percent 2 4 3 3" xfId="1095"/>
    <cellStyle name="Percent 2 4 4" xfId="1096"/>
    <cellStyle name="Percent 2 4 4 2" xfId="1097"/>
    <cellStyle name="Percent 2 4 5" xfId="1098"/>
    <cellStyle name="Percent 2 5" xfId="1099"/>
    <cellStyle name="Percent 2 5 2" xfId="1100"/>
    <cellStyle name="Percent 2 5 2 2" xfId="1101"/>
    <cellStyle name="Percent 2 5 2 2 2" xfId="1102"/>
    <cellStyle name="Percent 2 5 2 3" xfId="1103"/>
    <cellStyle name="Percent 2 5 3" xfId="1104"/>
    <cellStyle name="Percent 2 5 3 2" xfId="1105"/>
    <cellStyle name="Percent 2 5 4" xfId="1106"/>
    <cellStyle name="Percent 2 6" xfId="1107"/>
    <cellStyle name="Percent 2 6 2" xfId="1108"/>
    <cellStyle name="Percent 2 6 2 2" xfId="1109"/>
    <cellStyle name="Percent 2 6 3" xfId="1110"/>
    <cellStyle name="Percent 2 7" xfId="1111"/>
    <cellStyle name="Percent 2 7 2" xfId="1112"/>
    <cellStyle name="Percent 2 8" xfId="1113"/>
    <cellStyle name="Percent 2 9" xfId="1231"/>
    <cellStyle name="Percent 3" xfId="1114"/>
    <cellStyle name="Percent 3 2" xfId="1235"/>
    <cellStyle name="Percent 3 2 2" xfId="1236"/>
    <cellStyle name="Percent 3 3" xfId="1237"/>
    <cellStyle name="Percent 4" xfId="1115"/>
    <cellStyle name="Percent 4 2" xfId="1238"/>
    <cellStyle name="Percent 5" xfId="1239"/>
    <cellStyle name="Title 2" xfId="1116"/>
    <cellStyle name="Title 2 2" xfId="1274"/>
    <cellStyle name="Title 3" xfId="1117"/>
    <cellStyle name="Title 4" xfId="1118"/>
    <cellStyle name="Title 5" xfId="1119"/>
    <cellStyle name="Total 2" xfId="1120"/>
    <cellStyle name="Total 2 2" xfId="1241"/>
    <cellStyle name="Total 2 3" xfId="1240"/>
    <cellStyle name="Total 2 4" xfId="1275"/>
    <cellStyle name="Total 3" xfId="1121"/>
    <cellStyle name="Total 4" xfId="1122"/>
    <cellStyle name="Total 5" xfId="1123"/>
    <cellStyle name="Warning Text 2" xfId="1124"/>
    <cellStyle name="Warning Text 2 2" xfId="1243"/>
    <cellStyle name="Warning Text 2 3" xfId="1242"/>
    <cellStyle name="Warning Text 3" xfId="1125"/>
    <cellStyle name="Warning Text 4" xfId="1126"/>
    <cellStyle name="Warning Text 5" xfId="1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v>0</v>
          </cell>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v>0</v>
          </cell>
        </row>
        <row r="10">
          <cell r="J10">
            <v>0</v>
          </cell>
        </row>
        <row r="11">
          <cell r="J11" t="str">
            <v>• Non-incentivised costs (e.g. Black Start) are not included in the above figures (except for Black Start warming which requires accounting for)</v>
          </cell>
        </row>
        <row r="12">
          <cell r="J12">
            <v>0</v>
          </cell>
        </row>
        <row r="13">
          <cell r="J13" t="str">
            <v>• APX Check is complete – no missing days</v>
          </cell>
        </row>
      </sheetData>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29"/>
  <sheetViews>
    <sheetView tabSelected="1" zoomScale="70" zoomScaleNormal="70" workbookViewId="0">
      <selection activeCell="E37" sqref="E37"/>
    </sheetView>
  </sheetViews>
  <sheetFormatPr defaultColWidth="9.140625" defaultRowHeight="15" x14ac:dyDescent="0.25"/>
  <cols>
    <col min="1" max="1" width="51.140625" style="32" customWidth="1"/>
    <col min="2" max="13" width="8.7109375" style="32" customWidth="1"/>
    <col min="14" max="16384" width="9.140625" style="32"/>
  </cols>
  <sheetData>
    <row r="1" spans="1:25" ht="63.75" customHeight="1" x14ac:dyDescent="0.25">
      <c r="A1" s="5" t="s">
        <v>0</v>
      </c>
      <c r="B1" s="8" t="str">
        <f>'Monthly Summary Forecast'!$A2</f>
        <v>Jun-18</v>
      </c>
      <c r="C1" s="8" t="str">
        <f>'Monthly Summary Forecast'!$A3</f>
        <v>Jul-18</v>
      </c>
      <c r="D1" s="8" t="str">
        <f>'Monthly Summary Forecast'!A4</f>
        <v>Aug-18</v>
      </c>
      <c r="E1" s="8" t="str">
        <f>'Monthly Summary Forecast'!A5</f>
        <v>Sep-18</v>
      </c>
      <c r="F1" s="8" t="str">
        <f>'Monthly Summary Forecast'!A6</f>
        <v>Oct-18</v>
      </c>
      <c r="G1" s="8" t="str">
        <f>'Monthly Summary Forecast'!A7</f>
        <v>Nov-18</v>
      </c>
      <c r="H1" s="8" t="str">
        <f>'Monthly Summary Forecast'!A8</f>
        <v>Dec-18</v>
      </c>
      <c r="I1" s="8" t="str">
        <f>'Monthly Summary Forecast'!A9</f>
        <v>Jan-19</v>
      </c>
      <c r="J1" s="8" t="str">
        <f>'Monthly Summary Forecast'!A10</f>
        <v>Feb-19</v>
      </c>
      <c r="K1" s="8" t="str">
        <f>'Monthly Summary Forecast'!A11</f>
        <v>Mar-19</v>
      </c>
      <c r="L1" s="8" t="str">
        <f>'Monthly Summary Forecast'!A12</f>
        <v>Apr-19</v>
      </c>
      <c r="M1" s="8" t="str">
        <f>'Monthly Summary Forecast'!A13</f>
        <v>May-19</v>
      </c>
      <c r="N1" s="8" t="str">
        <f>'Monthly Summary Forecast'!$A14</f>
        <v>Jun-19</v>
      </c>
      <c r="O1" s="8" t="str">
        <f>'Monthly Summary Forecast'!$A15</f>
        <v>Jul-19</v>
      </c>
      <c r="P1" s="8" t="str">
        <f>'Monthly Summary Forecast'!A16</f>
        <v>Aug-19</v>
      </c>
      <c r="Q1" s="8" t="str">
        <f>'Monthly Summary Forecast'!A17</f>
        <v>Sep-19</v>
      </c>
      <c r="R1" s="8" t="str">
        <f>'Monthly Summary Forecast'!A18</f>
        <v>Oct-19</v>
      </c>
      <c r="S1" s="8" t="str">
        <f>'Monthly Summary Forecast'!A19</f>
        <v>Nov-19</v>
      </c>
      <c r="T1" s="8" t="str">
        <f>'Monthly Summary Forecast'!A20</f>
        <v>Dec-19</v>
      </c>
      <c r="U1" s="8" t="str">
        <f>'Monthly Summary Forecast'!A21</f>
        <v>Jan-20</v>
      </c>
      <c r="V1" s="8" t="str">
        <f>'Monthly Summary Forecast'!A22</f>
        <v>Feb-20</v>
      </c>
      <c r="W1" s="8" t="str">
        <f>'Monthly Summary Forecast'!A23</f>
        <v>Mar-20</v>
      </c>
      <c r="X1" s="8" t="str">
        <f>'Monthly Summary Forecast'!A24</f>
        <v>Apr-20</v>
      </c>
      <c r="Y1" s="8" t="str">
        <f>'Monthly Summary Forecast'!A25</f>
        <v>May-20</v>
      </c>
    </row>
    <row r="2" spans="1:25" x14ac:dyDescent="0.25">
      <c r="A2" s="6" t="s">
        <v>5</v>
      </c>
      <c r="B2" s="33">
        <f>'Monthly Summary Forecast'!$B2</f>
        <v>-4.1028038536666678</v>
      </c>
      <c r="C2" s="33">
        <f>'Monthly Summary Forecast'!$B3</f>
        <v>-3.4730199999999982</v>
      </c>
      <c r="D2" s="33">
        <f>'Monthly Summary Forecast'!$B4</f>
        <v>-4.0988700000000007</v>
      </c>
      <c r="E2" s="33">
        <f>'Monthly Summary Forecast'!$B5</f>
        <v>-2.2942500000000003</v>
      </c>
      <c r="F2" s="33">
        <f>'Monthly Summary Forecast'!$B6</f>
        <v>-1.4503999999999995</v>
      </c>
      <c r="G2" s="33">
        <f>'Monthly Summary Forecast'!$B7</f>
        <v>-1.5016099999999999</v>
      </c>
      <c r="H2" s="33">
        <f>'Monthly Summary Forecast'!$B8</f>
        <v>-1.6608399999999992</v>
      </c>
      <c r="I2" s="33">
        <f>'Monthly Summary Forecast'!$B9</f>
        <v>-0.8729100000000003</v>
      </c>
      <c r="J2" s="33">
        <f>'Monthly Summary Forecast'!$B10</f>
        <v>1.097639</v>
      </c>
      <c r="K2" s="33">
        <f>'Monthly Summary Forecast'!$B11</f>
        <v>-1.8879700000000008</v>
      </c>
      <c r="L2" s="33">
        <f>'Monthly Summary Forecast'!$B12</f>
        <v>-6.8619299999999956</v>
      </c>
      <c r="M2" s="33">
        <f>'Monthly Summary Forecast'!$B13</f>
        <v>-4.8790400000000016</v>
      </c>
      <c r="N2" s="33">
        <f>'Monthly Summary Forecast'!$B14</f>
        <v>-4.1863600000000014</v>
      </c>
      <c r="O2" s="33">
        <f>'Monthly Summary Forecast'!$B15</f>
        <v>-3.4730199999999982</v>
      </c>
      <c r="P2" s="33">
        <f>'Monthly Summary Forecast'!$B16</f>
        <v>-4.0988700000000007</v>
      </c>
      <c r="Q2" s="33">
        <f>'Monthly Summary Forecast'!$B17</f>
        <v>-2.2942500000000003</v>
      </c>
      <c r="R2" s="33">
        <f>'Monthly Summary Forecast'!$B18</f>
        <v>-1.4503999999999995</v>
      </c>
      <c r="S2" s="33">
        <f>'Monthly Summary Forecast'!$B19</f>
        <v>-1.5016099999999999</v>
      </c>
      <c r="T2" s="33">
        <f>'Monthly Summary Forecast'!$B20</f>
        <v>-1.6608399999999992</v>
      </c>
      <c r="U2" s="33">
        <f>'Monthly Summary Forecast'!$B21</f>
        <v>-0.8729100000000003</v>
      </c>
      <c r="V2" s="33">
        <f>'Monthly Summary Forecast'!$B22</f>
        <v>1.0367367419354838</v>
      </c>
      <c r="W2" s="33">
        <f>'Monthly Summary Forecast'!$B23</f>
        <v>-1.966613075268818</v>
      </c>
      <c r="X2" s="33">
        <f>'Monthly Summary Forecast'!$B24</f>
        <v>-6.8619299999999956</v>
      </c>
      <c r="Y2" s="33">
        <f>'Monthly Summary Forecast'!$B25</f>
        <v>-4.8790400000000016</v>
      </c>
    </row>
    <row r="3" spans="1:25" x14ac:dyDescent="0.25">
      <c r="A3" s="6" t="s">
        <v>7</v>
      </c>
      <c r="B3" s="33">
        <f>'Monthly Summary Forecast'!$C2</f>
        <v>5.7567711505378973</v>
      </c>
      <c r="C3" s="33">
        <f>'Monthly Summary Forecast'!$C3</f>
        <v>6.9704180379059695</v>
      </c>
      <c r="D3" s="33">
        <f>'Monthly Summary Forecast'!$C4</f>
        <v>8.2476418822604067</v>
      </c>
      <c r="E3" s="33">
        <f>'Monthly Summary Forecast'!$C5</f>
        <v>14.128360309421858</v>
      </c>
      <c r="F3" s="33">
        <f>'Monthly Summary Forecast'!$C6</f>
        <v>16.372318843879555</v>
      </c>
      <c r="G3" s="33">
        <f>'Monthly Summary Forecast'!$C7</f>
        <v>16.147336816427043</v>
      </c>
      <c r="H3" s="33">
        <f>'Monthly Summary Forecast'!$C8</f>
        <v>11.851681118036193</v>
      </c>
      <c r="I3" s="33">
        <f>'Monthly Summary Forecast'!$C9</f>
        <v>10.099884932803533</v>
      </c>
      <c r="J3" s="33">
        <f>'Monthly Summary Forecast'!$C10</f>
        <v>12.940333208167267</v>
      </c>
      <c r="K3" s="33">
        <f>'Monthly Summary Forecast'!$C11</f>
        <v>13.189452122280576</v>
      </c>
      <c r="L3" s="33">
        <f>'Monthly Summary Forecast'!$C12</f>
        <v>8.2802564061255417</v>
      </c>
      <c r="M3" s="33">
        <f>'Monthly Summary Forecast'!$C13</f>
        <v>8.9558186736589089</v>
      </c>
      <c r="N3" s="33">
        <f>'Monthly Summary Forecast'!$C14</f>
        <v>5.833712861496184</v>
      </c>
      <c r="O3" s="33">
        <f>'Monthly Summary Forecast'!$C15</f>
        <v>6.9704180379059695</v>
      </c>
      <c r="P3" s="33">
        <f>'Monthly Summary Forecast'!$C16</f>
        <v>8.2476418822604067</v>
      </c>
      <c r="Q3" s="33">
        <f>'Monthly Summary Forecast'!$C17</f>
        <v>14.128360309421858</v>
      </c>
      <c r="R3" s="33">
        <f>'Monthly Summary Forecast'!$C18</f>
        <v>16.372318843879555</v>
      </c>
      <c r="S3" s="33">
        <f>'Monthly Summary Forecast'!$C19</f>
        <v>16.147336816427043</v>
      </c>
      <c r="T3" s="33">
        <f>'Monthly Summary Forecast'!$C20</f>
        <v>11.851681118036193</v>
      </c>
      <c r="U3" s="33">
        <f>'Monthly Summary Forecast'!$C21</f>
        <v>10.099884932803533</v>
      </c>
      <c r="V3" s="33">
        <f>'Monthly Summary Forecast'!$C22</f>
        <v>13.069440705062153</v>
      </c>
      <c r="W3" s="33">
        <f>'Monthly Summary Forecast'!$C23</f>
        <v>13.189452122280576</v>
      </c>
      <c r="X3" s="33">
        <f>'Monthly Summary Forecast'!$C24</f>
        <v>8.2929589572836324</v>
      </c>
      <c r="Y3" s="33">
        <f>'Monthly Summary Forecast'!$C25</f>
        <v>8.9558186736589089</v>
      </c>
    </row>
    <row r="4" spans="1:25" x14ac:dyDescent="0.25">
      <c r="A4" s="6" t="s">
        <v>8</v>
      </c>
      <c r="B4" s="33">
        <f>'Monthly Summary Forecast'!$D2</f>
        <v>0</v>
      </c>
      <c r="C4" s="33">
        <f>'Monthly Summary Forecast'!$D3</f>
        <v>0</v>
      </c>
      <c r="D4" s="33">
        <f>'Monthly Summary Forecast'!$D4</f>
        <v>0</v>
      </c>
      <c r="E4" s="33">
        <f>'Monthly Summary Forecast'!$D5</f>
        <v>0</v>
      </c>
      <c r="F4" s="33">
        <f>'Monthly Summary Forecast'!$D6</f>
        <v>0</v>
      </c>
      <c r="G4" s="33">
        <f>'Monthly Summary Forecast'!$D7</f>
        <v>0</v>
      </c>
      <c r="H4" s="33">
        <f>'Monthly Summary Forecast'!$D8</f>
        <v>0</v>
      </c>
      <c r="I4" s="33">
        <f>'Monthly Summary Forecast'!$D9</f>
        <v>0</v>
      </c>
      <c r="J4" s="33">
        <f>'Monthly Summary Forecast'!$D10</f>
        <v>0</v>
      </c>
      <c r="K4" s="33">
        <f>'Monthly Summary Forecast'!$D11</f>
        <v>0</v>
      </c>
      <c r="L4" s="33">
        <f>'Monthly Summary Forecast'!$D12</f>
        <v>0</v>
      </c>
      <c r="M4" s="33">
        <f>'Monthly Summary Forecast'!$D13</f>
        <v>0</v>
      </c>
      <c r="N4" s="33">
        <f>'Monthly Summary Forecast'!$D14</f>
        <v>0</v>
      </c>
      <c r="O4" s="33">
        <f>'Monthly Summary Forecast'!$D15</f>
        <v>0</v>
      </c>
      <c r="P4" s="33">
        <f>'Monthly Summary Forecast'!$D16</f>
        <v>0</v>
      </c>
      <c r="Q4" s="33">
        <f>'Monthly Summary Forecast'!$D17</f>
        <v>0</v>
      </c>
      <c r="R4" s="33">
        <f>'Monthly Summary Forecast'!$D18</f>
        <v>0</v>
      </c>
      <c r="S4" s="33">
        <f>'Monthly Summary Forecast'!$D19</f>
        <v>0</v>
      </c>
      <c r="T4" s="33">
        <f>'Monthly Summary Forecast'!$D20</f>
        <v>0</v>
      </c>
      <c r="U4" s="33">
        <f>'Monthly Summary Forecast'!$D21</f>
        <v>0</v>
      </c>
      <c r="V4" s="33">
        <f>'Monthly Summary Forecast'!$D22</f>
        <v>0</v>
      </c>
      <c r="W4" s="33">
        <f>'Monthly Summary Forecast'!$D23</f>
        <v>0</v>
      </c>
      <c r="X4" s="33">
        <f>'Monthly Summary Forecast'!$D24</f>
        <v>0</v>
      </c>
      <c r="Y4" s="33">
        <f>'Monthly Summary Forecast'!$D25</f>
        <v>0</v>
      </c>
    </row>
    <row r="5" spans="1:25" x14ac:dyDescent="0.25">
      <c r="A5" s="6" t="s">
        <v>9</v>
      </c>
      <c r="B5" s="33">
        <f>'Monthly Summary Forecast'!$E2</f>
        <v>5.4430213064328239</v>
      </c>
      <c r="C5" s="33">
        <f>'Monthly Summary Forecast'!$E3</f>
        <v>5.9629980652682608</v>
      </c>
      <c r="D5" s="33">
        <f>'Monthly Summary Forecast'!$E4</f>
        <v>5.8179311840737755</v>
      </c>
      <c r="E5" s="33">
        <f>'Monthly Summary Forecast'!$E5</f>
        <v>6.3079769921823488</v>
      </c>
      <c r="F5" s="33">
        <f>'Monthly Summary Forecast'!$E6</f>
        <v>6.2263883270445488</v>
      </c>
      <c r="G5" s="33">
        <f>'Monthly Summary Forecast'!$E7</f>
        <v>7.4286853351983524</v>
      </c>
      <c r="H5" s="33">
        <f>'Monthly Summary Forecast'!$E8</f>
        <v>7.4702506664862582</v>
      </c>
      <c r="I5" s="33">
        <f>'Monthly Summary Forecast'!$E9</f>
        <v>7.5745388270770446</v>
      </c>
      <c r="J5" s="33">
        <f>'Monthly Summary Forecast'!$E10</f>
        <v>6.5184684003360456</v>
      </c>
      <c r="K5" s="33">
        <f>'Monthly Summary Forecast'!$E11</f>
        <v>7.3993667073646145</v>
      </c>
      <c r="L5" s="33">
        <f>'Monthly Summary Forecast'!$E12</f>
        <v>5.1676623869916396</v>
      </c>
      <c r="M5" s="33">
        <f>'Monthly Summary Forecast'!$E13</f>
        <v>5.5758224343444498</v>
      </c>
      <c r="N5" s="33">
        <f>'Monthly Summary Forecast'!$E14</f>
        <v>5.4347678869994729</v>
      </c>
      <c r="O5" s="33">
        <f>'Monthly Summary Forecast'!$E15</f>
        <v>5.9629980652682608</v>
      </c>
      <c r="P5" s="33">
        <f>'Monthly Summary Forecast'!$E16</f>
        <v>5.8179311840737755</v>
      </c>
      <c r="Q5" s="33">
        <f>'Monthly Summary Forecast'!$E17</f>
        <v>6.3079769921823488</v>
      </c>
      <c r="R5" s="33">
        <f>'Monthly Summary Forecast'!$E18</f>
        <v>6.2263883270445488</v>
      </c>
      <c r="S5" s="33">
        <f>'Monthly Summary Forecast'!$E19</f>
        <v>7.4286853351983524</v>
      </c>
      <c r="T5" s="33">
        <f>'Monthly Summary Forecast'!$E20</f>
        <v>7.4702506664862582</v>
      </c>
      <c r="U5" s="33">
        <f>'Monthly Summary Forecast'!$E21</f>
        <v>7.5745388270770446</v>
      </c>
      <c r="V5" s="33">
        <f>'Monthly Summary Forecast'!$E22</f>
        <v>6.5184684003360438</v>
      </c>
      <c r="W5" s="33">
        <f>'Monthly Summary Forecast'!$E23</f>
        <v>7.3993667073646145</v>
      </c>
      <c r="X5" s="33">
        <f>'Monthly Summary Forecast'!$E24</f>
        <v>5.1676623869916396</v>
      </c>
      <c r="Y5" s="33">
        <f>'Monthly Summary Forecast'!$E25</f>
        <v>5.5758224343444498</v>
      </c>
    </row>
    <row r="6" spans="1:25" x14ac:dyDescent="0.25">
      <c r="A6" s="6" t="s">
        <v>10</v>
      </c>
      <c r="B6" s="33">
        <f>'Monthly Summary Forecast'!$R2</f>
        <v>6.4992259461368729</v>
      </c>
      <c r="C6" s="33">
        <f>'Monthly Summary Forecast'!$R3</f>
        <v>9.5005779999999938</v>
      </c>
      <c r="D6" s="33">
        <f>'Monthly Summary Forecast'!$R4</f>
        <v>10.134746</v>
      </c>
      <c r="E6" s="33">
        <f>'Monthly Summary Forecast'!$R5</f>
        <v>9.1513559999999945</v>
      </c>
      <c r="F6" s="33">
        <f>'Monthly Summary Forecast'!$R6</f>
        <v>7.462445999999991</v>
      </c>
      <c r="G6" s="33">
        <f>'Monthly Summary Forecast'!$R7</f>
        <v>9.8586969999999869</v>
      </c>
      <c r="H6" s="33">
        <f>'Monthly Summary Forecast'!$R8</f>
        <v>7.9735689999999924</v>
      </c>
      <c r="I6" s="33">
        <f>'Monthly Summary Forecast'!$R9</f>
        <v>3.8673660999999964</v>
      </c>
      <c r="J6" s="33">
        <f>'Monthly Summary Forecast'!$R10</f>
        <v>3.8081940000000039</v>
      </c>
      <c r="K6" s="33">
        <f>'Monthly Summary Forecast'!$R11</f>
        <v>6.0813480000000073</v>
      </c>
      <c r="L6" s="33">
        <f>'Monthly Summary Forecast'!$R12</f>
        <v>6.0222660000000001</v>
      </c>
      <c r="M6" s="33">
        <f>'Monthly Summary Forecast'!$R13</f>
        <v>7.9889380000000081</v>
      </c>
      <c r="N6" s="33">
        <f>'Monthly Summary Forecast'!$R14</f>
        <v>4.5881700000000016</v>
      </c>
      <c r="O6" s="33">
        <f>'Monthly Summary Forecast'!$R15</f>
        <v>7.387501999999996</v>
      </c>
      <c r="P6" s="33">
        <f>'Monthly Summary Forecast'!$R16</f>
        <v>10.134746</v>
      </c>
      <c r="Q6" s="33">
        <f>'Monthly Summary Forecast'!$R17</f>
        <v>9.1513559999999945</v>
      </c>
      <c r="R6" s="33">
        <f>'Monthly Summary Forecast'!$R18</f>
        <v>7.462445999999991</v>
      </c>
      <c r="S6" s="33">
        <f>'Monthly Summary Forecast'!$R19</f>
        <v>9.8586969999999869</v>
      </c>
      <c r="T6" s="33">
        <f>'Monthly Summary Forecast'!$R20</f>
        <v>7.9735689999999924</v>
      </c>
      <c r="U6" s="33">
        <f>'Monthly Summary Forecast'!$R21</f>
        <v>3.2589939999999995</v>
      </c>
      <c r="V6" s="33">
        <f>'Monthly Summary Forecast'!$R22</f>
        <v>3.8081933928571434</v>
      </c>
      <c r="W6" s="33">
        <f>'Monthly Summary Forecast'!$R23</f>
        <v>6.0813480000000073</v>
      </c>
      <c r="X6" s="33">
        <f>'Monthly Summary Forecast'!$R24</f>
        <v>6.0222660000000001</v>
      </c>
      <c r="Y6" s="33">
        <f>'Monthly Summary Forecast'!$R25</f>
        <v>7.9889380000000081</v>
      </c>
    </row>
    <row r="7" spans="1:25" x14ac:dyDescent="0.25">
      <c r="A7" s="6" t="s">
        <v>11</v>
      </c>
      <c r="B7" s="33">
        <f>'Monthly Summary Forecast'!$G2</f>
        <v>9.5891216333333276</v>
      </c>
      <c r="C7" s="33">
        <f>'Monthly Summary Forecast'!$G3</f>
        <v>14.063602000000008</v>
      </c>
      <c r="D7" s="33">
        <f>'Monthly Summary Forecast'!$G4</f>
        <v>15.002353000000001</v>
      </c>
      <c r="E7" s="33">
        <f>'Monthly Summary Forecast'!$G5</f>
        <v>13.546652000000012</v>
      </c>
      <c r="F7" s="33">
        <f>'Monthly Summary Forecast'!$G6</f>
        <v>11.046577999999997</v>
      </c>
      <c r="G7" s="33">
        <f>'Monthly Summary Forecast'!$G7</f>
        <v>14.59372200000001</v>
      </c>
      <c r="H7" s="33">
        <f>'Monthly Summary Forecast'!$G8</f>
        <v>11.803187000000007</v>
      </c>
      <c r="I7" s="33">
        <f>'Monthly Summary Forecast'!$G9</f>
        <v>4.1417120394736839</v>
      </c>
      <c r="J7" s="33">
        <f>'Monthly Summary Forecast'!$G10</f>
        <v>5.9838228421052646</v>
      </c>
      <c r="K7" s="33">
        <f>'Monthly Summary Forecast'!$G11</f>
        <v>8.2787380394736836</v>
      </c>
      <c r="L7" s="33">
        <f>'Monthly Summary Forecast'!$G12</f>
        <v>7.6411578250423595</v>
      </c>
      <c r="M7" s="33">
        <f>'Monthly Summary Forecast'!$G13</f>
        <v>9.1818030858771031</v>
      </c>
      <c r="N7" s="33">
        <f>'Monthly Summary Forecast'!$G14</f>
        <v>10.76912097368421</v>
      </c>
      <c r="O7" s="33">
        <f>'Monthly Summary Forecast'!$G15</f>
        <v>11.527776039473693</v>
      </c>
      <c r="P7" s="33">
        <f>'Monthly Summary Forecast'!$G16</f>
        <v>12.788440039473683</v>
      </c>
      <c r="Q7" s="33">
        <f>'Monthly Summary Forecast'!$G17</f>
        <v>11.811775973684215</v>
      </c>
      <c r="R7" s="33">
        <f>'Monthly Summary Forecast'!$G18</f>
        <v>12.527776039473675</v>
      </c>
      <c r="S7" s="33">
        <f>'Monthly Summary Forecast'!$G19</f>
        <v>11.469199000000003</v>
      </c>
      <c r="T7" s="33">
        <f>'Monthly Summary Forecast'!$G20</f>
        <v>10.426545000000003</v>
      </c>
      <c r="U7" s="33">
        <f>'Monthly Summary Forecast'!$G21</f>
        <v>8.9146960000000028</v>
      </c>
      <c r="V7" s="33">
        <f>'Monthly Summary Forecast'!$G22</f>
        <v>7.8199086071428541</v>
      </c>
      <c r="W7" s="33">
        <f>'Monthly Summary Forecast'!$G23</f>
        <v>6.2559269999999971</v>
      </c>
      <c r="X7" s="33">
        <f>'Monthly Summary Forecast'!$G24</f>
        <v>7.6411578250423595</v>
      </c>
      <c r="Y7" s="33">
        <f>'Monthly Summary Forecast'!$G25</f>
        <v>9.1818030858771031</v>
      </c>
    </row>
    <row r="8" spans="1:25" x14ac:dyDescent="0.25">
      <c r="A8" s="6" t="s">
        <v>12</v>
      </c>
      <c r="B8" s="33">
        <f>'Monthly Summary Forecast'!$H2</f>
        <v>2.3266787000000004</v>
      </c>
      <c r="C8" s="33">
        <f>'Monthly Summary Forecast'!$H3</f>
        <v>3.4123550000000011</v>
      </c>
      <c r="D8" s="33">
        <f>'Monthly Summary Forecast'!$H4</f>
        <v>3.6401310000000011</v>
      </c>
      <c r="E8" s="33">
        <f>'Monthly Summary Forecast'!$H5</f>
        <v>3.2869240000000013</v>
      </c>
      <c r="F8" s="33">
        <f>'Monthly Summary Forecast'!$H6</f>
        <v>2.680311999999998</v>
      </c>
      <c r="G8" s="33">
        <f>'Monthly Summary Forecast'!$H7</f>
        <v>3.5409820000000023</v>
      </c>
      <c r="H8" s="33">
        <f>'Monthly Summary Forecast'!$H8</f>
        <v>2.8638939999999997</v>
      </c>
      <c r="I8" s="33">
        <f>'Monthly Summary Forecast'!$H9</f>
        <v>1.1804619999999997</v>
      </c>
      <c r="J8" s="33">
        <f>'Monthly Summary Forecast'!$H10</f>
        <v>1.3678019999999997</v>
      </c>
      <c r="K8" s="33">
        <f>'Monthly Summary Forecast'!$H11</f>
        <v>2.1842579999999985</v>
      </c>
      <c r="L8" s="33">
        <f>'Monthly Summary Forecast'!$H12</f>
        <v>2.0238950000000004</v>
      </c>
      <c r="M8" s="33">
        <f>'Monthly Summary Forecast'!$H13</f>
        <v>2.403375999999998</v>
      </c>
      <c r="N8" s="33">
        <f>'Monthly Summary Forecast'!$H14</f>
        <v>2.7828560000000011</v>
      </c>
      <c r="O8" s="33">
        <f>'Monthly Summary Forecast'!$H15</f>
        <v>2.9725959999999985</v>
      </c>
      <c r="P8" s="33">
        <f>'Monthly Summary Forecast'!$H16</f>
        <v>3.0358430000000003</v>
      </c>
      <c r="Q8" s="33">
        <f>'Monthly Summary Forecast'!$H17</f>
        <v>3.035842999999999</v>
      </c>
      <c r="R8" s="33">
        <f>'Monthly Summary Forecast'!$H18</f>
        <v>2.9725959999999985</v>
      </c>
      <c r="S8" s="33">
        <f>'Monthly Summary Forecast'!$H19</f>
        <v>3.567115000000002</v>
      </c>
      <c r="T8" s="33">
        <f>'Monthly Summary Forecast'!$H20</f>
        <v>2.5298689999999997</v>
      </c>
      <c r="U8" s="33">
        <f>'Monthly Summary Forecast'!$H21</f>
        <v>2.1630380000000016</v>
      </c>
      <c r="V8" s="33">
        <f>'Monthly Summary Forecast'!$H22</f>
        <v>1.8974019999999998</v>
      </c>
      <c r="W8" s="33">
        <f>'Monthly Summary Forecast'!$H23</f>
        <v>1.5179220000000004</v>
      </c>
      <c r="X8" s="33">
        <f>'Monthly Summary Forecast'!$H24</f>
        <v>2.0238950000000004</v>
      </c>
      <c r="Y8" s="33">
        <f>'Monthly Summary Forecast'!$H25</f>
        <v>2.403375999999998</v>
      </c>
    </row>
    <row r="9" spans="1:25" x14ac:dyDescent="0.25">
      <c r="A9" s="6" t="s">
        <v>3</v>
      </c>
      <c r="B9" s="33">
        <f>'Monthly Summary Forecast'!$I2</f>
        <v>1.6065065188901111</v>
      </c>
      <c r="C9" s="33">
        <f>'Monthly Summary Forecast'!$I3</f>
        <v>1.8465683571859834</v>
      </c>
      <c r="D9" s="33">
        <f>'Monthly Summary Forecast'!$I4</f>
        <v>1.6664693612816392</v>
      </c>
      <c r="E9" s="33">
        <f>'Monthly Summary Forecast'!$I5</f>
        <v>1.7612691942069116</v>
      </c>
      <c r="F9" s="33">
        <f>'Monthly Summary Forecast'!$I6</f>
        <v>1.210690084916062</v>
      </c>
      <c r="G9" s="33">
        <f>'Monthly Summary Forecast'!$I7</f>
        <v>0.5021293865149683</v>
      </c>
      <c r="H9" s="33">
        <f>'Monthly Summary Forecast'!$I8</f>
        <v>0.46760976398383819</v>
      </c>
      <c r="I9" s="33">
        <f>'Monthly Summary Forecast'!$I9</f>
        <v>0.64381436380038604</v>
      </c>
      <c r="J9" s="33">
        <f>'Monthly Summary Forecast'!$I10</f>
        <v>0.11923103081973595</v>
      </c>
      <c r="K9" s="33">
        <f>'Monthly Summary Forecast'!$I11</f>
        <v>0.22314388470914379</v>
      </c>
      <c r="L9" s="33">
        <f>'Monthly Summary Forecast'!$I12</f>
        <v>0.40427513104456209</v>
      </c>
      <c r="M9" s="33">
        <f>'Monthly Summary Forecast'!$I13</f>
        <v>0.89548650942051822</v>
      </c>
      <c r="N9" s="33">
        <f>'Monthly Summary Forecast'!$I14</f>
        <v>1.6438631778144426</v>
      </c>
      <c r="O9" s="33">
        <f>'Monthly Summary Forecast'!$I15</f>
        <v>1.8465683571859834</v>
      </c>
      <c r="P9" s="33">
        <f>'Monthly Summary Forecast'!$I16</f>
        <v>1.6664693612816392</v>
      </c>
      <c r="Q9" s="33">
        <f>'Monthly Summary Forecast'!$I17</f>
        <v>1.7612691942069116</v>
      </c>
      <c r="R9" s="33">
        <f>'Monthly Summary Forecast'!$I18</f>
        <v>1.210690084916062</v>
      </c>
      <c r="S9" s="33">
        <f>'Monthly Summary Forecast'!$I19</f>
        <v>0.5021293865149683</v>
      </c>
      <c r="T9" s="33">
        <f>'Monthly Summary Forecast'!$I20</f>
        <v>0.46760976398383819</v>
      </c>
      <c r="U9" s="33">
        <f>'Monthly Summary Forecast'!$I21</f>
        <v>0.64381436380038604</v>
      </c>
      <c r="V9" s="33">
        <f>'Monthly Summary Forecast'!$I22</f>
        <v>0.119231030819736</v>
      </c>
      <c r="W9" s="33">
        <f>'Monthly Summary Forecast'!$I23</f>
        <v>0.22314388470914379</v>
      </c>
      <c r="X9" s="33">
        <f>'Monthly Summary Forecast'!$I24</f>
        <v>0.40427513104456209</v>
      </c>
      <c r="Y9" s="33">
        <f>'Monthly Summary Forecast'!$I25</f>
        <v>0.89548650942051822</v>
      </c>
    </row>
    <row r="10" spans="1:25" x14ac:dyDescent="0.25">
      <c r="A10" s="6" t="s">
        <v>4</v>
      </c>
      <c r="B10" s="33">
        <f>'Monthly Summary Forecast'!$J2</f>
        <v>8.8506996530699222</v>
      </c>
      <c r="C10" s="33">
        <f>'Monthly Summary Forecast'!$J3</f>
        <v>9.082911268829692</v>
      </c>
      <c r="D10" s="33">
        <f>'Monthly Summary Forecast'!$J4</f>
        <v>9.597955748930838</v>
      </c>
      <c r="E10" s="33">
        <f>'Monthly Summary Forecast'!$J5</f>
        <v>8.7738874239030888</v>
      </c>
      <c r="F10" s="33">
        <f>'Monthly Summary Forecast'!$J6</f>
        <v>9.1019703860952461</v>
      </c>
      <c r="G10" s="33">
        <f>'Monthly Summary Forecast'!$J7</f>
        <v>9.3885025476260253</v>
      </c>
      <c r="H10" s="33">
        <f>'Monthly Summary Forecast'!$J8</f>
        <v>10.040940006041918</v>
      </c>
      <c r="I10" s="33">
        <f>'Monthly Summary Forecast'!$J9</f>
        <v>10.297150566422246</v>
      </c>
      <c r="J10" s="33">
        <f>'Monthly Summary Forecast'!$J10</f>
        <v>8.712608817696438</v>
      </c>
      <c r="K10" s="33">
        <f>'Monthly Summary Forecast'!$J11</f>
        <v>9.7134409793734147</v>
      </c>
      <c r="L10" s="33">
        <f>'Monthly Summary Forecast'!$J12</f>
        <v>9.0368359963609333</v>
      </c>
      <c r="M10" s="33">
        <f>'Monthly Summary Forecast'!$J13</f>
        <v>8.9731879639413172</v>
      </c>
      <c r="N10" s="33">
        <f>'Monthly Summary Forecast'!$J14</f>
        <v>8.8134476697693334</v>
      </c>
      <c r="O10" s="33">
        <f>'Monthly Summary Forecast'!$J15</f>
        <v>9.082911268829692</v>
      </c>
      <c r="P10" s="33">
        <f>'Monthly Summary Forecast'!$J16</f>
        <v>9.597955748930838</v>
      </c>
      <c r="Q10" s="33">
        <f>'Monthly Summary Forecast'!$J17</f>
        <v>8.7738874239030888</v>
      </c>
      <c r="R10" s="33">
        <f>'Monthly Summary Forecast'!$J18</f>
        <v>9.1019703860952461</v>
      </c>
      <c r="S10" s="33">
        <f>'Monthly Summary Forecast'!$J19</f>
        <v>9.3885025476260253</v>
      </c>
      <c r="T10" s="33">
        <f>'Monthly Summary Forecast'!$J20</f>
        <v>10.040940006041918</v>
      </c>
      <c r="U10" s="33">
        <f>'Monthly Summary Forecast'!$J21</f>
        <v>10.297150566422246</v>
      </c>
      <c r="V10" s="33">
        <f>'Monthly Summary Forecast'!$J22</f>
        <v>8.7126088176964327</v>
      </c>
      <c r="W10" s="33">
        <f>'Monthly Summary Forecast'!$J23</f>
        <v>9.7134409793734147</v>
      </c>
      <c r="X10" s="33">
        <f>'Monthly Summary Forecast'!$J24</f>
        <v>9.0368359963609333</v>
      </c>
      <c r="Y10" s="33">
        <f>'Monthly Summary Forecast'!$J25</f>
        <v>8.9731879639413172</v>
      </c>
    </row>
    <row r="11" spans="1:25" x14ac:dyDescent="0.25">
      <c r="A11" s="6" t="s">
        <v>2</v>
      </c>
      <c r="B11" s="33">
        <f>'Monthly Summary Forecast'!$K2</f>
        <v>14.328996531128233</v>
      </c>
      <c r="C11" s="33">
        <f>'Monthly Summary Forecast'!$K3</f>
        <v>14.785404441511037</v>
      </c>
      <c r="D11" s="33">
        <f>'Monthly Summary Forecast'!$K4</f>
        <v>14.528496510219508</v>
      </c>
      <c r="E11" s="33">
        <f>'Monthly Summary Forecast'!$K5</f>
        <v>15.279728897755266</v>
      </c>
      <c r="F11" s="33">
        <f>'Monthly Summary Forecast'!$K6</f>
        <v>14.685602290277416</v>
      </c>
      <c r="G11" s="33">
        <f>'Monthly Summary Forecast'!$K7</f>
        <v>14.076563787999733</v>
      </c>
      <c r="H11" s="33">
        <f>'Monthly Summary Forecast'!$K8</f>
        <v>14.260551754527071</v>
      </c>
      <c r="I11" s="33">
        <f>'Monthly Summary Forecast'!$K9</f>
        <v>13.967564494863819</v>
      </c>
      <c r="J11" s="33">
        <f>'Monthly Summary Forecast'!$K10</f>
        <v>12.310540703260509</v>
      </c>
      <c r="K11" s="33">
        <f>'Monthly Summary Forecast'!$K11</f>
        <v>13.372573833770083</v>
      </c>
      <c r="L11" s="33">
        <f>'Monthly Summary Forecast'!$K12</f>
        <v>13.893085754039943</v>
      </c>
      <c r="M11" s="33">
        <f>'Monthly Summary Forecast'!$K13</f>
        <v>14.461478829633649</v>
      </c>
      <c r="N11" s="33">
        <f>'Monthly Summary Forecast'!$K14</f>
        <v>14.029071548040447</v>
      </c>
      <c r="O11" s="33">
        <f>'Monthly Summary Forecast'!$K15</f>
        <v>14.785404441511037</v>
      </c>
      <c r="P11" s="33">
        <f>'Monthly Summary Forecast'!$K4</f>
        <v>14.528496510219508</v>
      </c>
      <c r="Q11" s="33">
        <f>'Monthly Summary Forecast'!$K17</f>
        <v>15.279728897755266</v>
      </c>
      <c r="R11" s="33">
        <f>'Monthly Summary Forecast'!$K18</f>
        <v>14.685602290277416</v>
      </c>
      <c r="S11" s="33">
        <f>'Monthly Summary Forecast'!$K19</f>
        <v>14.076563787999733</v>
      </c>
      <c r="T11" s="33">
        <f>'Monthly Summary Forecast'!$K20</f>
        <v>14.260551754527071</v>
      </c>
      <c r="U11" s="33">
        <f>'Monthly Summary Forecast'!$K21</f>
        <v>13.967564494863819</v>
      </c>
      <c r="V11" s="33">
        <f>'Monthly Summary Forecast'!$K22</f>
        <v>12.310540703260521</v>
      </c>
      <c r="W11" s="33">
        <f>'Monthly Summary Forecast'!$K23</f>
        <v>13.372573833770083</v>
      </c>
      <c r="X11" s="33">
        <f>'Monthly Summary Forecast'!$K24</f>
        <v>13.893085754039943</v>
      </c>
      <c r="Y11" s="33">
        <f>'Monthly Summary Forecast'!$K25</f>
        <v>14.461478829633649</v>
      </c>
    </row>
    <row r="12" spans="1:25" x14ac:dyDescent="0.25">
      <c r="A12" s="6" t="s">
        <v>6</v>
      </c>
      <c r="B12" s="33">
        <f>'Monthly Summary Forecast'!$L2</f>
        <v>6.1708693102380936</v>
      </c>
      <c r="C12" s="33">
        <f>'Monthly Summary Forecast'!$L3</f>
        <v>6.2482038099541253</v>
      </c>
      <c r="D12" s="33">
        <f>'Monthly Summary Forecast'!$L4</f>
        <v>6.1156904135931693</v>
      </c>
      <c r="E12" s="33">
        <f>'Monthly Summary Forecast'!$L5</f>
        <v>5.9038431790214307</v>
      </c>
      <c r="F12" s="33">
        <f>'Monthly Summary Forecast'!$L6</f>
        <v>6.0642904069557657</v>
      </c>
      <c r="G12" s="33">
        <f>'Monthly Summary Forecast'!$L7</f>
        <v>5.8195594561642867</v>
      </c>
      <c r="H12" s="33">
        <f>'Monthly Summary Forecast'!$L8</f>
        <v>6.392731356164286</v>
      </c>
      <c r="I12" s="33">
        <f>'Monthly Summary Forecast'!$L9</f>
        <v>6.3290599375928629</v>
      </c>
      <c r="J12" s="33">
        <f>'Monthly Summary Forecast'!$L10</f>
        <v>5.0861228808071433</v>
      </c>
      <c r="K12" s="33">
        <f>'Monthly Summary Forecast'!$L11</f>
        <v>5.4105418810022865</v>
      </c>
      <c r="L12" s="33">
        <f>'Monthly Summary Forecast'!$L12</f>
        <v>6.0381715628571424</v>
      </c>
      <c r="M12" s="33">
        <f>'Monthly Summary Forecast'!$L13</f>
        <v>6.8140157641276247</v>
      </c>
      <c r="N12" s="33">
        <f>'Monthly Summary Forecast'!$L14</f>
        <v>6.3836579071428554</v>
      </c>
      <c r="O12" s="33">
        <f>'Monthly Summary Forecast'!$L15</f>
        <v>6.2482038099541253</v>
      </c>
      <c r="P12" s="33">
        <f>'Monthly Summary Forecast'!$L4</f>
        <v>6.1156904135931693</v>
      </c>
      <c r="Q12" s="33">
        <f>'Monthly Summary Forecast'!$L17</f>
        <v>5.9038431790214307</v>
      </c>
      <c r="R12" s="33">
        <f>'Monthly Summary Forecast'!$L18</f>
        <v>6.0642904069557657</v>
      </c>
      <c r="S12" s="33">
        <f>'Monthly Summary Forecast'!$L19</f>
        <v>5.8195594561642867</v>
      </c>
      <c r="T12" s="33">
        <f>'Monthly Summary Forecast'!$L20</f>
        <v>6.392731356164286</v>
      </c>
      <c r="U12" s="33">
        <f>'Monthly Summary Forecast'!$L21</f>
        <v>6.3290599375928629</v>
      </c>
      <c r="V12" s="33">
        <f>'Monthly Summary Forecast'!$L22</f>
        <v>5.086122880807145</v>
      </c>
      <c r="W12" s="33">
        <f>'Monthly Summary Forecast'!$L23</f>
        <v>5.4105418810022865</v>
      </c>
      <c r="X12" s="33">
        <f>'Monthly Summary Forecast'!$L24</f>
        <v>6.0381715628571424</v>
      </c>
      <c r="Y12" s="33">
        <f>'Monthly Summary Forecast'!$L25</f>
        <v>6.8140157641276247</v>
      </c>
    </row>
    <row r="13" spans="1:25" x14ac:dyDescent="0.25">
      <c r="A13" s="6" t="s">
        <v>13</v>
      </c>
      <c r="B13" s="33">
        <f>'Monthly Summary Forecast'!$M2</f>
        <v>2.316442828585723</v>
      </c>
      <c r="C13" s="33">
        <f>'Monthly Summary Forecast'!$M3</f>
        <v>2.2786145703948817</v>
      </c>
      <c r="D13" s="33">
        <f>'Monthly Summary Forecast'!$M4</f>
        <v>1.3292053986013819</v>
      </c>
      <c r="E13" s="33">
        <f>'Monthly Summary Forecast'!$M5</f>
        <v>0.74366246109910594</v>
      </c>
      <c r="F13" s="33">
        <f>'Monthly Summary Forecast'!$M6</f>
        <v>1.7462352523826512</v>
      </c>
      <c r="G13" s="33">
        <f>'Monthly Summary Forecast'!$M7</f>
        <v>2.0345947510023582E-2</v>
      </c>
      <c r="H13" s="33">
        <f>'Monthly Summary Forecast'!$M8</f>
        <v>0.86683277365698508</v>
      </c>
      <c r="I13" s="33">
        <f>'Monthly Summary Forecast'!$M9</f>
        <v>-0.76303443203792265</v>
      </c>
      <c r="J13" s="33">
        <f>'Monthly Summary Forecast'!$M10</f>
        <v>2.1550949587404831</v>
      </c>
      <c r="K13" s="33">
        <f>'Monthly Summary Forecast'!$M11</f>
        <v>0.11155572966749747</v>
      </c>
      <c r="L13" s="33">
        <f>'Monthly Summary Forecast'!$M12</f>
        <v>2.9439336201954402</v>
      </c>
      <c r="M13" s="33">
        <f>'Monthly Summary Forecast'!$M13</f>
        <v>2.9086101778309996</v>
      </c>
      <c r="N13" s="33">
        <f>'Monthly Summary Forecast'!$M14</f>
        <v>2.3962541928955479</v>
      </c>
      <c r="O13" s="33">
        <f>'Monthly Summary Forecast'!$M15</f>
        <v>2.2786145703948817</v>
      </c>
      <c r="P13" s="33">
        <f>'Monthly Summary Forecast'!$M4</f>
        <v>1.3292053986013819</v>
      </c>
      <c r="Q13" s="33">
        <f>'Monthly Summary Forecast'!$M17</f>
        <v>0.74366246109910594</v>
      </c>
      <c r="R13" s="33">
        <f>'Monthly Summary Forecast'!$M18</f>
        <v>1.7462352523826512</v>
      </c>
      <c r="S13" s="33">
        <f>'Monthly Summary Forecast'!$M19</f>
        <v>2.0345947510023582E-2</v>
      </c>
      <c r="T13" s="33">
        <f>'Monthly Summary Forecast'!$M20</f>
        <v>0.86683277365698508</v>
      </c>
      <c r="U13" s="33">
        <f>'Monthly Summary Forecast'!$M21</f>
        <v>-0.76303443203792265</v>
      </c>
      <c r="V13" s="33">
        <f>'Monthly Summary Forecast'!$M22</f>
        <v>2.1516715517436422</v>
      </c>
      <c r="W13" s="33">
        <f>'Monthly Summary Forecast'!$M23</f>
        <v>0.11155572966749747</v>
      </c>
      <c r="X13" s="33">
        <f>'Monthly Summary Forecast'!$M24</f>
        <v>2.9439336201954402</v>
      </c>
      <c r="Y13" s="33">
        <f>'Monthly Summary Forecast'!$M25</f>
        <v>2.9086101778309996</v>
      </c>
    </row>
    <row r="14" spans="1:25" x14ac:dyDescent="0.25">
      <c r="A14" s="7" t="s">
        <v>42</v>
      </c>
      <c r="B14" s="33">
        <f>'Monthly Summary Forecast'!$Q2</f>
        <v>5.6</v>
      </c>
      <c r="C14" s="33">
        <f>'Monthly Summary Forecast'!$Q3</f>
        <v>5.6</v>
      </c>
      <c r="D14" s="33">
        <f>'Monthly Summary Forecast'!$Q4</f>
        <v>5.6</v>
      </c>
      <c r="E14" s="33">
        <f>'Monthly Summary Forecast'!$Q5</f>
        <v>5.6</v>
      </c>
      <c r="F14" s="33">
        <f>'Monthly Summary Forecast'!$Q6</f>
        <v>5.6</v>
      </c>
      <c r="G14" s="33">
        <f>'Monthly Summary Forecast'!$Q7</f>
        <v>5.6</v>
      </c>
      <c r="H14" s="33">
        <f>'Monthly Summary Forecast'!$Q8</f>
        <v>5.6</v>
      </c>
      <c r="I14" s="33">
        <f>'Monthly Summary Forecast'!$Q9</f>
        <v>5.6</v>
      </c>
      <c r="J14" s="33">
        <f>'Monthly Summary Forecast'!$Q10</f>
        <v>5.6</v>
      </c>
      <c r="K14" s="33">
        <f>'Monthly Summary Forecast'!$Q11</f>
        <v>5.6</v>
      </c>
      <c r="L14" s="33">
        <f>'Monthly Summary Forecast'!$Q12</f>
        <v>5.6</v>
      </c>
      <c r="M14" s="33">
        <f>'Monthly Summary Forecast'!$Q13</f>
        <v>5.6</v>
      </c>
      <c r="N14" s="33">
        <f>'Monthly Summary Forecast'!$Q14</f>
        <v>5.6</v>
      </c>
      <c r="O14" s="33">
        <f>'Monthly Summary Forecast'!$Q15</f>
        <v>5.6</v>
      </c>
      <c r="P14" s="33">
        <f>'Monthly Summary Forecast'!$Q4</f>
        <v>5.6</v>
      </c>
      <c r="Q14" s="33">
        <f>'Monthly Summary Forecast'!$Q17</f>
        <v>5.6</v>
      </c>
      <c r="R14" s="33">
        <f>'Monthly Summary Forecast'!$Q18</f>
        <v>5.6</v>
      </c>
      <c r="S14" s="33">
        <f>'Monthly Summary Forecast'!$Q19</f>
        <v>5.6</v>
      </c>
      <c r="T14" s="33">
        <f>'Monthly Summary Forecast'!$Q20</f>
        <v>5.6</v>
      </c>
      <c r="U14" s="33">
        <f>'Monthly Summary Forecast'!$Q21</f>
        <v>5.6</v>
      </c>
      <c r="V14" s="33">
        <f>'Monthly Summary Forecast'!$Q22</f>
        <v>5.6</v>
      </c>
      <c r="W14" s="33">
        <f>'Monthly Summary Forecast'!$Q23</f>
        <v>5.6</v>
      </c>
      <c r="X14" s="33">
        <f>'Monthly Summary Forecast'!$Q24</f>
        <v>5.6</v>
      </c>
      <c r="Y14" s="33">
        <f>'Monthly Summary Forecast'!$Q25</f>
        <v>5.6</v>
      </c>
    </row>
    <row r="15" spans="1:25" x14ac:dyDescent="0.25">
      <c r="A15" s="7" t="s">
        <v>15</v>
      </c>
      <c r="B15" s="33">
        <f>'Monthly Summary Forecast'!$P2</f>
        <v>3.6986301369863024</v>
      </c>
      <c r="C15" s="33">
        <f>'Monthly Summary Forecast'!$P3</f>
        <v>3.8219178082191791</v>
      </c>
      <c r="D15" s="33">
        <f>'Monthly Summary Forecast'!$P4</f>
        <v>3.8219178082191791</v>
      </c>
      <c r="E15" s="33">
        <f>'Monthly Summary Forecast'!$P5</f>
        <v>3.6986301369863024</v>
      </c>
      <c r="F15" s="33">
        <f>'Monthly Summary Forecast'!$P6</f>
        <v>3.8219178082191791</v>
      </c>
      <c r="G15" s="33">
        <f>'Monthly Summary Forecast'!$P7</f>
        <v>3.6986301369863024</v>
      </c>
      <c r="H15" s="33">
        <f>'Monthly Summary Forecast'!$P8</f>
        <v>3.8219178082191791</v>
      </c>
      <c r="I15" s="33">
        <f>'Monthly Summary Forecast'!$P9</f>
        <v>3.8219178082191791</v>
      </c>
      <c r="J15" s="33">
        <f>'Monthly Summary Forecast'!$P10</f>
        <v>3.4520547945205489</v>
      </c>
      <c r="K15" s="33">
        <f>'Monthly Summary Forecast'!$P11</f>
        <v>3.8219178082191791</v>
      </c>
      <c r="L15" s="33">
        <f>'Monthly Summary Forecast'!$P12</f>
        <v>3.6986301369863024</v>
      </c>
      <c r="M15" s="33">
        <f>'Monthly Summary Forecast'!$P13</f>
        <v>3.8219178082191791</v>
      </c>
      <c r="N15" s="33">
        <f>'Monthly Summary Forecast'!$P14</f>
        <v>3.6986301369863024</v>
      </c>
      <c r="O15" s="33">
        <f>'Monthly Summary Forecast'!$P15</f>
        <v>3.8219178082191791</v>
      </c>
      <c r="P15" s="33">
        <f>'Monthly Summary Forecast'!$P4</f>
        <v>3.8219178082191791</v>
      </c>
      <c r="Q15" s="33">
        <f>'Monthly Summary Forecast'!$P17</f>
        <v>3.6986301369863024</v>
      </c>
      <c r="R15" s="33">
        <f>'Monthly Summary Forecast'!$P18</f>
        <v>3.8219178082191791</v>
      </c>
      <c r="S15" s="33">
        <f>'Monthly Summary Forecast'!$P19</f>
        <v>3.6986301369863024</v>
      </c>
      <c r="T15" s="33">
        <f>'Monthly Summary Forecast'!$P20</f>
        <v>3.8219178082191791</v>
      </c>
      <c r="U15" s="33">
        <f>'Monthly Summary Forecast'!$P21</f>
        <v>3.8219178082191791</v>
      </c>
      <c r="V15" s="33">
        <f>'Monthly Summary Forecast'!$P22</f>
        <v>3.4520547945205489</v>
      </c>
      <c r="W15" s="33">
        <f>'Monthly Summary Forecast'!$P23</f>
        <v>3.8219178082191791</v>
      </c>
      <c r="X15" s="33">
        <f>'Monthly Summary Forecast'!$P24</f>
        <v>3.6986301369863024</v>
      </c>
      <c r="Y15" s="33">
        <f>'Monthly Summary Forecast'!$P25</f>
        <v>3.8219178082191791</v>
      </c>
    </row>
    <row r="16" spans="1:25" x14ac:dyDescent="0.25">
      <c r="A16" s="7" t="s">
        <v>53</v>
      </c>
      <c r="B16" s="33">
        <f>SUM(B2:B15)</f>
        <v>68.084159861672632</v>
      </c>
      <c r="C16" s="33">
        <f t="shared" ref="C16:M16" si="0">SUM(C2:C15)</f>
        <v>80.100551359269119</v>
      </c>
      <c r="D16" s="33">
        <f t="shared" si="0"/>
        <v>81.403668307179913</v>
      </c>
      <c r="E16" s="33">
        <f t="shared" si="0"/>
        <v>85.88804059457631</v>
      </c>
      <c r="F16" s="33">
        <f t="shared" si="0"/>
        <v>84.568349399770398</v>
      </c>
      <c r="G16" s="33">
        <f t="shared" si="0"/>
        <v>89.173544414426715</v>
      </c>
      <c r="H16" s="33">
        <f t="shared" si="0"/>
        <v>81.752325247115735</v>
      </c>
      <c r="I16" s="33">
        <f t="shared" si="0"/>
        <v>65.887526638214837</v>
      </c>
      <c r="J16" s="33">
        <f t="shared" si="0"/>
        <v>69.151912636453446</v>
      </c>
      <c r="K16" s="33">
        <f t="shared" si="0"/>
        <v>73.498366985860486</v>
      </c>
      <c r="L16" s="33">
        <f t="shared" si="0"/>
        <v>63.888239819643871</v>
      </c>
      <c r="M16" s="33">
        <f t="shared" si="0"/>
        <v>72.70141524705376</v>
      </c>
      <c r="N16" s="33">
        <f>SUM(N2:N15)</f>
        <v>67.78719235482879</v>
      </c>
      <c r="O16" s="33">
        <f t="shared" ref="O16:X16" si="1">SUM(O2:O15)</f>
        <v>75.011890398742821</v>
      </c>
      <c r="P16" s="33">
        <f t="shared" si="1"/>
        <v>78.585467346653587</v>
      </c>
      <c r="Q16" s="33">
        <f t="shared" si="1"/>
        <v>83.902083568260508</v>
      </c>
      <c r="R16" s="33">
        <f t="shared" si="1"/>
        <v>86.341831439244075</v>
      </c>
      <c r="S16" s="33">
        <f t="shared" si="1"/>
        <v>86.075154414426706</v>
      </c>
      <c r="T16" s="33">
        <f t="shared" si="1"/>
        <v>80.04165824711572</v>
      </c>
      <c r="U16" s="33">
        <f t="shared" si="1"/>
        <v>71.034714498741153</v>
      </c>
      <c r="V16" s="33">
        <f t="shared" si="1"/>
        <v>71.582379626181705</v>
      </c>
      <c r="W16" s="33">
        <f t="shared" si="1"/>
        <v>70.730576871117989</v>
      </c>
      <c r="X16" s="33">
        <f t="shared" si="1"/>
        <v>63.900942370801964</v>
      </c>
      <c r="Y16" s="33">
        <f>SUM(Y2:Y15)</f>
        <v>72.70141524705376</v>
      </c>
    </row>
    <row r="17" spans="1:25" x14ac:dyDescent="0.25">
      <c r="A17" s="7" t="s">
        <v>54</v>
      </c>
      <c r="B17" s="33">
        <f>'Monthly Summary Forecast'!$T2</f>
        <v>35.197213922966853</v>
      </c>
      <c r="C17" s="33">
        <f>'Monthly Summary Forecast'!$T3</f>
        <v>36.018363348968236</v>
      </c>
      <c r="D17" s="33">
        <f>'Monthly Summary Forecast'!$T4</f>
        <v>35.726270713647139</v>
      </c>
      <c r="E17" s="33">
        <f>'Monthly Summary Forecast'!$T5</f>
        <v>37.3916570721696</v>
      </c>
      <c r="F17" s="33">
        <f>'Monthly Summary Forecast'!$T6</f>
        <v>41.039362996095207</v>
      </c>
      <c r="G17" s="33">
        <f>'Monthly Summary Forecast'!$T7</f>
        <v>46.68507545351796</v>
      </c>
      <c r="H17" s="33">
        <f>'Monthly Summary Forecast'!$T8</f>
        <v>48.743308820605876</v>
      </c>
      <c r="I17" s="33">
        <f>'Monthly Summary Forecast'!$T9</f>
        <v>48.356659039483709</v>
      </c>
      <c r="J17" s="33">
        <f>'Monthly Summary Forecast'!$T10</f>
        <v>44.915120434538899</v>
      </c>
      <c r="K17" s="33">
        <f>'Monthly Summary Forecast'!$T11</f>
        <v>48.254548012227517</v>
      </c>
      <c r="L17" s="33">
        <f>'Monthly Summary Forecast'!$T12</f>
        <v>35.27584127770038</v>
      </c>
      <c r="M17" s="33">
        <f>'Monthly Summary Forecast'!$T13</f>
        <v>35.837999378814807</v>
      </c>
      <c r="N17" s="33">
        <f>'Monthly Summary Forecast'!$T14</f>
        <v>33.076899831221866</v>
      </c>
      <c r="O17" s="33">
        <f>'Monthly Summary Forecast'!$T15</f>
        <v>33.848582424331596</v>
      </c>
      <c r="P17" s="33">
        <f>'Monthly Summary Forecast'!$T4</f>
        <v>35.726270713647139</v>
      </c>
      <c r="Q17" s="33">
        <f>'Monthly Summary Forecast'!$T17</f>
        <v>35.139147609990708</v>
      </c>
      <c r="R17" s="33">
        <f>'Monthly Summary Forecast'!$T18</f>
        <v>38.567112213197902</v>
      </c>
      <c r="S17" s="33">
        <f>'Monthly Summary Forecast'!$T19</f>
        <v>43.872721510534952</v>
      </c>
      <c r="T17" s="33">
        <f>'Monthly Summary Forecast'!$T20</f>
        <v>45.8069649157501</v>
      </c>
      <c r="U17" s="33">
        <f>'Monthly Summary Forecast'!$T21</f>
        <v>45.443607290117221</v>
      </c>
      <c r="V17" s="33">
        <f>'Monthly Summary Forecast'!$T22</f>
        <v>42.209390287879927</v>
      </c>
      <c r="W17" s="33">
        <f>'Monthly Summary Forecast'!$T23</f>
        <v>45.347647529563211</v>
      </c>
      <c r="X17" s="33">
        <f>'Monthly Summary Forecast'!$T24</f>
        <v>35.27584127770038</v>
      </c>
      <c r="Y17" s="33">
        <f>'Monthly Summary Forecast'!$T25</f>
        <v>35.837999378814807</v>
      </c>
    </row>
    <row r="18" spans="1:25" x14ac:dyDescent="0.25">
      <c r="A18" s="7" t="s">
        <v>49</v>
      </c>
      <c r="B18" s="33">
        <f>'Monthly Summary Forecast'!$V2</f>
        <v>1.2328767123287672</v>
      </c>
      <c r="C18" s="33">
        <f>'Monthly Summary Forecast'!$V3</f>
        <v>1.273972602739726</v>
      </c>
      <c r="D18" s="33">
        <f>'Monthly Summary Forecast'!$V4</f>
        <v>1.273972602739726</v>
      </c>
      <c r="E18" s="33">
        <f>'Monthly Summary Forecast'!$V5</f>
        <v>1.2328767123287672</v>
      </c>
      <c r="F18" s="33">
        <f>'Monthly Summary Forecast'!$V6</f>
        <v>1.273972602739726</v>
      </c>
      <c r="G18" s="33">
        <f>'Monthly Summary Forecast'!$V7</f>
        <v>1.2328767123287672</v>
      </c>
      <c r="H18" s="33">
        <f>'Monthly Summary Forecast'!$V8</f>
        <v>1.273972602739726</v>
      </c>
      <c r="I18" s="33">
        <f>'Monthly Summary Forecast'!$V9</f>
        <v>1.273972602739726</v>
      </c>
      <c r="J18" s="33">
        <f>'Monthly Summary Forecast'!$V10</f>
        <v>1.1506849315068493</v>
      </c>
      <c r="K18" s="33">
        <f>'Monthly Summary Forecast'!$V11</f>
        <v>1.273972602739726</v>
      </c>
      <c r="L18" s="33">
        <f>'Monthly Summary Forecast'!$V12</f>
        <v>0</v>
      </c>
      <c r="M18" s="33">
        <f>'Monthly Summary Forecast'!$V13</f>
        <v>0</v>
      </c>
      <c r="N18" s="33">
        <f>'Monthly Summary Forecast'!$V14</f>
        <v>0</v>
      </c>
      <c r="O18" s="33">
        <f>'Monthly Summary Forecast'!$V15</f>
        <v>0</v>
      </c>
      <c r="P18" s="33">
        <f>'Monthly Summary Forecast'!$V16</f>
        <v>0</v>
      </c>
      <c r="Q18" s="33">
        <f>'Monthly Summary Forecast'!$V17</f>
        <v>0</v>
      </c>
      <c r="R18" s="33">
        <f>'Monthly Summary Forecast'!$V18</f>
        <v>0</v>
      </c>
      <c r="S18" s="33">
        <f>'Monthly Summary Forecast'!$V19</f>
        <v>0</v>
      </c>
      <c r="T18" s="33">
        <f>'Monthly Summary Forecast'!$V20</f>
        <v>0</v>
      </c>
      <c r="U18" s="33">
        <f>'Monthly Summary Forecast'!$V21</f>
        <v>0</v>
      </c>
      <c r="V18" s="33">
        <f>'Monthly Summary Forecast'!$V22</f>
        <v>0</v>
      </c>
      <c r="W18" s="33">
        <f>'Monthly Summary Forecast'!$V23</f>
        <v>0</v>
      </c>
      <c r="X18" s="33">
        <f>'Monthly Summary Forecast'!$V24</f>
        <v>0</v>
      </c>
      <c r="Y18" s="33">
        <f>'Monthly Summary Forecast'!$V25</f>
        <v>0</v>
      </c>
    </row>
    <row r="19" spans="1:25" x14ac:dyDescent="0.25">
      <c r="A19" s="7" t="s">
        <v>146</v>
      </c>
      <c r="B19" s="33">
        <f>'Monthly Summary Forecast'!$U2</f>
        <v>15.575342465753426</v>
      </c>
      <c r="C19" s="33">
        <f>'Monthly Summary Forecast'!$U3</f>
        <v>16.094520547945205</v>
      </c>
      <c r="D19" s="33">
        <f>'Monthly Summary Forecast'!$U4</f>
        <v>16.094520547945205</v>
      </c>
      <c r="E19" s="33">
        <f>'Monthly Summary Forecast'!$U5</f>
        <v>15.575342465753426</v>
      </c>
      <c r="F19" s="33">
        <f>'Monthly Summary Forecast'!$U6</f>
        <v>16.094520547945205</v>
      </c>
      <c r="G19" s="33">
        <f>'Monthly Summary Forecast'!$U7</f>
        <v>15.575342465753426</v>
      </c>
      <c r="H19" s="33">
        <f>'Monthly Summary Forecast'!$U8</f>
        <v>16.094520547945205</v>
      </c>
      <c r="I19" s="33">
        <f>'Monthly Summary Forecast'!$U9</f>
        <v>16.094520547945205</v>
      </c>
      <c r="J19" s="33">
        <f>'Monthly Summary Forecast'!$U10</f>
        <v>14.536986301369865</v>
      </c>
      <c r="K19" s="33">
        <f>'Monthly Summary Forecast'!$U11</f>
        <v>16.094520547945205</v>
      </c>
      <c r="L19" s="33">
        <f>'Monthly Summary Forecast'!$U12</f>
        <v>15.616438356164382</v>
      </c>
      <c r="M19" s="33">
        <f>'Monthly Summary Forecast'!$U13</f>
        <v>16.136986301369863</v>
      </c>
      <c r="N19" s="33">
        <f>'Monthly Summary Forecast'!$U14</f>
        <v>15.616438356164382</v>
      </c>
      <c r="O19" s="33">
        <f>'Monthly Summary Forecast'!$U15</f>
        <v>16.136986301369863</v>
      </c>
      <c r="P19" s="33">
        <f>'Monthly Summary Forecast'!$U4</f>
        <v>16.094520547945205</v>
      </c>
      <c r="Q19" s="33">
        <f>'Monthly Summary Forecast'!$U17</f>
        <v>15.616438356164382</v>
      </c>
      <c r="R19" s="33">
        <f>'Monthly Summary Forecast'!$U18</f>
        <v>16.136986301369863</v>
      </c>
      <c r="S19" s="33">
        <f>'Monthly Summary Forecast'!$U19</f>
        <v>15.616438356164382</v>
      </c>
      <c r="T19" s="33">
        <f>'Monthly Summary Forecast'!$U20</f>
        <v>16.136986301369863</v>
      </c>
      <c r="U19" s="33">
        <f>'Monthly Summary Forecast'!$U21</f>
        <v>16.136986301369863</v>
      </c>
      <c r="V19" s="33">
        <f>'Monthly Summary Forecast'!$U22</f>
        <v>14.575342465753424</v>
      </c>
      <c r="W19" s="33">
        <f>'Monthly Summary Forecast'!$U23</f>
        <v>16.136986301369863</v>
      </c>
      <c r="X19" s="33">
        <f>'Monthly Summary Forecast'!$U24</f>
        <v>15.616438356164382</v>
      </c>
      <c r="Y19" s="33">
        <f>'Monthly Summary Forecast'!$U25</f>
        <v>16.136986301369863</v>
      </c>
    </row>
    <row r="20" spans="1:25" x14ac:dyDescent="0.25">
      <c r="A20" s="9" t="s">
        <v>51</v>
      </c>
      <c r="B20" s="34">
        <f>(B16+B18+B19)/B17</f>
        <v>2.4119062158030902</v>
      </c>
      <c r="C20" s="34">
        <f t="shared" ref="C20:Y20" si="2">(C16+C18+C19)/C17</f>
        <v>2.7060930993897063</v>
      </c>
      <c r="D20" s="34">
        <f t="shared" si="2"/>
        <v>2.7646927452781886</v>
      </c>
      <c r="E20" s="34">
        <f t="shared" si="2"/>
        <v>2.7465019689939001</v>
      </c>
      <c r="F20" s="34">
        <f t="shared" si="2"/>
        <v>2.4838797463828661</v>
      </c>
      <c r="G20" s="34">
        <f t="shared" si="2"/>
        <v>2.2701422791536396</v>
      </c>
      <c r="H20" s="34">
        <f t="shared" si="2"/>
        <v>2.0335266685034332</v>
      </c>
      <c r="I20" s="34">
        <f t="shared" si="2"/>
        <v>1.7217074430415134</v>
      </c>
      <c r="J20" s="34">
        <f t="shared" si="2"/>
        <v>1.8888869282445491</v>
      </c>
      <c r="K20" s="34">
        <f t="shared" si="2"/>
        <v>1.8830734900577686</v>
      </c>
      <c r="L20" s="34">
        <f t="shared" si="2"/>
        <v>2.2537996344276312</v>
      </c>
      <c r="M20" s="34">
        <f t="shared" si="2"/>
        <v>2.4788884169951557</v>
      </c>
      <c r="N20" s="34">
        <f t="shared" si="2"/>
        <v>2.5215068865754771</v>
      </c>
      <c r="O20" s="34">
        <f t="shared" si="2"/>
        <v>2.6928417727352607</v>
      </c>
      <c r="P20" s="34">
        <f t="shared" si="2"/>
        <v>2.6501503236505406</v>
      </c>
      <c r="Q20" s="34">
        <f t="shared" si="2"/>
        <v>2.8321268070865195</v>
      </c>
      <c r="R20" s="34">
        <f t="shared" si="2"/>
        <v>2.6571555882668618</v>
      </c>
      <c r="S20" s="34">
        <f t="shared" si="2"/>
        <v>2.3178774707689915</v>
      </c>
      <c r="T20" s="34">
        <f t="shared" si="2"/>
        <v>2.0996511060137029</v>
      </c>
      <c r="U20" s="34">
        <f t="shared" si="2"/>
        <v>1.9182390219067962</v>
      </c>
      <c r="V20" s="34">
        <f t="shared" si="2"/>
        <v>2.0411979776138724</v>
      </c>
      <c r="W20" s="34">
        <f t="shared" si="2"/>
        <v>1.9155913901786596</v>
      </c>
      <c r="X20" s="34">
        <f t="shared" si="2"/>
        <v>2.2541597265104278</v>
      </c>
      <c r="Y20" s="34">
        <f t="shared" si="2"/>
        <v>2.4788884169951557</v>
      </c>
    </row>
    <row r="21" spans="1:25" x14ac:dyDescent="0.25">
      <c r="A21" s="9" t="s">
        <v>101</v>
      </c>
      <c r="B21" s="35">
        <v>2.2898732185107966</v>
      </c>
      <c r="C21" s="35">
        <v>2.6058827571407699</v>
      </c>
      <c r="D21" s="35">
        <v>2.9935700888332795</v>
      </c>
      <c r="E21" s="35">
        <v>2.9164250031066583</v>
      </c>
      <c r="F21" s="35">
        <v>2.9422867276135083</v>
      </c>
      <c r="G21" s="35">
        <v>2.6735690610604146</v>
      </c>
      <c r="H21" s="35">
        <v>2.4776253535698087</v>
      </c>
      <c r="I21" s="35">
        <v>2.290897291994705</v>
      </c>
      <c r="J21" s="35">
        <v>1.9617269438308194</v>
      </c>
      <c r="K21" s="35">
        <v>2.0779709434123084</v>
      </c>
      <c r="L21" s="35">
        <v>2.2541895009806954</v>
      </c>
      <c r="M21" s="35">
        <v>2.4511867980366722</v>
      </c>
      <c r="N21" s="35">
        <v>2.8301646631079134</v>
      </c>
      <c r="O21" s="35">
        <v>2.8684418743992715</v>
      </c>
      <c r="P21" s="35">
        <v>2.885112330280581</v>
      </c>
      <c r="Q21" s="35">
        <v>3.1689257627567748</v>
      </c>
      <c r="R21" s="35">
        <v>3.1880893112979409</v>
      </c>
      <c r="S21" s="35">
        <v>3.0097847591449503</v>
      </c>
      <c r="T21" s="35">
        <v>2.6724158670691596</v>
      </c>
      <c r="U21" s="35">
        <v>2.4522861975486663</v>
      </c>
      <c r="V21" s="35">
        <v>2.2658145859992862</v>
      </c>
      <c r="W21" s="35">
        <v>2.3886296356248518</v>
      </c>
      <c r="X21" s="35">
        <v>2.2682205610567481</v>
      </c>
      <c r="Y21" s="35">
        <v>2.6067888973885163</v>
      </c>
    </row>
    <row r="22" spans="1:25" x14ac:dyDescent="0.25">
      <c r="A22" s="9" t="s">
        <v>102</v>
      </c>
      <c r="B22" s="36">
        <v>1.9317381335777166</v>
      </c>
      <c r="C22" s="36">
        <v>2.2515016793840399</v>
      </c>
      <c r="D22" s="36">
        <v>2.4186161099461332</v>
      </c>
      <c r="E22" s="36">
        <v>2.612960487449719</v>
      </c>
      <c r="F22" s="36">
        <v>2.5507172103742919</v>
      </c>
      <c r="G22" s="36">
        <v>2.2941904317053177</v>
      </c>
      <c r="H22" s="36">
        <v>2.0626592047374706</v>
      </c>
      <c r="I22" s="36">
        <v>1.7761560450121614</v>
      </c>
      <c r="J22" s="36">
        <v>1.4816879422522073</v>
      </c>
      <c r="K22" s="36">
        <v>1.6998029130767895</v>
      </c>
      <c r="L22" s="36">
        <v>1.5119574791348418</v>
      </c>
      <c r="M22" s="36">
        <v>2.0564124708185902</v>
      </c>
      <c r="N22" s="36">
        <v>2.1276121708823981</v>
      </c>
      <c r="O22" s="36">
        <v>2.1745718987516827</v>
      </c>
      <c r="P22" s="36">
        <v>2.1737744416691953</v>
      </c>
      <c r="Q22" s="36">
        <v>2.4736674210005987</v>
      </c>
      <c r="R22" s="36">
        <v>2.4761643028750981</v>
      </c>
      <c r="S22" s="36">
        <v>2.3045264173887734</v>
      </c>
      <c r="T22" s="36">
        <v>1.9633390744688235</v>
      </c>
      <c r="U22" s="36">
        <v>1.7470160144787394</v>
      </c>
      <c r="V22" s="36">
        <v>1.5706634578143062</v>
      </c>
      <c r="W22" s="36">
        <v>1.6937663196028934</v>
      </c>
      <c r="X22" s="36">
        <v>1.5629622193005714</v>
      </c>
      <c r="Y22" s="36">
        <v>1.9015305556323396</v>
      </c>
    </row>
    <row r="23" spans="1:25" x14ac:dyDescent="0.25">
      <c r="B23" s="37"/>
      <c r="C23" s="37"/>
      <c r="D23" s="37"/>
      <c r="E23" s="37"/>
      <c r="F23" s="37"/>
      <c r="G23" s="37"/>
      <c r="H23" s="37"/>
      <c r="I23" s="37"/>
      <c r="J23" s="37"/>
      <c r="K23" s="37"/>
      <c r="L23" s="37"/>
      <c r="M23" s="37"/>
      <c r="N23" s="37"/>
      <c r="O23" s="37"/>
      <c r="P23" s="37"/>
      <c r="Q23" s="37"/>
      <c r="R23" s="37"/>
      <c r="S23" s="37"/>
      <c r="T23" s="37"/>
      <c r="U23" s="37"/>
      <c r="V23" s="37"/>
      <c r="W23" s="37"/>
      <c r="X23" s="37"/>
      <c r="Y23" s="37"/>
    </row>
    <row r="24" spans="1:25" x14ac:dyDescent="0.25">
      <c r="B24" s="38"/>
    </row>
    <row r="25" spans="1:25" x14ac:dyDescent="0.25">
      <c r="B25" s="38"/>
    </row>
    <row r="26" spans="1:25" x14ac:dyDescent="0.25">
      <c r="B26" s="38"/>
    </row>
    <row r="27" spans="1:25" x14ac:dyDescent="0.25">
      <c r="B27" s="39"/>
      <c r="C27" s="39"/>
      <c r="D27" s="39"/>
      <c r="E27" s="39"/>
      <c r="F27" s="39"/>
      <c r="Y27" s="39"/>
    </row>
    <row r="28" spans="1:25" x14ac:dyDescent="0.25">
      <c r="B28" s="38"/>
    </row>
    <row r="29" spans="1:25" x14ac:dyDescent="0.25">
      <c r="B29" s="38"/>
    </row>
  </sheetData>
  <pageMargins left="0.70866141732283472" right="0.70866141732283472" top="0.74803149606299213" bottom="0.74803149606299213" header="0.31496062992125984" footer="0.31496062992125984"/>
  <pageSetup paperSize="9"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29"/>
  <sheetViews>
    <sheetView zoomScale="70" zoomScaleNormal="70" workbookViewId="0">
      <selection activeCell="B1" sqref="B1"/>
    </sheetView>
  </sheetViews>
  <sheetFormatPr defaultColWidth="8.85546875" defaultRowHeight="15" x14ac:dyDescent="0.25"/>
  <cols>
    <col min="1" max="1" width="31.85546875" style="23" customWidth="1"/>
    <col min="2" max="13" width="8.7109375" style="23" customWidth="1"/>
    <col min="14" max="16384" width="8.85546875" style="23"/>
  </cols>
  <sheetData>
    <row r="1" spans="1:19" ht="39.75" x14ac:dyDescent="0.25">
      <c r="A1" s="5" t="s">
        <v>0</v>
      </c>
      <c r="B1" s="8" t="str">
        <f>'Monthly Summary Actual'!$A2</f>
        <v>Jun-17</v>
      </c>
      <c r="C1" s="8" t="str">
        <f>'Monthly Summary Actual'!$A3</f>
        <v>Jul-17</v>
      </c>
      <c r="D1" s="8" t="str">
        <f>'Monthly Summary Actual'!A4</f>
        <v>Aug-17</v>
      </c>
      <c r="E1" s="8" t="str">
        <f>'Monthly Summary Actual'!A5</f>
        <v>Sep-17</v>
      </c>
      <c r="F1" s="8" t="str">
        <f>'Monthly Summary Actual'!A6</f>
        <v>Oct-17</v>
      </c>
      <c r="G1" s="8" t="str">
        <f>'Monthly Summary Actual'!A7</f>
        <v>Nov-17</v>
      </c>
      <c r="H1" s="8" t="str">
        <f>'Monthly Summary Actual'!A8</f>
        <v>Dec-17</v>
      </c>
      <c r="I1" s="8" t="str">
        <f>'Monthly Summary Actual'!A9</f>
        <v>Jan-18</v>
      </c>
      <c r="J1" s="8" t="str">
        <f>'Monthly Summary Actual'!A10</f>
        <v>Feb-18</v>
      </c>
      <c r="K1" s="8" t="str">
        <f>'Monthly Summary Actual'!A11</f>
        <v>Mar-18</v>
      </c>
      <c r="L1" s="8" t="str">
        <f>'Monthly Summary Actual'!A12</f>
        <v>Apr-18</v>
      </c>
      <c r="M1" s="8" t="str">
        <f>'Monthly Summary Actual'!A13</f>
        <v>May-18</v>
      </c>
    </row>
    <row r="2" spans="1:19" x14ac:dyDescent="0.25">
      <c r="A2" s="6" t="s">
        <v>5</v>
      </c>
      <c r="B2" s="30">
        <f>'Monthly Summary Actual'!$B2</f>
        <v>-3.1150409399999983</v>
      </c>
      <c r="C2" s="30">
        <f>'Monthly Summary Actual'!$B3</f>
        <v>-2.9656234810000002</v>
      </c>
      <c r="D2" s="30">
        <f>'Monthly Summary Actual'!$B4</f>
        <v>-2.7436982399999992</v>
      </c>
      <c r="E2" s="30">
        <f>'Monthly Summary Actual'!$B5</f>
        <v>-1.2826823449999996</v>
      </c>
      <c r="F2" s="30">
        <f>'Monthly Summary Actual'!$B6</f>
        <v>-2.8425169679999995</v>
      </c>
      <c r="G2" s="30">
        <f>'Monthly Summary Actual'!$B7</f>
        <v>-3.1332637979999971</v>
      </c>
      <c r="H2" s="30">
        <f>'Monthly Summary Actual'!$B8</f>
        <v>5.1126032439999989</v>
      </c>
      <c r="I2" s="30">
        <f>'Monthly Summary Actual'!$B9</f>
        <v>-1.9497250680000002</v>
      </c>
      <c r="J2" s="30">
        <f>'Monthly Summary Actual'!$B10</f>
        <v>-3.0120410969999991</v>
      </c>
      <c r="K2" s="30">
        <f>'Monthly Summary Actual'!$B11</f>
        <v>3.2884304499999999</v>
      </c>
      <c r="L2" s="30">
        <f>'Monthly Summary Actual'!$B12</f>
        <v>-5.6785958690000005</v>
      </c>
      <c r="M2" s="30">
        <f>'Monthly Summary Actual'!$B13</f>
        <v>-6.7606795630000009</v>
      </c>
    </row>
    <row r="3" spans="1:19" x14ac:dyDescent="0.25">
      <c r="A3" s="6" t="s">
        <v>7</v>
      </c>
      <c r="B3" s="30">
        <f>'Monthly Summary Actual'!$C2</f>
        <v>5.532342809817492</v>
      </c>
      <c r="C3" s="30">
        <f>'Monthly Summary Actual'!$C3</f>
        <v>4.6283287816172702</v>
      </c>
      <c r="D3" s="30">
        <f>'Monthly Summary Actual'!$C4</f>
        <v>6.036027727649401</v>
      </c>
      <c r="E3" s="30">
        <f>'Monthly Summary Actual'!$C5</f>
        <v>5.8861505476828908</v>
      </c>
      <c r="F3" s="30">
        <f>'Monthly Summary Actual'!$C6</f>
        <v>6.0532787277539857</v>
      </c>
      <c r="G3" s="30">
        <f>'Monthly Summary Actual'!$C7</f>
        <v>6.1466299054029188</v>
      </c>
      <c r="H3" s="30">
        <f>'Monthly Summary Actual'!$C8</f>
        <v>8.9875214634022953</v>
      </c>
      <c r="I3" s="30">
        <f>'Monthly Summary Actual'!$C9</f>
        <v>8.6199138805402171</v>
      </c>
      <c r="J3" s="30">
        <f>'Monthly Summary Actual'!$C10</f>
        <v>9.2281188442927693</v>
      </c>
      <c r="K3" s="30">
        <f>'Monthly Summary Actual'!$C11</f>
        <v>15.910060669813364</v>
      </c>
      <c r="L3" s="30">
        <f>'Monthly Summary Actual'!$C12</f>
        <v>4.3085194776447002</v>
      </c>
      <c r="M3" s="30">
        <f>'Monthly Summary Actual'!$C13</f>
        <v>5.4216860439954404</v>
      </c>
    </row>
    <row r="4" spans="1:19" x14ac:dyDescent="0.25">
      <c r="A4" s="6" t="s">
        <v>8</v>
      </c>
      <c r="B4" s="30">
        <f>'Monthly Summary Actual'!$D2</f>
        <v>5.5183330000000003E-2</v>
      </c>
      <c r="C4" s="30">
        <f>'Monthly Summary Actual'!$D3</f>
        <v>4.5341670000000001E-2</v>
      </c>
      <c r="D4" s="30">
        <f>'Monthly Summary Actual'!$D4</f>
        <v>6.0416669999999999E-2</v>
      </c>
      <c r="E4" s="30">
        <f>'Monthly Summary Actual'!$D5</f>
        <v>5.1918829999999999E-2</v>
      </c>
      <c r="F4" s="30">
        <f>'Monthly Summary Actual'!$D6</f>
        <v>8.9744310000000008E-2</v>
      </c>
      <c r="G4" s="30">
        <f>'Monthly Summary Actual'!$D7</f>
        <v>7.8118999999999994E-2</v>
      </c>
      <c r="H4" s="30">
        <f>'Monthly Summary Actual'!$D8</f>
        <v>0.14049022</v>
      </c>
      <c r="I4" s="30">
        <f>'Monthly Summary Actual'!$D9</f>
        <v>0.31564184000000001</v>
      </c>
      <c r="J4" s="30">
        <f>'Monthly Summary Actual'!$D10</f>
        <v>0.14585900000000002</v>
      </c>
      <c r="K4" s="30">
        <f>'Monthly Summary Actual'!$D11</f>
        <v>0.12795000000000001</v>
      </c>
      <c r="L4" s="30">
        <f>'Monthly Summary Actual'!$D12</f>
        <v>0</v>
      </c>
      <c r="M4" s="30">
        <f>'Monthly Summary Actual'!$D13</f>
        <v>0</v>
      </c>
    </row>
    <row r="5" spans="1:19" x14ac:dyDescent="0.25">
      <c r="A5" s="6" t="s">
        <v>9</v>
      </c>
      <c r="B5" s="30">
        <f>'Monthly Summary Actual'!$E2</f>
        <v>6.009109789131819</v>
      </c>
      <c r="C5" s="30">
        <f>'Monthly Summary Actual'!$E3</f>
        <v>6.6344779519488011</v>
      </c>
      <c r="D5" s="30">
        <f>'Monthly Summary Actual'!$E4</f>
        <v>6.3733140983075414</v>
      </c>
      <c r="E5" s="30">
        <f>'Monthly Summary Actual'!$E5</f>
        <v>5.9928085657626209</v>
      </c>
      <c r="F5" s="30">
        <f>'Monthly Summary Actual'!$E6</f>
        <v>6.1780089622684002</v>
      </c>
      <c r="G5" s="30">
        <f>'Monthly Summary Actual'!$E7</f>
        <v>8.9406158470516495</v>
      </c>
      <c r="H5" s="30">
        <f>'Monthly Summary Actual'!$E8</f>
        <v>9.4309986448160981</v>
      </c>
      <c r="I5" s="30">
        <f>'Monthly Summary Actual'!$E9</f>
        <v>9.4217947557573467</v>
      </c>
      <c r="J5" s="30">
        <f>'Monthly Summary Actual'!$E10</f>
        <v>8.553051339620513</v>
      </c>
      <c r="K5" s="30">
        <f>'Monthly Summary Actual'!$E11</f>
        <v>8.0985311840718008</v>
      </c>
      <c r="L5" s="30">
        <f>'Monthly Summary Actual'!$E12</f>
        <v>9.9245608878067895</v>
      </c>
      <c r="M5" s="30">
        <f>'Monthly Summary Actual'!$E13</f>
        <v>7.9712785044239984</v>
      </c>
      <c r="N5" s="4"/>
      <c r="O5" s="4"/>
      <c r="P5" s="4"/>
      <c r="Q5" s="4"/>
      <c r="R5" s="4"/>
      <c r="S5" s="4"/>
    </row>
    <row r="6" spans="1:19" x14ac:dyDescent="0.25">
      <c r="A6" s="6" t="s">
        <v>10</v>
      </c>
      <c r="B6" s="30">
        <f>'Monthly Summary Actual'!$R2</f>
        <v>26.895320688412617</v>
      </c>
      <c r="C6" s="30">
        <f>'Monthly Summary Actual'!$R3</f>
        <v>7.478057173617966</v>
      </c>
      <c r="D6" s="30">
        <f>'Monthly Summary Actual'!$R4</f>
        <v>7.6960563892341618</v>
      </c>
      <c r="E6" s="30">
        <f>'Monthly Summary Actual'!$R5</f>
        <v>3.8191083178993326</v>
      </c>
      <c r="F6" s="30">
        <f>'Monthly Summary Actual'!$R6</f>
        <v>4.5995856841727667</v>
      </c>
      <c r="G6" s="30">
        <f>'Monthly Summary Actual'!$R7</f>
        <v>16.145281865248119</v>
      </c>
      <c r="H6" s="30">
        <f>'Monthly Summary Actual'!$R8</f>
        <v>6.3689132511256927</v>
      </c>
      <c r="I6" s="30">
        <f>'Monthly Summary Actual'!$R9</f>
        <v>7.5140850449466337</v>
      </c>
      <c r="J6" s="30">
        <f>'Monthly Summary Actual'!$R10</f>
        <v>3.4175642012337115</v>
      </c>
      <c r="K6" s="30">
        <f>'Monthly Summary Actual'!$R11</f>
        <v>17.11938722541689</v>
      </c>
      <c r="L6" s="30">
        <f>'Monthly Summary Actual'!$R12</f>
        <v>5.3779454250935013</v>
      </c>
      <c r="M6" s="30">
        <f>'Monthly Summary Actual'!$R13</f>
        <v>16.013197956160212</v>
      </c>
      <c r="N6" s="4"/>
      <c r="O6" s="4"/>
      <c r="P6" s="4"/>
      <c r="Q6" s="4"/>
      <c r="R6" s="4"/>
      <c r="S6" s="4"/>
    </row>
    <row r="7" spans="1:19" x14ac:dyDescent="0.25">
      <c r="A7" s="6" t="s">
        <v>11</v>
      </c>
      <c r="B7" s="30">
        <f>'Monthly Summary Actual'!$G2</f>
        <v>26.105111668315161</v>
      </c>
      <c r="C7" s="30">
        <f>'Monthly Summary Actual'!$G3</f>
        <v>19.32152849606063</v>
      </c>
      <c r="D7" s="30">
        <f>'Monthly Summary Actual'!$G4</f>
        <v>22.555857963734695</v>
      </c>
      <c r="E7" s="30">
        <f>'Monthly Summary Actual'!$G5</f>
        <v>17.80701077803116</v>
      </c>
      <c r="F7" s="30">
        <f>'Monthly Summary Actual'!$G6</f>
        <v>54.602657788036034</v>
      </c>
      <c r="G7" s="30">
        <f>'Monthly Summary Actual'!$G7</f>
        <v>15.536295977758002</v>
      </c>
      <c r="H7" s="30">
        <f>'Monthly Summary Actual'!$G8</f>
        <v>19.151183129197452</v>
      </c>
      <c r="I7" s="30">
        <f>'Monthly Summary Actual'!$G9</f>
        <v>11.948982736688469</v>
      </c>
      <c r="J7" s="30">
        <f>'Monthly Summary Actual'!$G10</f>
        <v>5.3838527005394301</v>
      </c>
      <c r="K7" s="30">
        <f>'Monthly Summary Actual'!$G11</f>
        <v>2.3053820848280302</v>
      </c>
      <c r="L7" s="30">
        <f>'Monthly Summary Actual'!$G12</f>
        <v>13.384997280273691</v>
      </c>
      <c r="M7" s="30">
        <f>'Monthly Summary Actual'!$G13</f>
        <v>1.7209614200401708</v>
      </c>
      <c r="N7" s="4"/>
      <c r="O7" s="4"/>
      <c r="P7" s="4"/>
      <c r="Q7" s="4"/>
      <c r="R7" s="4"/>
      <c r="S7" s="4"/>
    </row>
    <row r="8" spans="1:19" x14ac:dyDescent="0.25">
      <c r="A8" s="6" t="s">
        <v>12</v>
      </c>
      <c r="B8" s="30">
        <f>'Monthly Summary Actual'!$H2</f>
        <v>10.243763656571859</v>
      </c>
      <c r="C8" s="30">
        <f>'Monthly Summary Actual'!$H3</f>
        <v>2.7487486423013094</v>
      </c>
      <c r="D8" s="30">
        <f>'Monthly Summary Actual'!$H4</f>
        <v>4.5039588303442297</v>
      </c>
      <c r="E8" s="30">
        <f>'Monthly Summary Actual'!$H5</f>
        <v>1.02163068988614</v>
      </c>
      <c r="F8" s="30">
        <f>'Monthly Summary Actual'!$H6</f>
        <v>2.9695414218423797</v>
      </c>
      <c r="G8" s="30">
        <f>'Monthly Summary Actual'!$H7</f>
        <v>7.1479164887923616</v>
      </c>
      <c r="H8" s="30">
        <f>'Monthly Summary Actual'!$H8</f>
        <v>5.2272269843243597</v>
      </c>
      <c r="I8" s="30">
        <f>'Monthly Summary Actual'!$H9</f>
        <v>5.4280774065479491</v>
      </c>
      <c r="J8" s="30">
        <f>'Monthly Summary Actual'!$H10</f>
        <v>2.7968150687031312</v>
      </c>
      <c r="K8" s="30">
        <f>'Monthly Summary Actual'!$H11</f>
        <v>1.444144479311789</v>
      </c>
      <c r="L8" s="30">
        <f>'Monthly Summary Actual'!$H12</f>
        <v>0.92960448803167239</v>
      </c>
      <c r="M8" s="30">
        <f>'Monthly Summary Actual'!$H13</f>
        <v>2.1419779931070004</v>
      </c>
      <c r="N8" s="4"/>
      <c r="O8" s="4"/>
      <c r="P8" s="4"/>
      <c r="Q8" s="4"/>
      <c r="R8" s="4"/>
      <c r="S8" s="4"/>
    </row>
    <row r="9" spans="1:19" x14ac:dyDescent="0.25">
      <c r="A9" s="6" t="s">
        <v>3</v>
      </c>
      <c r="B9" s="30">
        <f>'Monthly Summary Actual'!$I2</f>
        <v>1.2436020524300999</v>
      </c>
      <c r="C9" s="30">
        <f>'Monthly Summary Actual'!$I3</f>
        <v>1.2587182605464504</v>
      </c>
      <c r="D9" s="30">
        <f>'Monthly Summary Actual'!$I4</f>
        <v>0.94385137927011009</v>
      </c>
      <c r="E9" s="30">
        <f>'Monthly Summary Actual'!$I5</f>
        <v>0.70456631178774987</v>
      </c>
      <c r="F9" s="30">
        <f>'Monthly Summary Actual'!$I6</f>
        <v>0.78771575718813991</v>
      </c>
      <c r="G9" s="30">
        <f>'Monthly Summary Actual'!$I7</f>
        <v>0.60113001047379</v>
      </c>
      <c r="H9" s="30">
        <f>'Monthly Summary Actual'!$I8</f>
        <v>9.9347029494770006E-2</v>
      </c>
      <c r="I9" s="30">
        <f>'Monthly Summary Actual'!$I9</f>
        <v>0.87283230174863002</v>
      </c>
      <c r="J9" s="30">
        <f>'Monthly Summary Actual'!$I10</f>
        <v>9.421270945936E-2</v>
      </c>
      <c r="K9" s="30">
        <f>'Monthly Summary Actual'!$I11</f>
        <v>0.42844728621097011</v>
      </c>
      <c r="L9" s="30">
        <f>'Monthly Summary Actual'!$I12</f>
        <v>0.42003371109222998</v>
      </c>
      <c r="M9" s="30">
        <f>'Monthly Summary Actual'!$I13</f>
        <v>2.03638242740969</v>
      </c>
      <c r="N9" s="4"/>
      <c r="O9" s="4"/>
      <c r="P9" s="4"/>
      <c r="Q9" s="4"/>
      <c r="R9" s="4"/>
      <c r="S9" s="4"/>
    </row>
    <row r="10" spans="1:19" x14ac:dyDescent="0.25">
      <c r="A10" s="6" t="s">
        <v>4</v>
      </c>
      <c r="B10" s="30">
        <f>'Monthly Summary Actual'!$J2</f>
        <v>7.5443174271670097</v>
      </c>
      <c r="C10" s="30">
        <f>'Monthly Summary Actual'!$J3</f>
        <v>7.2443061520377396</v>
      </c>
      <c r="D10" s="30">
        <f>'Monthly Summary Actual'!$J4</f>
        <v>7.9545369412465892</v>
      </c>
      <c r="E10" s="30">
        <f>'Monthly Summary Actual'!$J5</f>
        <v>7.5699966933633895</v>
      </c>
      <c r="F10" s="30">
        <f>'Monthly Summary Actual'!$J6</f>
        <v>9.038807993696798</v>
      </c>
      <c r="G10" s="30">
        <f>'Monthly Summary Actual'!$J7</f>
        <v>8.1166137331567683</v>
      </c>
      <c r="H10" s="30">
        <f>'Monthly Summary Actual'!$J8</f>
        <v>8.8305414559183379</v>
      </c>
      <c r="I10" s="30">
        <f>'Monthly Summary Actual'!$J9</f>
        <v>9.3465264647032011</v>
      </c>
      <c r="J10" s="30">
        <f>'Monthly Summary Actual'!$J10</f>
        <v>7.8981046010779483</v>
      </c>
      <c r="K10" s="30">
        <f>'Monthly Summary Actual'!$J11</f>
        <v>8.7974850245804088</v>
      </c>
      <c r="L10" s="30">
        <f>'Monthly Summary Actual'!$J12</f>
        <v>12.71959717762129</v>
      </c>
      <c r="M10" s="30">
        <f>'Monthly Summary Actual'!$J13</f>
        <v>11.691009793872324</v>
      </c>
      <c r="N10" s="4"/>
      <c r="O10" s="4"/>
      <c r="P10" s="4"/>
      <c r="Q10" s="4"/>
      <c r="R10" s="4"/>
      <c r="S10" s="4"/>
    </row>
    <row r="11" spans="1:19" x14ac:dyDescent="0.25">
      <c r="A11" s="6" t="s">
        <v>2</v>
      </c>
      <c r="B11" s="30">
        <f>'Monthly Summary Actual'!$K2</f>
        <v>13.890678744551291</v>
      </c>
      <c r="C11" s="30">
        <f>'Monthly Summary Actual'!$K3</f>
        <v>13.52780175734036</v>
      </c>
      <c r="D11" s="30">
        <f>'Monthly Summary Actual'!$K4</f>
        <v>12.045237058819932</v>
      </c>
      <c r="E11" s="30">
        <f>'Monthly Summary Actual'!$K5</f>
        <v>11.656878098219218</v>
      </c>
      <c r="F11" s="30">
        <f>'Monthly Summary Actual'!$K6</f>
        <v>11.440354733033086</v>
      </c>
      <c r="G11" s="30">
        <f>'Monthly Summary Actual'!$K7</f>
        <v>10.279431586545966</v>
      </c>
      <c r="H11" s="30">
        <f>'Monthly Summary Actual'!$K8</f>
        <v>11.398724943672763</v>
      </c>
      <c r="I11" s="30">
        <f>'Monthly Summary Actual'!$K9</f>
        <v>10.421500850731524</v>
      </c>
      <c r="J11" s="30">
        <f>'Monthly Summary Actual'!$K10</f>
        <v>9.3147643457597535</v>
      </c>
      <c r="K11" s="30">
        <f>'Monthly Summary Actual'!$K11</f>
        <v>11.566869435777727</v>
      </c>
      <c r="L11" s="30">
        <f>'Monthly Summary Actual'!$K12</f>
        <v>1.99902627846458</v>
      </c>
      <c r="M11" s="30">
        <f>'Monthly Summary Actual'!$K13</f>
        <v>5.8266862985853169</v>
      </c>
      <c r="N11" s="4"/>
      <c r="O11" s="4"/>
      <c r="P11" s="4"/>
      <c r="Q11" s="4"/>
      <c r="R11" s="4"/>
      <c r="S11" s="4"/>
    </row>
    <row r="12" spans="1:19" x14ac:dyDescent="0.25">
      <c r="A12" s="6" t="s">
        <v>6</v>
      </c>
      <c r="B12" s="30">
        <f>'Monthly Summary Actual'!$L2</f>
        <v>6.3321441000000007</v>
      </c>
      <c r="C12" s="30">
        <f>'Monthly Summary Actual'!$L3</f>
        <v>6.8792513096788905</v>
      </c>
      <c r="D12" s="30">
        <f>'Monthly Summary Actual'!$L4</f>
        <v>6.3899842151522108</v>
      </c>
      <c r="E12" s="30">
        <f>'Monthly Summary Actual'!$L5</f>
        <v>6.1678893231499989</v>
      </c>
      <c r="F12" s="30">
        <f>'Monthly Summary Actual'!$L6</f>
        <v>6.2736137186903873</v>
      </c>
      <c r="G12" s="30">
        <f>'Monthly Summary Actual'!$L7</f>
        <v>6.1693088931500011</v>
      </c>
      <c r="H12" s="30">
        <f>'Monthly Summary Actual'!$L8</f>
        <v>6.7097564631500006</v>
      </c>
      <c r="I12" s="30">
        <f>'Monthly Summary Actual'!$L9</f>
        <v>6.5738863731500015</v>
      </c>
      <c r="J12" s="30">
        <f>'Monthly Summary Actual'!$L10</f>
        <v>5.6544500531499997</v>
      </c>
      <c r="K12" s="30">
        <f>'Monthly Summary Actual'!$L11</f>
        <v>5.8582318731500003</v>
      </c>
      <c r="L12" s="30">
        <f>'Monthly Summary Actual'!$L12</f>
        <v>0.81116078000000014</v>
      </c>
      <c r="M12" s="30">
        <f>'Monthly Summary Actual'!$L13</f>
        <v>0.64074726000000015</v>
      </c>
      <c r="N12" s="4"/>
      <c r="O12" s="4"/>
      <c r="P12" s="4"/>
      <c r="Q12" s="4"/>
      <c r="R12" s="4"/>
      <c r="S12" s="4"/>
    </row>
    <row r="13" spans="1:19" x14ac:dyDescent="0.25">
      <c r="A13" s="6" t="s">
        <v>13</v>
      </c>
      <c r="B13" s="30">
        <f>'Monthly Summary Actual'!$M2</f>
        <v>2.4268768629577382</v>
      </c>
      <c r="C13" s="30">
        <f>'Monthly Summary Actual'!$M3</f>
        <v>2.6443881561655052</v>
      </c>
      <c r="D13" s="30">
        <f>'Monthly Summary Actual'!$M4</f>
        <v>1.6065149417842495</v>
      </c>
      <c r="E13" s="30">
        <f>'Monthly Summary Actual'!$M5</f>
        <v>1.9029595124960486</v>
      </c>
      <c r="F13" s="30">
        <f>'Monthly Summary Actual'!$M6</f>
        <v>3.3162248003210837</v>
      </c>
      <c r="G13" s="30">
        <f>'Monthly Summary Actual'!$M7</f>
        <v>0.9200239864640859</v>
      </c>
      <c r="H13" s="30">
        <f>'Monthly Summary Actual'!$M8</f>
        <v>2.0888396057269984</v>
      </c>
      <c r="I13" s="30">
        <f>'Monthly Summary Actual'!$M9</f>
        <v>1.8387535200492078</v>
      </c>
      <c r="J13" s="30">
        <f>'Monthly Summary Actual'!$M10</f>
        <v>1.5651047526572079</v>
      </c>
      <c r="K13" s="30">
        <f>'Monthly Summary Actual'!$M11</f>
        <v>1.217916475643972</v>
      </c>
      <c r="L13" s="30">
        <f>'Monthly Summary Actual'!$M12</f>
        <v>6.6042039362002498</v>
      </c>
      <c r="M13" s="30">
        <f>'Monthly Summary Actual'!$M13</f>
        <v>2.8632285341756996</v>
      </c>
      <c r="N13" s="4"/>
      <c r="O13" s="4"/>
      <c r="P13" s="4"/>
      <c r="Q13" s="4"/>
      <c r="R13" s="4"/>
      <c r="S13" s="4"/>
    </row>
    <row r="14" spans="1:19" x14ac:dyDescent="0.25">
      <c r="A14" s="7" t="s">
        <v>14</v>
      </c>
      <c r="B14" s="30">
        <f>'Monthly Summary Actual'!$Q2</f>
        <v>7.2016821736581766</v>
      </c>
      <c r="C14" s="30">
        <f>'Monthly Summary Actual'!$Q3</f>
        <v>5.5850337068430616</v>
      </c>
      <c r="D14" s="30">
        <f>'Monthly Summary Actual'!$Q4</f>
        <v>8.8556182876228071</v>
      </c>
      <c r="E14" s="30">
        <f>'Monthly Summary Actual'!$Q5</f>
        <v>6.0137362208908209</v>
      </c>
      <c r="F14" s="30">
        <f>'Monthly Summary Actual'!$Q6</f>
        <v>6.9341825050082972</v>
      </c>
      <c r="G14" s="30">
        <f>'Monthly Summary Actual'!$Q7</f>
        <v>2.8748819970094237</v>
      </c>
      <c r="H14" s="30">
        <f>'Monthly Summary Actual'!$Q8</f>
        <v>5.3269496580793652</v>
      </c>
      <c r="I14" s="30">
        <f>'Monthly Summary Actual'!$Q9</f>
        <v>5.2443003057474042</v>
      </c>
      <c r="J14" s="30">
        <f>'Monthly Summary Actual'!$Q10</f>
        <v>0.93022319454951807</v>
      </c>
      <c r="K14" s="30">
        <f>'Monthly Summary Actual'!$Q11</f>
        <v>0.76431781381979402</v>
      </c>
      <c r="L14" s="30">
        <f>'Monthly Summary Actual'!$Q12</f>
        <v>4.547507469625983</v>
      </c>
      <c r="M14" s="30">
        <f>'Monthly Summary Actual'!$Q13</f>
        <v>4.547507469625983</v>
      </c>
      <c r="N14" s="4"/>
      <c r="O14" s="4"/>
      <c r="P14" s="4"/>
      <c r="Q14" s="4"/>
      <c r="R14" s="4"/>
      <c r="S14" s="4"/>
    </row>
    <row r="15" spans="1:19" x14ac:dyDescent="0.25">
      <c r="A15" s="7" t="s">
        <v>15</v>
      </c>
      <c r="B15" s="30">
        <f>'Monthly Summary Actual'!$P2</f>
        <v>6.8056711739281894</v>
      </c>
      <c r="C15" s="30">
        <f>'Monthly Summary Actual'!$P3</f>
        <v>6.3758090535113681</v>
      </c>
      <c r="D15" s="30">
        <f>'Monthly Summary Actual'!$P4</f>
        <v>6.189785110121127</v>
      </c>
      <c r="E15" s="30">
        <f>'Monthly Summary Actual'!$P5</f>
        <v>5.842684443863865</v>
      </c>
      <c r="F15" s="30">
        <f>'Monthly Summary Actual'!$P6</f>
        <v>4.5660708884112395</v>
      </c>
      <c r="G15" s="30">
        <f>'Monthly Summary Actual'!$P7</f>
        <v>3.5399205837669445</v>
      </c>
      <c r="H15" s="30">
        <f>'Monthly Summary Actual'!$P8</f>
        <v>4.4942888968244405</v>
      </c>
      <c r="I15" s="30">
        <f>'Monthly Summary Actual'!$P9</f>
        <v>3.8093017323911034</v>
      </c>
      <c r="J15" s="30">
        <f>'Monthly Summary Actual'!$P10</f>
        <v>3.3562280799999997</v>
      </c>
      <c r="K15" s="30">
        <f>'Monthly Summary Actual'!$P11</f>
        <v>3.74831314</v>
      </c>
      <c r="L15" s="30">
        <f>'Monthly Summary Actual'!$P12</f>
        <v>4.2</v>
      </c>
      <c r="M15" s="30">
        <f>'Monthly Summary Actual'!$P13</f>
        <v>4.2</v>
      </c>
      <c r="N15" s="4"/>
      <c r="O15" s="4"/>
      <c r="P15" s="4"/>
      <c r="Q15" s="4"/>
      <c r="R15" s="4"/>
      <c r="S15" s="4"/>
    </row>
    <row r="16" spans="1:19" x14ac:dyDescent="0.25">
      <c r="A16" s="7" t="s">
        <v>53</v>
      </c>
      <c r="B16" s="30">
        <f>SUM(B2:B15)</f>
        <v>117.17076353694146</v>
      </c>
      <c r="C16" s="30">
        <f t="shared" ref="C16:M16" si="0">SUM(C2:C15)</f>
        <v>81.406167630669358</v>
      </c>
      <c r="D16" s="30">
        <f t="shared" si="0"/>
        <v>88.467461373287051</v>
      </c>
      <c r="E16" s="30">
        <f t="shared" si="0"/>
        <v>73.154655988033227</v>
      </c>
      <c r="F16" s="30">
        <f t="shared" si="0"/>
        <v>114.00727032242258</v>
      </c>
      <c r="G16" s="30">
        <f t="shared" si="0"/>
        <v>83.362906076820025</v>
      </c>
      <c r="H16" s="30">
        <f t="shared" si="0"/>
        <v>93.367384989732585</v>
      </c>
      <c r="I16" s="30">
        <f t="shared" si="0"/>
        <v>79.405872145001695</v>
      </c>
      <c r="J16" s="30">
        <f t="shared" si="0"/>
        <v>55.326307794043352</v>
      </c>
      <c r="K16" s="30">
        <f t="shared" si="0"/>
        <v>80.675467142624754</v>
      </c>
      <c r="L16" s="30">
        <f t="shared" si="0"/>
        <v>59.548561042854693</v>
      </c>
      <c r="M16" s="30">
        <f t="shared" si="0"/>
        <v>58.313984138395838</v>
      </c>
      <c r="N16" s="4"/>
      <c r="O16" s="4"/>
      <c r="P16" s="4"/>
      <c r="Q16" s="4"/>
      <c r="R16" s="4"/>
      <c r="S16" s="4"/>
    </row>
    <row r="17" spans="1:19" x14ac:dyDescent="0.25">
      <c r="A17" s="7" t="s">
        <v>54</v>
      </c>
      <c r="B17" s="30">
        <f>'Monthly Summary Actual'!$T2</f>
        <v>35.558418041582399</v>
      </c>
      <c r="C17" s="30">
        <f>'Monthly Summary Actual'!$T3</f>
        <v>36.387994343509796</v>
      </c>
      <c r="D17" s="30">
        <f>'Monthly Summary Actual'!$T4</f>
        <v>36.092904168010492</v>
      </c>
      <c r="E17" s="30">
        <f>'Monthly Summary Actual'!$T5</f>
        <v>37.775381209139283</v>
      </c>
      <c r="F17" s="30">
        <f>'Monthly Summary Actual'!$T6</f>
        <v>41.460520959676955</v>
      </c>
      <c r="G17" s="30">
        <f>'Monthly Summary Actual'!$T7</f>
        <v>47.164171371978838</v>
      </c>
      <c r="H17" s="30">
        <f>'Monthly Summary Actual'!$T8</f>
        <v>49.2435269327407</v>
      </c>
      <c r="I17" s="30">
        <f>'Monthly Summary Actual'!$T9</f>
        <v>48.852909238314126</v>
      </c>
      <c r="J17" s="30">
        <f>'Monthly Summary Actual'!$T10</f>
        <v>45.376052556171466</v>
      </c>
      <c r="K17" s="30">
        <f>'Monthly Summary Actual'!$T11</f>
        <v>48.749750317787694</v>
      </c>
      <c r="L17" s="30">
        <f>'Monthly Summary Actual'!$T12</f>
        <v>40.38570033156477</v>
      </c>
      <c r="M17" s="30">
        <f>'Monthly Summary Actual'!$T13</f>
        <v>40.38570033156477</v>
      </c>
      <c r="N17" s="4"/>
      <c r="O17" s="4"/>
      <c r="P17" s="4"/>
      <c r="Q17" s="4"/>
      <c r="R17" s="4"/>
      <c r="S17" s="4"/>
    </row>
    <row r="18" spans="1:19" x14ac:dyDescent="0.25">
      <c r="A18" s="7" t="s">
        <v>49</v>
      </c>
      <c r="B18" s="30">
        <f>'Monthly Summary Actual'!$V2</f>
        <v>0.82191780821917804</v>
      </c>
      <c r="C18" s="30">
        <f>'Monthly Summary Actual'!$V3</f>
        <v>0.84931506849315064</v>
      </c>
      <c r="D18" s="30">
        <f>'Monthly Summary Actual'!$V4</f>
        <v>0.84931506849315064</v>
      </c>
      <c r="E18" s="30">
        <f>'Monthly Summary Actual'!$V5</f>
        <v>0.82191780821917804</v>
      </c>
      <c r="F18" s="30">
        <f>'Monthly Summary Actual'!$V6</f>
        <v>0.84931506849315064</v>
      </c>
      <c r="G18" s="30">
        <f>'Monthly Summary Actual'!$V7</f>
        <v>0.82191780821917804</v>
      </c>
      <c r="H18" s="30">
        <f>'Monthly Summary Actual'!$V8</f>
        <v>0.84931506849315064</v>
      </c>
      <c r="I18" s="30">
        <f>'Monthly Summary Actual'!$V9</f>
        <v>0.84931506849315064</v>
      </c>
      <c r="J18" s="30">
        <f>'Monthly Summary Actual'!$V10</f>
        <v>0.76712328767123283</v>
      </c>
      <c r="K18" s="30">
        <f>'Monthly Summary Actual'!$V11</f>
        <v>0.84931506849315064</v>
      </c>
      <c r="L18" s="30">
        <f>'Monthly Summary Actual'!$V12</f>
        <v>1.2328767123287672</v>
      </c>
      <c r="M18" s="30">
        <f>'Monthly Summary Actual'!$V13</f>
        <v>1.273972602739726</v>
      </c>
      <c r="N18" s="4"/>
      <c r="O18" s="4"/>
      <c r="P18" s="4"/>
      <c r="Q18" s="4"/>
      <c r="R18" s="4"/>
      <c r="S18" s="4"/>
    </row>
    <row r="19" spans="1:19" x14ac:dyDescent="0.25">
      <c r="A19" s="7" t="s">
        <v>50</v>
      </c>
      <c r="B19" s="30">
        <f>'Monthly Summary Actual'!$U2</f>
        <v>13.512328767123288</v>
      </c>
      <c r="C19" s="30">
        <f>'Monthly Summary Actual'!$U3</f>
        <v>13.962739726027397</v>
      </c>
      <c r="D19" s="30">
        <f>'Monthly Summary Actual'!$U4</f>
        <v>13.962739726027397</v>
      </c>
      <c r="E19" s="30">
        <f>'Monthly Summary Actual'!$U5</f>
        <v>13.512328767123288</v>
      </c>
      <c r="F19" s="30">
        <f>'Monthly Summary Actual'!$U6</f>
        <v>13.962739726027397</v>
      </c>
      <c r="G19" s="30">
        <f>'Monthly Summary Actual'!$U7</f>
        <v>13.512328767123288</v>
      </c>
      <c r="H19" s="30">
        <f>'Monthly Summary Actual'!$U8</f>
        <v>13.962739726027397</v>
      </c>
      <c r="I19" s="30">
        <f>'Monthly Summary Actual'!$U9</f>
        <v>13.962739726027397</v>
      </c>
      <c r="J19" s="30">
        <f>'Monthly Summary Actual'!$U10</f>
        <v>12.611506849315068</v>
      </c>
      <c r="K19" s="30">
        <f>'Monthly Summary Actual'!$U11</f>
        <v>13.962739726027397</v>
      </c>
      <c r="L19" s="30">
        <f>'Monthly Summary Actual'!$U12</f>
        <v>15.575342465753426</v>
      </c>
      <c r="M19" s="30">
        <f>'Monthly Summary Actual'!$U13</f>
        <v>16.094520547945205</v>
      </c>
      <c r="N19" s="4"/>
      <c r="O19" s="4"/>
      <c r="P19" s="4"/>
      <c r="Q19" s="4"/>
      <c r="R19" s="4"/>
      <c r="S19" s="4"/>
    </row>
    <row r="20" spans="1:19" x14ac:dyDescent="0.25">
      <c r="A20" s="9" t="s">
        <v>51</v>
      </c>
      <c r="B20" s="31">
        <f>(B16+B19+B18)/B17</f>
        <v>3.6982806703746087</v>
      </c>
      <c r="C20" s="31">
        <f t="shared" ref="C20:M20" si="1">(C16+C19+C18)/C17</f>
        <v>2.6442298939829176</v>
      </c>
      <c r="D20" s="31">
        <f t="shared" si="1"/>
        <v>2.8614908816161511</v>
      </c>
      <c r="E20" s="31">
        <f t="shared" si="1"/>
        <v>2.3160296405482428</v>
      </c>
      <c r="F20" s="31">
        <f t="shared" si="1"/>
        <v>3.1070358532693856</v>
      </c>
      <c r="G20" s="31">
        <f t="shared" si="1"/>
        <v>2.0714273103970253</v>
      </c>
      <c r="H20" s="31">
        <f t="shared" si="1"/>
        <v>2.1968255834317083</v>
      </c>
      <c r="I20" s="31">
        <f t="shared" si="1"/>
        <v>1.9286042204755629</v>
      </c>
      <c r="J20" s="31">
        <f t="shared" si="1"/>
        <v>1.5141232888422618</v>
      </c>
      <c r="K20" s="31">
        <f t="shared" si="1"/>
        <v>1.95872843070345</v>
      </c>
      <c r="L20" s="31">
        <f t="shared" si="1"/>
        <v>1.890688525741814</v>
      </c>
      <c r="M20" s="31">
        <f t="shared" si="1"/>
        <v>1.8739919493219399</v>
      </c>
      <c r="N20" s="4"/>
      <c r="O20" s="4"/>
      <c r="P20" s="4"/>
      <c r="Q20" s="4"/>
      <c r="R20" s="4"/>
      <c r="S20" s="4"/>
    </row>
    <row r="21" spans="1:19" x14ac:dyDescent="0.25">
      <c r="A21" s="9" t="s">
        <v>103</v>
      </c>
      <c r="B21" s="29">
        <v>2.2179255113371217</v>
      </c>
      <c r="C21" s="29">
        <v>1.98</v>
      </c>
      <c r="D21" s="29">
        <v>1.83</v>
      </c>
      <c r="E21" s="29">
        <v>1.89</v>
      </c>
      <c r="F21" s="29">
        <v>1.47</v>
      </c>
      <c r="G21" s="29">
        <v>1.45</v>
      </c>
      <c r="H21" s="29">
        <v>1.89</v>
      </c>
      <c r="I21" s="29">
        <v>1.9247846023817972</v>
      </c>
      <c r="J21" s="29">
        <v>1.74</v>
      </c>
      <c r="K21" s="29">
        <v>1.39</v>
      </c>
      <c r="L21" s="29">
        <v>1.9588705170144263</v>
      </c>
      <c r="M21" s="29">
        <v>1.27</v>
      </c>
    </row>
    <row r="22" spans="1:19" x14ac:dyDescent="0.25">
      <c r="B22" s="4"/>
    </row>
    <row r="23" spans="1:19" x14ac:dyDescent="0.25">
      <c r="B23" s="4"/>
    </row>
    <row r="24" spans="1:19" x14ac:dyDescent="0.25">
      <c r="B24" s="4"/>
    </row>
    <row r="25" spans="1:19" x14ac:dyDescent="0.25">
      <c r="B25" s="4"/>
    </row>
    <row r="26" spans="1:19" x14ac:dyDescent="0.25">
      <c r="B26" s="4"/>
    </row>
    <row r="27" spans="1:19" x14ac:dyDescent="0.25">
      <c r="B27" s="4"/>
    </row>
    <row r="28" spans="1:19" x14ac:dyDescent="0.25">
      <c r="B28" s="4"/>
    </row>
    <row r="29" spans="1:19" x14ac:dyDescent="0.25">
      <c r="B29" s="4"/>
    </row>
  </sheetData>
  <pageMargins left="0.70866141732283472" right="0.70866141732283472" top="0.74803149606299213"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V68"/>
  <sheetViews>
    <sheetView zoomScaleNormal="100" workbookViewId="0">
      <selection activeCell="E27" sqref="E27"/>
    </sheetView>
  </sheetViews>
  <sheetFormatPr defaultRowHeight="15" x14ac:dyDescent="0.25"/>
  <cols>
    <col min="3" max="14" width="9.140625" style="12"/>
  </cols>
  <sheetData>
    <row r="1" spans="1:48" x14ac:dyDescent="0.25">
      <c r="A1" t="s">
        <v>0</v>
      </c>
      <c r="B1" t="s">
        <v>43</v>
      </c>
      <c r="C1" s="12" t="s">
        <v>55</v>
      </c>
      <c r="D1" s="12" t="s">
        <v>56</v>
      </c>
      <c r="E1" s="12" t="s">
        <v>57</v>
      </c>
      <c r="F1" s="12" t="s">
        <v>58</v>
      </c>
      <c r="G1" s="12" t="s">
        <v>59</v>
      </c>
      <c r="H1" s="12" t="s">
        <v>60</v>
      </c>
      <c r="I1" s="12" t="s">
        <v>61</v>
      </c>
      <c r="J1" s="12" t="s">
        <v>62</v>
      </c>
      <c r="K1" s="12" t="s">
        <v>63</v>
      </c>
      <c r="L1" s="12" t="s">
        <v>64</v>
      </c>
      <c r="M1" s="12" t="s">
        <v>65</v>
      </c>
      <c r="N1" s="12" t="s">
        <v>66</v>
      </c>
      <c r="O1" t="s">
        <v>67</v>
      </c>
      <c r="P1" t="s">
        <v>68</v>
      </c>
      <c r="Q1" t="s">
        <v>69</v>
      </c>
      <c r="R1" t="s">
        <v>70</v>
      </c>
      <c r="S1" t="s">
        <v>71</v>
      </c>
      <c r="T1" t="s">
        <v>72</v>
      </c>
      <c r="U1" t="s">
        <v>73</v>
      </c>
      <c r="V1" t="s">
        <v>74</v>
      </c>
      <c r="W1" t="s">
        <v>75</v>
      </c>
      <c r="X1" t="s">
        <v>76</v>
      </c>
      <c r="Y1" t="s">
        <v>77</v>
      </c>
      <c r="Z1" t="s">
        <v>78</v>
      </c>
      <c r="AA1" t="s">
        <v>79</v>
      </c>
      <c r="AB1" t="s">
        <v>80</v>
      </c>
      <c r="AC1" t="s">
        <v>81</v>
      </c>
      <c r="AD1" t="s">
        <v>82</v>
      </c>
      <c r="AE1" t="s">
        <v>83</v>
      </c>
      <c r="AF1" t="s">
        <v>84</v>
      </c>
      <c r="AG1" t="s">
        <v>85</v>
      </c>
      <c r="AH1" t="s">
        <v>86</v>
      </c>
      <c r="AI1" t="s">
        <v>87</v>
      </c>
      <c r="AJ1" t="s">
        <v>88</v>
      </c>
      <c r="AK1" t="s">
        <v>89</v>
      </c>
      <c r="AL1" t="s">
        <v>104</v>
      </c>
      <c r="AM1" t="s">
        <v>106</v>
      </c>
      <c r="AN1" t="s">
        <v>145</v>
      </c>
      <c r="AO1" t="s">
        <v>148</v>
      </c>
    </row>
    <row r="2" spans="1:48" x14ac:dyDescent="0.25">
      <c r="A2" s="2" t="s">
        <v>122</v>
      </c>
      <c r="B2">
        <v>1.48</v>
      </c>
      <c r="C2" s="12">
        <v>1.33</v>
      </c>
      <c r="G2" s="12">
        <v>1.4494622843172644</v>
      </c>
      <c r="H2" s="12">
        <v>1.484150014030861</v>
      </c>
      <c r="I2" s="12">
        <v>1.4798767654931568</v>
      </c>
      <c r="J2" s="12">
        <v>1.4831047817733567</v>
      </c>
      <c r="K2" s="12">
        <v>1.4835528972646608</v>
      </c>
      <c r="L2" s="12">
        <v>1.4871794712744666</v>
      </c>
      <c r="M2" s="23">
        <v>1.489374353965307</v>
      </c>
      <c r="N2" s="23">
        <v>1.4847042318922159</v>
      </c>
      <c r="O2" s="23"/>
    </row>
    <row r="3" spans="1:48" x14ac:dyDescent="0.25">
      <c r="A3" s="2" t="s">
        <v>124</v>
      </c>
      <c r="B3">
        <v>2.79</v>
      </c>
      <c r="C3" s="12">
        <v>1.52</v>
      </c>
      <c r="D3" s="12">
        <v>2.57</v>
      </c>
      <c r="G3" s="12">
        <v>2.7437180238084715</v>
      </c>
      <c r="H3" s="12">
        <v>2.781073153470818</v>
      </c>
      <c r="I3" s="12">
        <v>2.7767561452347751</v>
      </c>
      <c r="J3" s="12">
        <v>2.7827163188061688</v>
      </c>
      <c r="K3" s="12">
        <v>2.7840773943757786</v>
      </c>
      <c r="L3" s="12">
        <v>2.7915084325596715</v>
      </c>
      <c r="M3" s="23">
        <v>2.7964821640973172</v>
      </c>
      <c r="N3" s="23">
        <v>2.7909259639778172</v>
      </c>
      <c r="O3" s="23"/>
      <c r="R3" s="12"/>
      <c r="S3" s="12"/>
      <c r="T3" s="12"/>
    </row>
    <row r="4" spans="1:48" x14ac:dyDescent="0.25">
      <c r="A4" s="2" t="s">
        <v>126</v>
      </c>
      <c r="B4">
        <v>2.29</v>
      </c>
      <c r="C4" s="12">
        <v>1.6</v>
      </c>
      <c r="D4" s="12">
        <v>1.55</v>
      </c>
      <c r="E4" s="12">
        <v>1.91</v>
      </c>
      <c r="G4" s="12">
        <v>2.1818508225042441</v>
      </c>
      <c r="H4" s="12">
        <v>2.2370668096257651</v>
      </c>
      <c r="I4" s="12">
        <v>2.2545387596412798</v>
      </c>
      <c r="J4" s="12">
        <v>2.2630929526354699</v>
      </c>
      <c r="K4" s="12">
        <v>2.2635149708466948</v>
      </c>
      <c r="L4" s="12">
        <v>2.28758798451106</v>
      </c>
      <c r="M4" s="23">
        <v>2.2911589679376845</v>
      </c>
      <c r="N4" s="23">
        <v>2.2866896745326746</v>
      </c>
      <c r="O4" s="23"/>
      <c r="R4" s="10"/>
      <c r="S4" s="12"/>
      <c r="T4" s="14"/>
    </row>
    <row r="5" spans="1:48" x14ac:dyDescent="0.25">
      <c r="A5" s="2" t="s">
        <v>127</v>
      </c>
      <c r="B5">
        <v>2.14</v>
      </c>
      <c r="C5" s="12">
        <v>1.93</v>
      </c>
      <c r="D5" s="12">
        <v>1.89</v>
      </c>
      <c r="E5" s="12">
        <v>1.94</v>
      </c>
      <c r="F5" s="12">
        <v>1.99</v>
      </c>
      <c r="G5" s="12">
        <v>2.0339165989204822</v>
      </c>
      <c r="H5" s="12">
        <v>2.099538928495214</v>
      </c>
      <c r="I5" s="12">
        <v>2.1358437013802511</v>
      </c>
      <c r="J5" s="12">
        <v>2.140647228099128</v>
      </c>
      <c r="K5" s="12">
        <v>2.1410603561556116</v>
      </c>
      <c r="L5" s="12">
        <v>2.1419108079934226</v>
      </c>
      <c r="M5" s="23">
        <v>2.1455093739894431</v>
      </c>
      <c r="N5" s="23">
        <v>2.1424963786842612</v>
      </c>
      <c r="O5" s="23"/>
      <c r="R5" s="10"/>
      <c r="S5" s="12"/>
      <c r="T5" s="12"/>
    </row>
    <row r="6" spans="1:48" x14ac:dyDescent="0.25">
      <c r="A6" s="2" t="s">
        <v>128</v>
      </c>
      <c r="B6">
        <v>2.33</v>
      </c>
      <c r="C6" s="12">
        <v>2.06</v>
      </c>
      <c r="D6" s="12">
        <v>2.0099999999999998</v>
      </c>
      <c r="E6" s="12">
        <v>2.06</v>
      </c>
      <c r="F6" s="12">
        <v>2.06</v>
      </c>
      <c r="G6" s="12">
        <v>2.2655619359484431</v>
      </c>
      <c r="H6" s="12">
        <v>2.3277547867565289</v>
      </c>
      <c r="I6" s="12">
        <v>2.3111641558882332</v>
      </c>
      <c r="J6" s="12">
        <v>2.3143075342183317</v>
      </c>
      <c r="K6" s="12">
        <v>2.3154614864021577</v>
      </c>
      <c r="L6" s="12">
        <v>2.3266517413653065</v>
      </c>
      <c r="M6" s="23">
        <v>2.3317717461521799</v>
      </c>
      <c r="N6" s="23">
        <v>2.3293803189006521</v>
      </c>
      <c r="O6" s="23"/>
      <c r="R6" s="10"/>
      <c r="S6" s="12"/>
      <c r="T6" s="12"/>
    </row>
    <row r="7" spans="1:48" x14ac:dyDescent="0.25">
      <c r="A7" s="2" t="s">
        <v>129</v>
      </c>
      <c r="B7">
        <v>1.48</v>
      </c>
      <c r="C7" s="12">
        <v>2.1</v>
      </c>
      <c r="D7" s="12">
        <v>2.06</v>
      </c>
      <c r="E7" s="12">
        <v>2.1</v>
      </c>
      <c r="F7" s="12">
        <v>2.1</v>
      </c>
      <c r="G7" s="12">
        <v>2.1276985082169722</v>
      </c>
      <c r="H7" s="12">
        <v>1.4281965526247182</v>
      </c>
      <c r="I7" s="12">
        <v>1.4405651963840382</v>
      </c>
      <c r="J7" s="12">
        <v>1.4724209898946963</v>
      </c>
      <c r="K7" s="12">
        <v>1.4823626068912987</v>
      </c>
      <c r="L7" s="12">
        <v>1.4826840798816223</v>
      </c>
      <c r="M7" s="23">
        <v>1.484752912022643</v>
      </c>
      <c r="N7" s="23">
        <v>1.4831927436609298</v>
      </c>
      <c r="O7" s="23"/>
      <c r="R7" s="10"/>
      <c r="S7" s="12"/>
      <c r="T7" s="12"/>
    </row>
    <row r="8" spans="1:48" x14ac:dyDescent="0.25">
      <c r="A8" s="2" t="s">
        <v>130</v>
      </c>
      <c r="B8">
        <v>1.58</v>
      </c>
      <c r="C8" s="12">
        <v>1.97</v>
      </c>
      <c r="D8" s="12">
        <v>1.92</v>
      </c>
      <c r="E8" s="12">
        <v>1.96</v>
      </c>
      <c r="F8" s="12">
        <v>1.96</v>
      </c>
      <c r="G8" s="12">
        <v>1.9895206579383202</v>
      </c>
      <c r="H8" s="12">
        <v>2.0157627979827675</v>
      </c>
      <c r="I8" s="12">
        <v>1.5375853680080331</v>
      </c>
      <c r="J8" s="12">
        <v>1.5545944490709531</v>
      </c>
      <c r="K8" s="12">
        <v>1.5741110908703935</v>
      </c>
      <c r="L8" s="12">
        <v>1.5745164163969672</v>
      </c>
      <c r="M8" s="23">
        <v>1.5808257192661821</v>
      </c>
      <c r="N8" s="23">
        <v>1.5781332633669749</v>
      </c>
      <c r="O8" s="23"/>
      <c r="R8" s="10"/>
      <c r="S8" s="12"/>
      <c r="T8" s="12"/>
    </row>
    <row r="9" spans="1:48" x14ac:dyDescent="0.25">
      <c r="A9" s="2" t="s">
        <v>131</v>
      </c>
      <c r="B9">
        <v>2.4900000000000002</v>
      </c>
      <c r="C9" s="12">
        <v>1.63</v>
      </c>
      <c r="D9" s="12">
        <v>1.58</v>
      </c>
      <c r="E9" s="12">
        <v>1.62</v>
      </c>
      <c r="F9" s="12">
        <v>1.62</v>
      </c>
      <c r="G9" s="12">
        <v>1.6410260859822396</v>
      </c>
      <c r="H9" s="12">
        <v>1.6650020446923175</v>
      </c>
      <c r="I9" s="12">
        <v>1.6650020446923175</v>
      </c>
      <c r="J9" s="12">
        <v>2.5088696733226965</v>
      </c>
      <c r="K9" s="12">
        <v>2.4826495304754554</v>
      </c>
      <c r="L9" s="12">
        <v>2.4842344717145188</v>
      </c>
      <c r="M9" s="23">
        <v>2.4951212492035064</v>
      </c>
      <c r="N9" s="23">
        <v>2.4937572593900459</v>
      </c>
      <c r="O9" s="23"/>
      <c r="R9" s="10"/>
      <c r="S9" s="12"/>
      <c r="T9" s="12"/>
    </row>
    <row r="10" spans="1:48" x14ac:dyDescent="0.25">
      <c r="A10" s="2" t="s">
        <v>132</v>
      </c>
      <c r="B10">
        <v>2.65</v>
      </c>
      <c r="C10" s="12">
        <v>1.52</v>
      </c>
      <c r="D10" s="12">
        <v>1.47</v>
      </c>
      <c r="E10" s="12">
        <v>1.51</v>
      </c>
      <c r="F10" s="12">
        <v>1.51</v>
      </c>
      <c r="G10" s="12">
        <v>1.5323896196226003</v>
      </c>
      <c r="H10" s="12">
        <v>1.5557362040828586</v>
      </c>
      <c r="I10" s="12">
        <v>1.5557362040828586</v>
      </c>
      <c r="J10" s="12">
        <v>1.5557362040828586</v>
      </c>
      <c r="K10" s="12">
        <v>2.5999902475632508</v>
      </c>
      <c r="L10" s="12">
        <v>2.6226743657489253</v>
      </c>
      <c r="M10" s="23">
        <v>2.6487334950203789</v>
      </c>
      <c r="N10" s="23">
        <v>2.6494241012603195</v>
      </c>
      <c r="O10" s="23"/>
      <c r="R10" s="10"/>
      <c r="S10" s="12"/>
      <c r="T10" s="12"/>
    </row>
    <row r="11" spans="1:48" x14ac:dyDescent="0.25">
      <c r="A11" s="2" t="s">
        <v>133</v>
      </c>
      <c r="B11">
        <v>2.0499999999999998</v>
      </c>
      <c r="C11" s="12">
        <v>1.48</v>
      </c>
      <c r="D11" s="12">
        <v>1.45</v>
      </c>
      <c r="E11" s="12">
        <v>1.49</v>
      </c>
      <c r="F11" s="12">
        <v>1.49</v>
      </c>
      <c r="G11" s="12">
        <v>1.5101624866457943</v>
      </c>
      <c r="H11" s="12">
        <v>1.5330488191793241</v>
      </c>
      <c r="I11" s="12">
        <v>1.5330488191793241</v>
      </c>
      <c r="J11" s="12">
        <v>1.5330488191793241</v>
      </c>
      <c r="K11" s="12">
        <v>1.5330488191793241</v>
      </c>
      <c r="L11" s="12">
        <v>2.0218633363417364</v>
      </c>
      <c r="M11" s="23">
        <v>2.0324205797092265</v>
      </c>
      <c r="N11" s="23">
        <v>2.0494137056121406</v>
      </c>
      <c r="O11" s="23"/>
      <c r="R11" s="10"/>
      <c r="S11" s="12"/>
      <c r="T11" s="12"/>
    </row>
    <row r="12" spans="1:48" x14ac:dyDescent="0.25">
      <c r="A12" s="2" t="s">
        <v>134</v>
      </c>
      <c r="B12">
        <v>1.53</v>
      </c>
      <c r="C12" s="12">
        <v>1.49</v>
      </c>
      <c r="D12" s="12">
        <v>1.46</v>
      </c>
      <c r="E12" s="12">
        <v>1.5</v>
      </c>
      <c r="F12" s="12">
        <v>1.5</v>
      </c>
      <c r="G12" s="12">
        <v>1.5216583469990279</v>
      </c>
      <c r="H12" s="12">
        <v>1.5439517031505248</v>
      </c>
      <c r="I12" s="12">
        <v>1.5439517031505248</v>
      </c>
      <c r="J12" s="12">
        <v>1.5439517031505248</v>
      </c>
      <c r="K12" s="12">
        <v>1.5439517031505248</v>
      </c>
      <c r="L12" s="12">
        <v>1.5439517031505248</v>
      </c>
      <c r="M12" s="23">
        <v>1.5065591026304557</v>
      </c>
      <c r="N12" s="23">
        <v>1.5283910077810476</v>
      </c>
      <c r="O12" s="23"/>
      <c r="R12" s="10"/>
      <c r="S12" s="12"/>
      <c r="T12" s="12"/>
    </row>
    <row r="13" spans="1:48" x14ac:dyDescent="0.25">
      <c r="A13" s="2" t="s">
        <v>135</v>
      </c>
      <c r="B13">
        <v>1.37</v>
      </c>
      <c r="C13" s="12">
        <v>1.54</v>
      </c>
      <c r="D13" s="12">
        <v>1.51</v>
      </c>
      <c r="E13" s="12">
        <v>1.55</v>
      </c>
      <c r="F13" s="12">
        <v>1.55</v>
      </c>
      <c r="G13" s="12">
        <v>1.5759466724554374</v>
      </c>
      <c r="H13" s="12">
        <v>1.6003758080387132</v>
      </c>
      <c r="I13" s="12">
        <v>1.6003758080387132</v>
      </c>
      <c r="J13" s="12">
        <v>1.6003758080387132</v>
      </c>
      <c r="K13" s="12">
        <v>1.6003758080387132</v>
      </c>
      <c r="L13" s="12">
        <v>1.6003758080387132</v>
      </c>
      <c r="M13" s="23">
        <v>1.6003758080387132</v>
      </c>
      <c r="N13" s="23">
        <v>1.3748585447763397</v>
      </c>
      <c r="O13" s="23"/>
      <c r="R13" s="10"/>
      <c r="S13" s="12"/>
      <c r="T13" s="12"/>
    </row>
    <row r="14" spans="1:48" x14ac:dyDescent="0.25">
      <c r="A14" s="2" t="s">
        <v>125</v>
      </c>
      <c r="B14" s="12">
        <v>1.54</v>
      </c>
      <c r="C14" s="12">
        <v>1.43</v>
      </c>
      <c r="D14" s="12">
        <v>1.43</v>
      </c>
      <c r="E14" s="12">
        <v>1.41</v>
      </c>
      <c r="F14" s="12">
        <v>1.41</v>
      </c>
      <c r="G14" s="12">
        <v>1.4106539284107533</v>
      </c>
      <c r="H14" s="12">
        <v>1.4106539284107533</v>
      </c>
      <c r="I14" s="12">
        <v>1.4106539284107533</v>
      </c>
      <c r="J14" s="12">
        <v>1.4106539284107533</v>
      </c>
      <c r="K14" s="12">
        <v>1.4106539284107533</v>
      </c>
      <c r="L14" s="12">
        <v>1.4106539284107533</v>
      </c>
      <c r="M14" s="23">
        <v>1.4106539284107533</v>
      </c>
      <c r="N14" s="23">
        <v>1.4106539284107533</v>
      </c>
      <c r="O14" s="23">
        <v>1.37</v>
      </c>
      <c r="P14">
        <v>1.3912244316284306</v>
      </c>
      <c r="Q14">
        <v>1.38</v>
      </c>
      <c r="R14" s="12">
        <v>1.39</v>
      </c>
      <c r="S14" s="12">
        <v>1.4</v>
      </c>
      <c r="T14" s="12">
        <v>1.39</v>
      </c>
      <c r="U14">
        <v>1.4</v>
      </c>
      <c r="V14">
        <v>1.61</v>
      </c>
      <c r="W14">
        <v>1.6137056160564762</v>
      </c>
      <c r="X14" s="15">
        <v>1.62</v>
      </c>
      <c r="Y14" s="16">
        <v>1.57</v>
      </c>
      <c r="Z14" s="16"/>
      <c r="AA14" s="16"/>
      <c r="AB14" s="16"/>
      <c r="AC14" s="16"/>
      <c r="AD14" s="16"/>
      <c r="AE14" s="16"/>
      <c r="AF14" s="16"/>
      <c r="AG14" s="16"/>
      <c r="AH14" s="16"/>
      <c r="AI14" s="16"/>
      <c r="AJ14" s="16"/>
      <c r="AK14" s="16"/>
      <c r="AL14" s="16"/>
      <c r="AM14" s="16"/>
      <c r="AN14" s="16"/>
      <c r="AO14" s="16"/>
      <c r="AP14" s="16"/>
      <c r="AQ14" s="16"/>
      <c r="AR14" s="16"/>
      <c r="AS14" s="16"/>
      <c r="AT14" s="16"/>
      <c r="AU14" s="16"/>
      <c r="AV14" s="16"/>
    </row>
    <row r="15" spans="1:48" x14ac:dyDescent="0.25">
      <c r="A15" s="2" t="s">
        <v>123</v>
      </c>
      <c r="B15" s="12">
        <v>2.1</v>
      </c>
      <c r="C15" s="12">
        <v>1.52</v>
      </c>
      <c r="D15" s="12">
        <v>1.52</v>
      </c>
      <c r="E15" s="12">
        <v>1.5</v>
      </c>
      <c r="F15" s="12">
        <v>1.5</v>
      </c>
      <c r="G15" s="12">
        <v>1.4973946771545865</v>
      </c>
      <c r="H15" s="12">
        <v>1.4973946771545865</v>
      </c>
      <c r="I15" s="12">
        <v>1.4973946771545865</v>
      </c>
      <c r="J15" s="12">
        <v>1.4973946771545865</v>
      </c>
      <c r="K15" s="12">
        <v>1.4973946771545865</v>
      </c>
      <c r="L15" s="12">
        <v>1.4973946771545865</v>
      </c>
      <c r="M15" s="23">
        <v>1.4973946771545865</v>
      </c>
      <c r="N15" s="23">
        <v>1.4973946771545865</v>
      </c>
      <c r="O15" s="23">
        <v>2.3199999999999998</v>
      </c>
      <c r="P15">
        <v>1.7994936834372695</v>
      </c>
      <c r="Q15">
        <v>1.82</v>
      </c>
      <c r="R15" s="12">
        <v>1.9</v>
      </c>
      <c r="S15" s="12">
        <v>1.92</v>
      </c>
      <c r="T15" s="12">
        <v>1.92</v>
      </c>
      <c r="U15">
        <v>1.93</v>
      </c>
      <c r="V15">
        <v>2.1800000000000002</v>
      </c>
      <c r="W15">
        <v>2.1772088856166092</v>
      </c>
      <c r="X15" s="15">
        <v>2.1800000000000002</v>
      </c>
      <c r="Y15" s="16">
        <v>2.14</v>
      </c>
      <c r="Z15" s="16"/>
      <c r="AA15" s="16"/>
      <c r="AB15" s="16"/>
      <c r="AC15" s="16"/>
      <c r="AD15" s="16"/>
      <c r="AE15" s="16"/>
      <c r="AF15" s="16"/>
      <c r="AG15" s="16"/>
      <c r="AH15" s="16"/>
      <c r="AI15" s="16"/>
      <c r="AJ15" s="16"/>
      <c r="AK15" s="16"/>
      <c r="AL15" s="16"/>
      <c r="AM15" s="16"/>
      <c r="AN15" s="16"/>
      <c r="AO15" s="16"/>
      <c r="AP15" s="16"/>
      <c r="AQ15" s="16"/>
      <c r="AR15" s="16"/>
      <c r="AS15" s="16"/>
      <c r="AT15" s="16"/>
      <c r="AU15" s="16"/>
      <c r="AV15" s="16"/>
    </row>
    <row r="16" spans="1:48" x14ac:dyDescent="0.25">
      <c r="A16" s="2" t="s">
        <v>136</v>
      </c>
      <c r="B16" s="12">
        <v>2.14</v>
      </c>
      <c r="C16" s="12">
        <v>1.58</v>
      </c>
      <c r="D16" s="12">
        <v>1.58</v>
      </c>
      <c r="E16" s="12">
        <v>1.56</v>
      </c>
      <c r="F16" s="12">
        <v>1.56</v>
      </c>
      <c r="G16" s="12">
        <v>1.5583944926266458</v>
      </c>
      <c r="H16" s="12">
        <v>1.5583944926266458</v>
      </c>
      <c r="I16" s="12">
        <v>1.5583944926266458</v>
      </c>
      <c r="J16" s="12">
        <v>1.5583944926266458</v>
      </c>
      <c r="K16" s="12">
        <v>1.5583944926266458</v>
      </c>
      <c r="L16" s="12">
        <v>1.5583944926266458</v>
      </c>
      <c r="M16" s="23">
        <v>1.5583944926266458</v>
      </c>
      <c r="N16" s="23">
        <v>1.5583944926266458</v>
      </c>
      <c r="O16" s="23">
        <v>2.09</v>
      </c>
      <c r="P16">
        <v>2.086280111837497</v>
      </c>
      <c r="Q16">
        <v>1.93</v>
      </c>
      <c r="R16">
        <v>1.98</v>
      </c>
      <c r="S16">
        <v>1.99</v>
      </c>
      <c r="T16">
        <v>1.99</v>
      </c>
      <c r="U16">
        <v>2</v>
      </c>
      <c r="V16">
        <v>2.2400000000000002</v>
      </c>
      <c r="W16">
        <v>2.2356252816350013</v>
      </c>
      <c r="X16" s="15">
        <v>2.2400000000000002</v>
      </c>
      <c r="Y16" s="16">
        <v>2.1800000000000002</v>
      </c>
      <c r="Z16" s="16"/>
      <c r="AA16" s="16"/>
      <c r="AB16" s="16"/>
      <c r="AC16" s="16"/>
      <c r="AD16" s="16"/>
      <c r="AE16" s="16"/>
      <c r="AF16" s="16"/>
      <c r="AG16" s="16"/>
      <c r="AH16" s="16"/>
      <c r="AI16" s="16"/>
      <c r="AJ16" s="16"/>
      <c r="AK16" s="16"/>
      <c r="AL16" s="16"/>
      <c r="AM16" s="16"/>
      <c r="AN16" s="16"/>
      <c r="AO16" s="16"/>
      <c r="AP16" s="16"/>
      <c r="AQ16" s="16"/>
      <c r="AR16" s="16"/>
      <c r="AS16" s="16"/>
      <c r="AT16" s="16"/>
      <c r="AU16" s="16"/>
      <c r="AV16" s="16"/>
    </row>
    <row r="17" spans="1:48" x14ac:dyDescent="0.25">
      <c r="A17" s="2" t="s">
        <v>137</v>
      </c>
      <c r="B17" s="12">
        <v>2.7</v>
      </c>
      <c r="C17" s="12">
        <v>1.9</v>
      </c>
      <c r="D17" s="12">
        <v>1.9</v>
      </c>
      <c r="E17" s="12">
        <v>1.88</v>
      </c>
      <c r="F17" s="12">
        <v>1.88</v>
      </c>
      <c r="G17" s="12">
        <v>1.8794319631507055</v>
      </c>
      <c r="H17" s="12">
        <v>1.8794319631507055</v>
      </c>
      <c r="I17" s="12">
        <v>1.8794319631507055</v>
      </c>
      <c r="J17" s="12">
        <v>1.8794319631507055</v>
      </c>
      <c r="K17" s="12">
        <v>1.8794319631507055</v>
      </c>
      <c r="L17" s="12">
        <v>1.8794319631507055</v>
      </c>
      <c r="M17" s="23">
        <v>1.8794319631507055</v>
      </c>
      <c r="N17" s="23">
        <v>1.8794319631507055</v>
      </c>
      <c r="O17" s="23">
        <v>2</v>
      </c>
      <c r="P17">
        <v>1.9963649385347515</v>
      </c>
      <c r="Q17">
        <v>2</v>
      </c>
      <c r="R17">
        <v>2.5</v>
      </c>
      <c r="S17">
        <v>2.54</v>
      </c>
      <c r="T17">
        <v>2.56</v>
      </c>
      <c r="U17">
        <v>2.56</v>
      </c>
      <c r="V17">
        <v>2.8</v>
      </c>
      <c r="W17">
        <v>2.8077194631537328</v>
      </c>
      <c r="X17" s="15">
        <v>2.81</v>
      </c>
      <c r="Y17" s="16">
        <v>2.74</v>
      </c>
      <c r="Z17" s="16"/>
      <c r="AA17" s="16"/>
      <c r="AB17" s="16"/>
      <c r="AC17" s="16"/>
      <c r="AD17" s="16"/>
      <c r="AE17" s="16"/>
      <c r="AF17" s="16"/>
      <c r="AG17" s="16"/>
      <c r="AH17" s="16"/>
      <c r="AI17" s="16"/>
      <c r="AJ17" s="16"/>
      <c r="AK17" s="16"/>
      <c r="AL17" s="16"/>
      <c r="AM17" s="16"/>
      <c r="AN17" s="16"/>
      <c r="AO17" s="16"/>
      <c r="AP17" s="16"/>
      <c r="AQ17" s="16"/>
      <c r="AR17" s="16"/>
      <c r="AS17" s="16"/>
      <c r="AT17" s="16"/>
      <c r="AU17" s="16"/>
      <c r="AV17" s="16"/>
    </row>
    <row r="18" spans="1:48" x14ac:dyDescent="0.25">
      <c r="A18" s="2" t="s">
        <v>138</v>
      </c>
      <c r="B18" s="12">
        <v>2.89</v>
      </c>
      <c r="C18" s="12">
        <v>2.0099999999999998</v>
      </c>
      <c r="D18" s="12">
        <v>2.02</v>
      </c>
      <c r="E18" s="12">
        <v>1.99</v>
      </c>
      <c r="F18" s="12">
        <v>1.99</v>
      </c>
      <c r="G18" s="12">
        <v>1.9911457998317414</v>
      </c>
      <c r="H18" s="12">
        <v>1.9911457998317414</v>
      </c>
      <c r="I18" s="12">
        <v>1.9911457998317414</v>
      </c>
      <c r="J18" s="12">
        <v>1.9911457998317414</v>
      </c>
      <c r="K18" s="12">
        <v>1.9911457998317414</v>
      </c>
      <c r="L18" s="12">
        <v>1.9911457998317414</v>
      </c>
      <c r="M18" s="23">
        <v>1.9911457998317414</v>
      </c>
      <c r="N18" s="23">
        <v>1.9911457998317414</v>
      </c>
      <c r="O18" s="23">
        <v>1.99</v>
      </c>
      <c r="P18">
        <v>1.9919147596027911</v>
      </c>
      <c r="Q18">
        <v>1.99</v>
      </c>
      <c r="R18">
        <v>1.99</v>
      </c>
      <c r="S18">
        <v>2.8</v>
      </c>
      <c r="T18">
        <v>2.85</v>
      </c>
      <c r="U18">
        <v>2.88</v>
      </c>
      <c r="V18">
        <v>3.09</v>
      </c>
      <c r="W18">
        <v>3.0889926594461143</v>
      </c>
      <c r="X18" s="15">
        <v>3.1</v>
      </c>
      <c r="Y18" s="16">
        <v>2.93</v>
      </c>
      <c r="Z18" s="16"/>
      <c r="AA18" s="16"/>
      <c r="AB18" s="16"/>
      <c r="AC18" s="16"/>
      <c r="AD18" s="16"/>
      <c r="AE18" s="16"/>
      <c r="AF18" s="16"/>
      <c r="AG18" s="16"/>
      <c r="AH18" s="16"/>
      <c r="AI18" s="16"/>
      <c r="AJ18" s="16"/>
      <c r="AK18" s="16"/>
      <c r="AL18" s="16"/>
      <c r="AM18" s="16"/>
      <c r="AN18" s="16"/>
      <c r="AO18" s="16"/>
      <c r="AP18" s="16"/>
      <c r="AQ18" s="16"/>
      <c r="AR18" s="16"/>
      <c r="AS18" s="16"/>
      <c r="AT18" s="16"/>
      <c r="AU18" s="16"/>
      <c r="AV18" s="16"/>
    </row>
    <row r="19" spans="1:48" x14ac:dyDescent="0.25">
      <c r="A19" s="2" t="s">
        <v>139</v>
      </c>
      <c r="B19" s="12">
        <v>3.18</v>
      </c>
      <c r="C19" s="12">
        <v>2.04</v>
      </c>
      <c r="D19" s="12">
        <v>2.04</v>
      </c>
      <c r="E19" s="12">
        <v>2.02</v>
      </c>
      <c r="F19" s="12">
        <v>2.02</v>
      </c>
      <c r="G19" s="12">
        <v>2.0155910297449111</v>
      </c>
      <c r="H19" s="12">
        <v>2.0155910297449111</v>
      </c>
      <c r="I19" s="12">
        <v>2.0155910297449111</v>
      </c>
      <c r="J19" s="12">
        <v>2.0155910297449111</v>
      </c>
      <c r="K19" s="12">
        <v>2.0155910297449111</v>
      </c>
      <c r="L19" s="12">
        <v>2.0155910297449111</v>
      </c>
      <c r="M19" s="23">
        <v>2.0155910297449111</v>
      </c>
      <c r="N19" s="23">
        <v>2.0155910297449111</v>
      </c>
      <c r="O19" s="23">
        <v>1.56</v>
      </c>
      <c r="P19">
        <v>1.5640935511267755</v>
      </c>
      <c r="Q19">
        <v>1.56</v>
      </c>
      <c r="R19">
        <v>1.56</v>
      </c>
      <c r="S19">
        <v>1.56</v>
      </c>
      <c r="T19">
        <v>3.11</v>
      </c>
      <c r="U19">
        <v>3.12</v>
      </c>
      <c r="V19">
        <v>3.35</v>
      </c>
      <c r="W19">
        <v>3.3577757569881741</v>
      </c>
      <c r="X19" s="15">
        <v>3.36</v>
      </c>
      <c r="Y19" s="16">
        <v>3.21</v>
      </c>
      <c r="Z19" s="16"/>
      <c r="AA19" s="16"/>
      <c r="AB19" s="16"/>
      <c r="AC19" s="16"/>
      <c r="AD19" s="16"/>
      <c r="AE19" s="16"/>
      <c r="AF19" s="16"/>
      <c r="AG19" s="16"/>
      <c r="AH19" s="16"/>
      <c r="AI19" s="16"/>
      <c r="AJ19" s="16"/>
      <c r="AK19" s="16"/>
      <c r="AL19" s="16"/>
      <c r="AM19" s="16"/>
      <c r="AN19" s="16"/>
      <c r="AO19" s="16"/>
      <c r="AP19" s="16"/>
      <c r="AQ19" s="16"/>
      <c r="AR19" s="16"/>
      <c r="AS19" s="16"/>
      <c r="AT19" s="16"/>
      <c r="AU19" s="16"/>
      <c r="AV19" s="16"/>
    </row>
    <row r="20" spans="1:48" x14ac:dyDescent="0.25">
      <c r="A20" s="2" t="s">
        <v>140</v>
      </c>
      <c r="B20" s="12">
        <v>2.36</v>
      </c>
      <c r="C20" s="12">
        <v>1.91</v>
      </c>
      <c r="D20" s="12">
        <v>1.91</v>
      </c>
      <c r="E20" s="12">
        <v>1.89</v>
      </c>
      <c r="F20" s="12">
        <v>1.89</v>
      </c>
      <c r="G20" s="12">
        <v>1.8851247573446066</v>
      </c>
      <c r="H20" s="12">
        <v>1.8851247573446066</v>
      </c>
      <c r="I20" s="12">
        <v>1.8851247573446066</v>
      </c>
      <c r="J20" s="12">
        <v>1.8851247573446066</v>
      </c>
      <c r="K20" s="12">
        <v>1.8851247573446066</v>
      </c>
      <c r="L20" s="12">
        <v>1.8851247573446066</v>
      </c>
      <c r="M20" s="24">
        <v>1.8851247573446066</v>
      </c>
      <c r="N20" s="24">
        <v>1.8851247573446066</v>
      </c>
      <c r="O20" s="24">
        <v>1.54</v>
      </c>
      <c r="P20">
        <v>1.5448388804187314</v>
      </c>
      <c r="Q20">
        <v>1.54</v>
      </c>
      <c r="R20">
        <v>1.54</v>
      </c>
      <c r="S20">
        <v>1.54</v>
      </c>
      <c r="T20">
        <v>1.54</v>
      </c>
      <c r="U20">
        <v>2.5</v>
      </c>
      <c r="V20">
        <v>2.4900000000000002</v>
      </c>
      <c r="W20">
        <v>2.4838922694383223</v>
      </c>
      <c r="X20" s="15">
        <v>2.4900000000000002</v>
      </c>
      <c r="Y20" s="16">
        <v>2.39</v>
      </c>
      <c r="Z20" s="16"/>
      <c r="AA20" s="16"/>
      <c r="AB20" s="16"/>
      <c r="AC20" s="16"/>
      <c r="AD20" s="16"/>
      <c r="AE20" s="16"/>
      <c r="AF20" s="16"/>
      <c r="AG20" s="16"/>
      <c r="AH20" s="16"/>
      <c r="AI20" s="16"/>
      <c r="AJ20" s="16"/>
      <c r="AK20" s="16"/>
      <c r="AL20" s="16"/>
      <c r="AM20" s="16"/>
      <c r="AN20" s="16"/>
      <c r="AO20" s="16"/>
      <c r="AP20" s="16"/>
      <c r="AQ20" s="16"/>
      <c r="AR20" s="16"/>
      <c r="AS20" s="16"/>
      <c r="AT20" s="16"/>
      <c r="AU20" s="16"/>
      <c r="AV20" s="16"/>
    </row>
    <row r="21" spans="1:48" x14ac:dyDescent="0.25">
      <c r="A21" s="2" t="s">
        <v>141</v>
      </c>
      <c r="B21" s="12">
        <v>3.61</v>
      </c>
      <c r="C21" s="12">
        <v>1.59</v>
      </c>
      <c r="D21" s="12">
        <v>1.58</v>
      </c>
      <c r="E21" s="12">
        <v>1.56</v>
      </c>
      <c r="F21" s="12">
        <v>1.56</v>
      </c>
      <c r="G21" s="12">
        <v>1.5591071361126991</v>
      </c>
      <c r="H21" s="12">
        <v>1.5591071361126991</v>
      </c>
      <c r="I21" s="12">
        <v>1.5591071361126991</v>
      </c>
      <c r="J21" s="12">
        <v>1.5591071361126991</v>
      </c>
      <c r="K21" s="12">
        <v>1.5591071361126991</v>
      </c>
      <c r="L21" s="12">
        <v>1.5591071361126991</v>
      </c>
      <c r="M21" s="24">
        <v>1.5591071361126991</v>
      </c>
      <c r="N21" s="24">
        <v>1.5591071361126991</v>
      </c>
      <c r="O21" s="24">
        <v>1.97</v>
      </c>
      <c r="P21">
        <v>1.9710371403961311</v>
      </c>
      <c r="Q21">
        <v>1.97</v>
      </c>
      <c r="R21">
        <v>1.97</v>
      </c>
      <c r="S21">
        <v>1.97</v>
      </c>
      <c r="T21">
        <v>1.97</v>
      </c>
      <c r="U21">
        <v>1.97</v>
      </c>
      <c r="V21">
        <v>3.63</v>
      </c>
      <c r="W21">
        <v>3.6763204887237011</v>
      </c>
      <c r="X21" s="15">
        <v>3.69</v>
      </c>
      <c r="Y21" s="16">
        <v>3.64</v>
      </c>
      <c r="Z21" s="16"/>
      <c r="AA21" s="16"/>
      <c r="AB21" s="16"/>
      <c r="AC21" s="16"/>
      <c r="AD21" s="16"/>
      <c r="AE21" s="16"/>
      <c r="AF21" s="16"/>
      <c r="AG21" s="16"/>
      <c r="AH21" s="16"/>
      <c r="AI21" s="16"/>
      <c r="AJ21" s="16"/>
      <c r="AK21" s="16"/>
      <c r="AL21" s="16"/>
      <c r="AM21" s="16"/>
      <c r="AN21" s="16"/>
      <c r="AO21" s="16"/>
      <c r="AP21" s="16"/>
      <c r="AQ21" s="16"/>
      <c r="AR21" s="16"/>
      <c r="AS21" s="16"/>
      <c r="AT21" s="16"/>
      <c r="AU21" s="16"/>
      <c r="AV21" s="16"/>
    </row>
    <row r="22" spans="1:48" x14ac:dyDescent="0.25">
      <c r="A22" s="2" t="s">
        <v>142</v>
      </c>
      <c r="B22" s="12">
        <v>2.61</v>
      </c>
      <c r="C22" s="12">
        <v>1.49</v>
      </c>
      <c r="D22" s="12">
        <v>1.48</v>
      </c>
      <c r="E22" s="12">
        <v>1.46</v>
      </c>
      <c r="F22" s="12">
        <v>1.46</v>
      </c>
      <c r="G22" s="12">
        <v>1.4626795290436592</v>
      </c>
      <c r="H22" s="12">
        <v>1.4626795290436592</v>
      </c>
      <c r="I22" s="12">
        <v>1.4626795290436592</v>
      </c>
      <c r="J22" s="12">
        <v>1.4626795290436592</v>
      </c>
      <c r="K22" s="12">
        <v>1.4626795290436592</v>
      </c>
      <c r="L22" s="12">
        <v>1.4626795290436592</v>
      </c>
      <c r="M22" s="24">
        <v>1.4626795290436592</v>
      </c>
      <c r="N22" s="24">
        <v>1.4626795290436592</v>
      </c>
      <c r="O22" s="24">
        <v>2.0499999999999998</v>
      </c>
      <c r="P22">
        <v>2.0489089144955717</v>
      </c>
      <c r="Q22">
        <v>2.0499999999999998</v>
      </c>
      <c r="R22">
        <v>2.0499999999999998</v>
      </c>
      <c r="S22">
        <v>2.0499999999999998</v>
      </c>
      <c r="T22">
        <v>2.0499999999999998</v>
      </c>
      <c r="U22">
        <v>2.0499999999999998</v>
      </c>
      <c r="V22">
        <v>2.4700000000000002</v>
      </c>
      <c r="W22">
        <v>2.5984813971160925</v>
      </c>
      <c r="X22" s="15">
        <v>2.67</v>
      </c>
      <c r="Y22" s="16">
        <v>2.64</v>
      </c>
      <c r="Z22" s="16"/>
      <c r="AA22" s="16"/>
      <c r="AB22" s="16"/>
      <c r="AC22" s="16"/>
      <c r="AD22" s="16"/>
      <c r="AE22" s="16"/>
      <c r="AF22" s="16"/>
      <c r="AG22" s="16"/>
      <c r="AH22" s="16"/>
      <c r="AI22" s="16"/>
      <c r="AJ22" s="16"/>
      <c r="AK22" s="16"/>
      <c r="AL22" s="16"/>
      <c r="AM22" s="16"/>
      <c r="AN22" s="16"/>
      <c r="AO22" s="16"/>
      <c r="AP22" s="16"/>
      <c r="AQ22" s="16"/>
      <c r="AR22" s="16"/>
      <c r="AS22" s="16"/>
      <c r="AT22" s="16"/>
      <c r="AU22" s="16"/>
      <c r="AV22" s="16"/>
    </row>
    <row r="23" spans="1:48" x14ac:dyDescent="0.25">
      <c r="A23" s="2" t="s">
        <v>143</v>
      </c>
      <c r="B23" s="12">
        <v>2.14</v>
      </c>
      <c r="C23" s="12">
        <v>1.45</v>
      </c>
      <c r="D23" s="12">
        <v>1.46</v>
      </c>
      <c r="E23" s="13">
        <v>1.45</v>
      </c>
      <c r="F23" s="13">
        <v>1.45</v>
      </c>
      <c r="G23" s="13">
        <v>1.4453522739517102</v>
      </c>
      <c r="H23" s="13">
        <v>1.4453522739517102</v>
      </c>
      <c r="I23" s="13">
        <v>1.4453522739517102</v>
      </c>
      <c r="J23" s="13">
        <v>1.4453522739517102</v>
      </c>
      <c r="K23" s="13">
        <v>1.4453522739517102</v>
      </c>
      <c r="L23" s="13">
        <v>1.4453522739517102</v>
      </c>
      <c r="M23" s="23">
        <v>1.4453522739517102</v>
      </c>
      <c r="N23" s="23">
        <v>1.4453522739517102</v>
      </c>
      <c r="O23" s="23">
        <v>1.79</v>
      </c>
      <c r="P23">
        <v>1.7887444510117523</v>
      </c>
      <c r="Q23">
        <v>1.79</v>
      </c>
      <c r="R23">
        <v>1.79</v>
      </c>
      <c r="S23">
        <v>1.79</v>
      </c>
      <c r="T23">
        <v>1.79</v>
      </c>
      <c r="U23">
        <v>1.79</v>
      </c>
      <c r="V23">
        <v>2.13</v>
      </c>
      <c r="W23">
        <v>2.1304681349405858</v>
      </c>
      <c r="X23" s="15">
        <v>2.14</v>
      </c>
      <c r="Y23" s="16">
        <v>1.99</v>
      </c>
      <c r="Z23" s="16"/>
      <c r="AA23" s="16"/>
      <c r="AB23" s="16"/>
      <c r="AC23" s="16"/>
      <c r="AD23" s="16"/>
      <c r="AE23" s="16"/>
      <c r="AF23" s="16"/>
      <c r="AG23" s="16"/>
      <c r="AH23" s="16"/>
      <c r="AI23" s="16"/>
      <c r="AJ23" s="16"/>
      <c r="AK23" s="16"/>
      <c r="AL23" s="16"/>
      <c r="AM23" s="16"/>
      <c r="AN23" s="16"/>
      <c r="AO23" s="16"/>
      <c r="AP23" s="16"/>
      <c r="AQ23" s="16"/>
      <c r="AR23" s="16"/>
      <c r="AS23" s="16"/>
      <c r="AT23" s="16"/>
      <c r="AU23" s="16"/>
      <c r="AV23" s="16"/>
    </row>
    <row r="24" spans="1:48" x14ac:dyDescent="0.25">
      <c r="A24" s="2" t="s">
        <v>144</v>
      </c>
      <c r="B24" s="12">
        <v>2.37</v>
      </c>
      <c r="C24" s="12">
        <v>1.46</v>
      </c>
      <c r="D24" s="13">
        <v>1.47</v>
      </c>
      <c r="E24" s="13">
        <v>1.45</v>
      </c>
      <c r="F24" s="13">
        <v>1.45</v>
      </c>
      <c r="G24" s="13">
        <v>1.4511180428353947</v>
      </c>
      <c r="H24" s="13">
        <v>1.4511180428353947</v>
      </c>
      <c r="I24" s="13">
        <v>1.4511180428353947</v>
      </c>
      <c r="J24" s="13">
        <v>1.4511180428353947</v>
      </c>
      <c r="K24" s="13">
        <v>1.4511180428353947</v>
      </c>
      <c r="L24" s="13">
        <v>1.4511180428353947</v>
      </c>
      <c r="M24" s="23">
        <v>1.4511180428353947</v>
      </c>
      <c r="N24" s="23">
        <v>1.4511180428353947</v>
      </c>
      <c r="O24" s="23">
        <v>1.46</v>
      </c>
      <c r="P24">
        <v>1.4600860200652868</v>
      </c>
      <c r="Q24">
        <v>1.46</v>
      </c>
      <c r="R24">
        <v>1.46</v>
      </c>
      <c r="S24">
        <v>1.46</v>
      </c>
      <c r="T24">
        <v>1.46</v>
      </c>
      <c r="U24">
        <v>1.46</v>
      </c>
      <c r="V24">
        <v>1.99</v>
      </c>
      <c r="W24">
        <v>1.9929201407881065</v>
      </c>
      <c r="X24" s="15">
        <v>1.99</v>
      </c>
      <c r="Y24" s="16">
        <v>2.36</v>
      </c>
      <c r="Z24" s="16"/>
      <c r="AA24" s="16"/>
      <c r="AB24" s="16"/>
      <c r="AC24" s="16"/>
      <c r="AD24" s="16"/>
      <c r="AE24" s="16"/>
      <c r="AF24" s="16"/>
      <c r="AG24" s="16"/>
      <c r="AH24" s="16"/>
      <c r="AI24" s="16"/>
      <c r="AJ24" s="16"/>
      <c r="AK24" s="16"/>
      <c r="AL24" s="16"/>
      <c r="AM24" s="16"/>
      <c r="AN24" s="16"/>
      <c r="AO24" s="16"/>
      <c r="AP24" s="16"/>
      <c r="AQ24" s="16"/>
      <c r="AR24" s="16"/>
      <c r="AS24" s="16"/>
      <c r="AT24" s="16"/>
      <c r="AU24" s="16"/>
      <c r="AV24" s="16"/>
    </row>
    <row r="25" spans="1:48" x14ac:dyDescent="0.25">
      <c r="A25" s="42" t="s">
        <v>94</v>
      </c>
      <c r="B25" s="12">
        <v>1.96</v>
      </c>
      <c r="C25" s="13">
        <v>1.52</v>
      </c>
      <c r="D25" s="13">
        <v>1.53</v>
      </c>
      <c r="E25" s="13">
        <v>1.51</v>
      </c>
      <c r="F25" s="13">
        <v>1.51</v>
      </c>
      <c r="G25" s="13">
        <v>1.5074913611352971</v>
      </c>
      <c r="H25" s="13">
        <v>1.5074913611352971</v>
      </c>
      <c r="I25" s="13">
        <v>1.5074913611352971</v>
      </c>
      <c r="J25" s="13">
        <v>1.5074913611352971</v>
      </c>
      <c r="K25" s="13">
        <v>1.5086316381690463</v>
      </c>
      <c r="L25" s="13">
        <v>1.5086316381690463</v>
      </c>
      <c r="M25" s="23">
        <v>1.5086316381690463</v>
      </c>
      <c r="N25" s="23">
        <v>1.5086316381690463</v>
      </c>
      <c r="O25" s="23">
        <v>1.2</v>
      </c>
      <c r="P25">
        <v>1.1952757320314475</v>
      </c>
      <c r="Q25">
        <v>1.2</v>
      </c>
      <c r="R25">
        <v>1.2</v>
      </c>
      <c r="S25">
        <v>1.2</v>
      </c>
      <c r="T25">
        <v>1.2</v>
      </c>
      <c r="U25">
        <v>1.2</v>
      </c>
      <c r="V25">
        <v>1.29</v>
      </c>
      <c r="W25">
        <v>1.2939379215052997</v>
      </c>
      <c r="X25" s="15">
        <v>1.29</v>
      </c>
      <c r="Y25" s="16">
        <v>1.26</v>
      </c>
      <c r="Z25" s="16"/>
      <c r="AA25" s="16"/>
      <c r="AB25" s="16"/>
      <c r="AC25" s="16"/>
      <c r="AD25" s="16"/>
      <c r="AE25" s="16"/>
      <c r="AF25" s="16"/>
      <c r="AG25" s="16"/>
      <c r="AH25" s="16"/>
      <c r="AI25" s="16"/>
      <c r="AJ25" s="16"/>
      <c r="AK25" s="16"/>
      <c r="AL25" s="16"/>
      <c r="AM25" s="16"/>
      <c r="AN25" s="16"/>
      <c r="AO25" s="16"/>
      <c r="AP25" s="16"/>
      <c r="AQ25" s="16"/>
      <c r="AR25" s="16"/>
      <c r="AS25" s="16"/>
      <c r="AT25" s="16"/>
      <c r="AU25" s="16"/>
      <c r="AV25" s="16"/>
    </row>
    <row r="26" spans="1:48" x14ac:dyDescent="0.25">
      <c r="A26" s="42" t="s">
        <v>17</v>
      </c>
      <c r="B26" s="11">
        <v>1.9574210439446569</v>
      </c>
      <c r="C26" s="13"/>
      <c r="D26" s="13"/>
      <c r="E26" s="13"/>
      <c r="F26" s="13"/>
      <c r="G26" s="13"/>
      <c r="H26" s="13"/>
      <c r="I26" s="13"/>
      <c r="J26" s="13"/>
      <c r="K26" s="13"/>
      <c r="L26" s="13"/>
      <c r="M26" s="23"/>
      <c r="N26" s="23"/>
      <c r="O26" s="23">
        <v>1.77</v>
      </c>
      <c r="P26">
        <v>1.4548945759642353</v>
      </c>
      <c r="Q26">
        <v>1.45</v>
      </c>
      <c r="R26">
        <v>1.39</v>
      </c>
      <c r="S26">
        <v>1.45</v>
      </c>
      <c r="T26">
        <v>1.45</v>
      </c>
      <c r="U26">
        <v>1.45</v>
      </c>
      <c r="V26">
        <v>1.45</v>
      </c>
      <c r="W26">
        <v>1.4050734196105852</v>
      </c>
      <c r="X26" s="15">
        <v>1.47</v>
      </c>
      <c r="Y26" s="16">
        <v>1.45</v>
      </c>
      <c r="Z26" s="16">
        <v>1.5427907108509689</v>
      </c>
      <c r="AA26" s="16">
        <v>1.83</v>
      </c>
      <c r="AB26" s="16">
        <v>1.89805279359339</v>
      </c>
      <c r="AC26" s="16">
        <v>1.9334545363900997</v>
      </c>
      <c r="AD26" s="16">
        <v>1.9321822898012864</v>
      </c>
      <c r="AE26" s="16">
        <v>1.9327645955985915</v>
      </c>
      <c r="AF26" s="16">
        <v>1.9392568707640363</v>
      </c>
      <c r="AG26" s="16">
        <v>1.9398585786645695</v>
      </c>
      <c r="AH26" s="16">
        <v>1.958204951536956</v>
      </c>
      <c r="AI26" s="16">
        <v>1.8690471824431585</v>
      </c>
      <c r="AJ26" s="16">
        <v>1.9445329689919459</v>
      </c>
      <c r="AK26" s="16"/>
      <c r="AL26" s="16"/>
      <c r="AM26" s="16"/>
      <c r="AN26" s="16"/>
      <c r="AO26" s="16"/>
      <c r="AP26" s="16"/>
      <c r="AQ26" s="16"/>
      <c r="AR26" s="16"/>
      <c r="AS26" s="16"/>
      <c r="AT26" s="16"/>
      <c r="AU26" s="16"/>
      <c r="AV26" s="16"/>
    </row>
    <row r="27" spans="1:48" x14ac:dyDescent="0.25">
      <c r="A27" s="26" t="s">
        <v>18</v>
      </c>
      <c r="B27" s="11">
        <v>2.2770569205538136</v>
      </c>
      <c r="C27" s="13"/>
      <c r="D27" s="13"/>
      <c r="E27" s="13"/>
      <c r="F27" s="13"/>
      <c r="G27" s="13"/>
      <c r="H27" s="13"/>
      <c r="I27" s="13"/>
      <c r="J27" s="13"/>
      <c r="K27" s="13"/>
      <c r="L27" s="13"/>
      <c r="M27" s="23"/>
      <c r="N27" s="23"/>
      <c r="O27" s="23">
        <v>2.2200000000000002</v>
      </c>
      <c r="P27">
        <v>2.2179255113371217</v>
      </c>
      <c r="Q27">
        <v>2.2200000000000002</v>
      </c>
      <c r="R27">
        <v>2.15</v>
      </c>
      <c r="S27">
        <v>2.2200000000000002</v>
      </c>
      <c r="T27">
        <v>2.2200000000000002</v>
      </c>
      <c r="U27">
        <v>2.2200000000000002</v>
      </c>
      <c r="V27">
        <v>2.2200000000000002</v>
      </c>
      <c r="W27">
        <v>2.1161242235136632</v>
      </c>
      <c r="X27" s="15">
        <v>2.2400000000000002</v>
      </c>
      <c r="Y27" s="16">
        <v>2.2200000000000002</v>
      </c>
      <c r="Z27" s="16">
        <v>2.1046588064437528</v>
      </c>
      <c r="AA27" s="16">
        <v>1.55</v>
      </c>
      <c r="AB27" s="16">
        <v>2.0950993879489377</v>
      </c>
      <c r="AC27" s="16">
        <v>2.2276412581649456</v>
      </c>
      <c r="AD27" s="16">
        <v>2.2324884939411902</v>
      </c>
      <c r="AE27" s="16">
        <v>2.2323976859430399</v>
      </c>
      <c r="AF27" s="16">
        <v>2.2377761835012544</v>
      </c>
      <c r="AG27" s="16">
        <v>2.2382399061627889</v>
      </c>
      <c r="AH27" s="16">
        <v>2.2552134894395515</v>
      </c>
      <c r="AI27" s="16">
        <v>2.313263336491572</v>
      </c>
      <c r="AJ27" s="16">
        <v>2.2430953737012822</v>
      </c>
      <c r="AK27" s="16"/>
      <c r="AL27" s="16"/>
      <c r="AM27" s="16"/>
      <c r="AN27" s="16"/>
      <c r="AO27" s="16"/>
      <c r="AP27" s="16"/>
      <c r="AQ27" s="16"/>
      <c r="AR27" s="16"/>
      <c r="AS27" s="16"/>
      <c r="AT27" s="16"/>
      <c r="AU27" s="16"/>
      <c r="AV27" s="16"/>
    </row>
    <row r="28" spans="1:48" x14ac:dyDescent="0.25">
      <c r="A28" s="26" t="s">
        <v>19</v>
      </c>
      <c r="B28" s="11">
        <v>3.6982806703746087</v>
      </c>
      <c r="C28" s="13"/>
      <c r="D28" s="13"/>
      <c r="E28" s="13"/>
      <c r="F28" s="13"/>
      <c r="G28" s="13"/>
      <c r="H28" s="13"/>
      <c r="I28" s="13"/>
      <c r="J28" s="13"/>
      <c r="K28" s="13"/>
      <c r="L28" s="13"/>
      <c r="M28" s="23"/>
      <c r="N28" s="23"/>
      <c r="O28" s="23">
        <v>1.98</v>
      </c>
      <c r="P28">
        <v>1.9834323488502399</v>
      </c>
      <c r="Q28">
        <v>1.98</v>
      </c>
      <c r="R28">
        <v>1.91</v>
      </c>
      <c r="S28">
        <v>1.98</v>
      </c>
      <c r="T28">
        <v>1.98</v>
      </c>
      <c r="U28">
        <v>1.98</v>
      </c>
      <c r="V28">
        <v>1.98</v>
      </c>
      <c r="W28">
        <v>1.9715534815834383</v>
      </c>
      <c r="X28" s="15">
        <v>1.99</v>
      </c>
      <c r="Y28" s="16">
        <v>1.98</v>
      </c>
      <c r="Z28" s="16">
        <v>2.1422414216940031</v>
      </c>
      <c r="AA28" s="16">
        <v>1.7</v>
      </c>
      <c r="AB28" s="16">
        <v>1.9113235895585838</v>
      </c>
      <c r="AC28" s="16">
        <v>3.6511304541273208</v>
      </c>
      <c r="AD28" s="16">
        <v>3.6631523470894884</v>
      </c>
      <c r="AE28" s="16">
        <v>3.6528090276087855</v>
      </c>
      <c r="AF28" s="16">
        <v>3.6608234692651616</v>
      </c>
      <c r="AG28" s="16">
        <v>3.6614614462288753</v>
      </c>
      <c r="AH28" s="16">
        <v>3.6821427913406035</v>
      </c>
      <c r="AI28" s="16">
        <v>3.4415611162489257</v>
      </c>
      <c r="AJ28" s="16">
        <v>3.6663134296298137</v>
      </c>
      <c r="AK28" s="16"/>
      <c r="AL28" s="16"/>
      <c r="AM28" s="16"/>
      <c r="AN28" s="16"/>
      <c r="AO28" s="16"/>
      <c r="AP28" s="16"/>
      <c r="AQ28" s="16"/>
      <c r="AR28" s="16"/>
      <c r="AS28" s="16"/>
      <c r="AT28" s="16"/>
      <c r="AU28" s="16"/>
      <c r="AV28" s="16"/>
    </row>
    <row r="29" spans="1:48" x14ac:dyDescent="0.25">
      <c r="A29" s="26" t="s">
        <v>20</v>
      </c>
      <c r="B29" s="11">
        <v>2.6442298939829176</v>
      </c>
      <c r="C29" s="13"/>
      <c r="D29" s="13"/>
      <c r="E29" s="13"/>
      <c r="F29" s="13"/>
      <c r="G29" s="13"/>
      <c r="H29" s="13"/>
      <c r="I29" s="13"/>
      <c r="J29" s="13"/>
      <c r="K29" s="13"/>
      <c r="L29" s="13"/>
      <c r="M29" s="13"/>
      <c r="N29" s="13"/>
      <c r="O29">
        <v>1.89</v>
      </c>
      <c r="P29">
        <v>1.8915200775106942</v>
      </c>
      <c r="Q29">
        <v>1.89</v>
      </c>
      <c r="R29">
        <v>1.83</v>
      </c>
      <c r="S29">
        <v>1.89</v>
      </c>
      <c r="T29">
        <v>1.89</v>
      </c>
      <c r="U29">
        <v>1.89</v>
      </c>
      <c r="V29">
        <v>1.89</v>
      </c>
      <c r="W29">
        <v>1.8595731651377361</v>
      </c>
      <c r="X29" s="15">
        <v>1.92</v>
      </c>
      <c r="Y29" s="16">
        <v>1.89</v>
      </c>
      <c r="Z29" s="16">
        <v>2.6966816135712541</v>
      </c>
      <c r="AA29" s="16">
        <v>2.11</v>
      </c>
      <c r="AB29" s="16">
        <v>2.399192416838611</v>
      </c>
      <c r="AC29" s="16">
        <v>2.6042356674816691</v>
      </c>
      <c r="AD29" s="16">
        <v>2.526467221129542</v>
      </c>
      <c r="AE29" s="16">
        <v>2.5937677550897971</v>
      </c>
      <c r="AF29" s="16">
        <v>2.6025526260495759</v>
      </c>
      <c r="AG29" s="16">
        <v>2.6031829019693733</v>
      </c>
      <c r="AH29" s="16">
        <v>2.6256911001424088</v>
      </c>
      <c r="AI29" s="16">
        <v>2.7215273288849602</v>
      </c>
      <c r="AJ29" s="16">
        <v>2.6117023787641758</v>
      </c>
      <c r="AK29" s="16"/>
      <c r="AL29" s="16"/>
      <c r="AM29" s="16"/>
      <c r="AN29" s="16"/>
      <c r="AO29" s="16"/>
      <c r="AP29" s="16"/>
      <c r="AQ29" s="16"/>
      <c r="AR29" s="16"/>
      <c r="AS29" s="16"/>
      <c r="AT29" s="16"/>
      <c r="AU29" s="16"/>
      <c r="AV29" s="16"/>
    </row>
    <row r="30" spans="1:48" x14ac:dyDescent="0.25">
      <c r="A30" s="26" t="s">
        <v>21</v>
      </c>
      <c r="B30" s="11">
        <v>2.8614908816161511</v>
      </c>
      <c r="C30" s="13"/>
      <c r="D30" s="13"/>
      <c r="E30" s="13"/>
      <c r="F30" s="13"/>
      <c r="G30" s="13"/>
      <c r="H30" s="13"/>
      <c r="I30" s="13"/>
      <c r="J30" s="13"/>
      <c r="K30" s="13"/>
      <c r="L30" s="13"/>
      <c r="M30" s="13"/>
      <c r="N30" s="13"/>
      <c r="O30">
        <v>1.89</v>
      </c>
      <c r="P30">
        <v>1.8868992208979969</v>
      </c>
      <c r="Q30">
        <v>1.89</v>
      </c>
      <c r="R30">
        <v>1.82</v>
      </c>
      <c r="S30">
        <v>1.89</v>
      </c>
      <c r="T30">
        <v>1.89</v>
      </c>
      <c r="U30">
        <v>1.89</v>
      </c>
      <c r="V30">
        <v>1.89</v>
      </c>
      <c r="W30">
        <v>1.882140858985232</v>
      </c>
      <c r="X30" s="15">
        <v>1.91</v>
      </c>
      <c r="Y30" s="16">
        <v>1.89</v>
      </c>
      <c r="Z30" s="16">
        <v>2.8935198835880351</v>
      </c>
      <c r="AA30" s="16">
        <v>2.23</v>
      </c>
      <c r="AB30" s="16">
        <v>2.4787565565421477</v>
      </c>
      <c r="AC30" s="16">
        <v>2.6854685906192208</v>
      </c>
      <c r="AD30" s="16">
        <v>2.6854685906192208</v>
      </c>
      <c r="AE30" s="16">
        <v>2.7937647993039989</v>
      </c>
      <c r="AF30" s="16">
        <v>2.8078524270434184</v>
      </c>
      <c r="AG30" s="16">
        <v>2.8077746722871266</v>
      </c>
      <c r="AH30" s="16">
        <v>2.827676904372987</v>
      </c>
      <c r="AI30" s="16">
        <v>2.8368286870958266</v>
      </c>
      <c r="AJ30" s="16">
        <v>2.8127580030246442</v>
      </c>
      <c r="AK30" s="16"/>
      <c r="AL30" s="16"/>
      <c r="AM30" s="16"/>
      <c r="AN30" s="16"/>
      <c r="AO30" s="16"/>
      <c r="AP30" s="16"/>
      <c r="AQ30" s="16"/>
      <c r="AR30" s="16"/>
      <c r="AS30" s="16"/>
      <c r="AT30" s="16"/>
      <c r="AU30" s="16"/>
      <c r="AV30" s="16"/>
    </row>
    <row r="31" spans="1:48" x14ac:dyDescent="0.25">
      <c r="A31" s="26" t="s">
        <v>22</v>
      </c>
      <c r="B31" s="11">
        <v>2.3160296405482428</v>
      </c>
      <c r="C31" s="13"/>
      <c r="D31" s="13"/>
      <c r="E31" s="13"/>
      <c r="F31" s="13"/>
      <c r="G31" s="13"/>
      <c r="H31" s="13"/>
      <c r="I31" s="13"/>
      <c r="J31" s="13"/>
      <c r="K31" s="13"/>
      <c r="L31" s="13"/>
      <c r="M31" s="13"/>
      <c r="N31" s="13"/>
      <c r="O31">
        <v>1.47</v>
      </c>
      <c r="P31">
        <v>1.466592403216723</v>
      </c>
      <c r="Q31">
        <v>1.47</v>
      </c>
      <c r="R31">
        <v>1.4</v>
      </c>
      <c r="S31">
        <v>1.47</v>
      </c>
      <c r="T31">
        <v>1.47</v>
      </c>
      <c r="U31">
        <v>1.47</v>
      </c>
      <c r="V31">
        <v>1.47</v>
      </c>
      <c r="W31">
        <v>1.4619890285699166</v>
      </c>
      <c r="X31" s="15">
        <v>1.49</v>
      </c>
      <c r="Y31" s="16">
        <v>1.47</v>
      </c>
      <c r="Z31" s="16">
        <v>3.1816576627942648</v>
      </c>
      <c r="AA31" s="16">
        <v>2.64</v>
      </c>
      <c r="AB31" s="16">
        <v>2.9390477806252022</v>
      </c>
      <c r="AC31" s="16">
        <v>3.1747738612100118</v>
      </c>
      <c r="AD31" s="16">
        <v>3.1747738612100118</v>
      </c>
      <c r="AE31" s="16">
        <v>3.1747738612100118</v>
      </c>
      <c r="AF31" s="16">
        <v>2.2546101722427974</v>
      </c>
      <c r="AG31" s="16">
        <v>2.1796789082986772</v>
      </c>
      <c r="AH31" s="16">
        <v>2.3105973373750675</v>
      </c>
      <c r="AI31" s="16">
        <v>2.3335452043031735</v>
      </c>
      <c r="AJ31" s="16">
        <v>2.2968233174110697</v>
      </c>
      <c r="AK31" s="16"/>
      <c r="AL31" s="16"/>
      <c r="AM31" s="16"/>
      <c r="AN31" s="16"/>
      <c r="AO31" s="16"/>
      <c r="AP31" s="16"/>
      <c r="AQ31" s="16"/>
      <c r="AR31" s="16"/>
      <c r="AS31" s="16"/>
      <c r="AT31" s="16"/>
      <c r="AU31" s="16"/>
      <c r="AV31" s="16"/>
    </row>
    <row r="32" spans="1:48" x14ac:dyDescent="0.25">
      <c r="A32" s="26" t="s">
        <v>23</v>
      </c>
      <c r="B32" s="11">
        <v>3.1070358532693856</v>
      </c>
      <c r="C32" s="13"/>
      <c r="D32" s="13"/>
      <c r="E32" s="13"/>
      <c r="F32" s="13"/>
      <c r="G32" s="13"/>
      <c r="H32" s="13"/>
      <c r="I32" s="13"/>
      <c r="J32" s="13"/>
      <c r="K32" s="13"/>
      <c r="L32" s="13"/>
      <c r="M32" s="13"/>
      <c r="N32" s="13"/>
      <c r="O32">
        <v>1.45</v>
      </c>
      <c r="P32">
        <v>1.4545074508466938</v>
      </c>
      <c r="Q32">
        <v>1.45</v>
      </c>
      <c r="R32">
        <v>1.4</v>
      </c>
      <c r="S32">
        <v>1.45</v>
      </c>
      <c r="T32">
        <v>1.45</v>
      </c>
      <c r="U32">
        <v>1.45</v>
      </c>
      <c r="V32">
        <v>1.45</v>
      </c>
      <c r="W32">
        <v>1.4349240744011678</v>
      </c>
      <c r="X32" s="15">
        <v>1.47</v>
      </c>
      <c r="Y32" s="16">
        <v>1.45</v>
      </c>
      <c r="Z32" s="16">
        <v>2.3608983750943198</v>
      </c>
      <c r="AA32" s="16">
        <v>1.88</v>
      </c>
      <c r="AB32" s="16">
        <v>2.086986780546364</v>
      </c>
      <c r="AC32" s="16">
        <v>2.234856583197832</v>
      </c>
      <c r="AD32" s="16">
        <v>2.234856583197832</v>
      </c>
      <c r="AE32" s="16">
        <v>2.234856583197832</v>
      </c>
      <c r="AF32" s="16">
        <v>2.2348565831978315</v>
      </c>
      <c r="AG32" s="16">
        <v>2.9693473653527489</v>
      </c>
      <c r="AH32" s="16">
        <v>3.0842808545717233</v>
      </c>
      <c r="AI32" s="16">
        <v>2.8596188348071494</v>
      </c>
      <c r="AJ32" s="16">
        <v>2.9029458688286369</v>
      </c>
      <c r="AK32" s="16"/>
      <c r="AL32" s="16"/>
      <c r="AM32" s="16"/>
      <c r="AN32" s="16"/>
      <c r="AO32" s="16"/>
      <c r="AP32" s="16"/>
      <c r="AQ32" s="16"/>
      <c r="AR32" s="16"/>
      <c r="AS32" s="16"/>
      <c r="AT32" s="16"/>
      <c r="AU32" s="16"/>
      <c r="AV32" s="16"/>
    </row>
    <row r="33" spans="1:48" x14ac:dyDescent="0.25">
      <c r="A33" s="26" t="s">
        <v>24</v>
      </c>
      <c r="B33" s="11">
        <v>2.0714273103970253</v>
      </c>
      <c r="C33" s="13"/>
      <c r="D33" s="13"/>
      <c r="E33" s="13"/>
      <c r="F33" s="13"/>
      <c r="G33" s="13"/>
      <c r="H33" s="13"/>
      <c r="I33" s="13"/>
      <c r="J33" s="13"/>
      <c r="K33" s="13"/>
      <c r="L33" s="13"/>
      <c r="M33" s="13"/>
      <c r="N33" s="13"/>
      <c r="O33">
        <v>1.89</v>
      </c>
      <c r="P33">
        <v>1.8885064236949312</v>
      </c>
      <c r="Q33">
        <v>1.89</v>
      </c>
      <c r="R33">
        <v>1.83</v>
      </c>
      <c r="S33">
        <v>1.89</v>
      </c>
      <c r="T33">
        <v>1.89</v>
      </c>
      <c r="U33">
        <v>1.89</v>
      </c>
      <c r="V33">
        <v>1.89</v>
      </c>
      <c r="W33">
        <v>1.8719283023138344</v>
      </c>
      <c r="X33" s="15">
        <v>1.9</v>
      </c>
      <c r="Y33" s="16">
        <v>1.89</v>
      </c>
      <c r="Z33" s="16">
        <v>3.609806104776339</v>
      </c>
      <c r="AA33" s="16">
        <v>2.52</v>
      </c>
      <c r="AB33" s="16">
        <v>2.704451071345626</v>
      </c>
      <c r="AC33" s="16">
        <v>2.8787373121659625</v>
      </c>
      <c r="AD33" s="16">
        <v>2.8787373121659625</v>
      </c>
      <c r="AE33" s="16">
        <v>2.8787373121659625</v>
      </c>
      <c r="AF33" s="16">
        <v>2.8787373121659625</v>
      </c>
      <c r="AG33" s="16">
        <v>2.8787373121659625</v>
      </c>
      <c r="AH33" s="16">
        <v>2.0463543716908963</v>
      </c>
      <c r="AI33" s="16">
        <v>2.0137317803803034</v>
      </c>
      <c r="AJ33" s="16">
        <v>1.9895721468421346</v>
      </c>
      <c r="AK33" s="16"/>
      <c r="AL33" s="16"/>
      <c r="AM33" s="16"/>
      <c r="AN33" s="16"/>
      <c r="AO33" s="16"/>
      <c r="AP33" s="16"/>
      <c r="AQ33" s="16"/>
      <c r="AR33" s="16"/>
      <c r="AS33" s="16"/>
      <c r="AT33" s="16"/>
      <c r="AU33" s="16"/>
      <c r="AV33" s="16"/>
    </row>
    <row r="34" spans="1:48" x14ac:dyDescent="0.25">
      <c r="A34" s="26" t="s">
        <v>25</v>
      </c>
      <c r="B34" s="11">
        <v>2.1968255834317083</v>
      </c>
      <c r="C34" s="13"/>
      <c r="D34" s="13"/>
      <c r="N34" s="13"/>
      <c r="O34">
        <v>1.97</v>
      </c>
      <c r="P34">
        <v>1.9685446474675214</v>
      </c>
      <c r="Q34">
        <v>1.97</v>
      </c>
      <c r="R34">
        <v>1.92</v>
      </c>
      <c r="S34">
        <v>1.97</v>
      </c>
      <c r="T34">
        <v>1.97</v>
      </c>
      <c r="U34">
        <v>1.97</v>
      </c>
      <c r="V34">
        <v>1.97</v>
      </c>
      <c r="W34">
        <v>1.9247846023817972</v>
      </c>
      <c r="X34" s="15">
        <v>1.99</v>
      </c>
      <c r="Y34" s="16">
        <v>1.97</v>
      </c>
      <c r="Z34" s="16">
        <v>2.6113429733127935</v>
      </c>
      <c r="AA34" s="16">
        <v>1.63</v>
      </c>
      <c r="AB34" s="16">
        <v>1.7596923033140792</v>
      </c>
      <c r="AC34" s="16">
        <v>1.8664548617458026</v>
      </c>
      <c r="AD34" s="16">
        <v>1.8664548617458026</v>
      </c>
      <c r="AE34" s="16">
        <v>1.8664548617458026</v>
      </c>
      <c r="AF34" s="16">
        <v>1.8664548617458023</v>
      </c>
      <c r="AG34" s="16">
        <v>1.8664548617458023</v>
      </c>
      <c r="AH34" s="16">
        <v>2.0674192531362765</v>
      </c>
      <c r="AI34" s="16">
        <v>1.9741627281801775</v>
      </c>
      <c r="AJ34" s="16">
        <v>2.0541047719418843</v>
      </c>
      <c r="AK34" s="16"/>
      <c r="AL34" s="16"/>
      <c r="AM34" s="16"/>
      <c r="AN34" s="16"/>
      <c r="AO34" s="16"/>
      <c r="AP34" s="16"/>
      <c r="AQ34" s="16"/>
      <c r="AR34" s="16"/>
      <c r="AS34" s="16"/>
      <c r="AT34" s="16"/>
      <c r="AU34" s="16"/>
      <c r="AV34" s="16"/>
    </row>
    <row r="35" spans="1:48" x14ac:dyDescent="0.25">
      <c r="A35" s="26" t="s">
        <v>26</v>
      </c>
      <c r="B35" s="11">
        <v>1.9286042204755629</v>
      </c>
      <c r="C35" s="13"/>
      <c r="N35" s="13"/>
      <c r="O35">
        <v>1.71</v>
      </c>
      <c r="P35">
        <v>1.7099644760587491</v>
      </c>
      <c r="Q35">
        <v>1.71</v>
      </c>
      <c r="R35">
        <v>1.68</v>
      </c>
      <c r="S35">
        <v>1.71</v>
      </c>
      <c r="T35">
        <v>1.71</v>
      </c>
      <c r="U35">
        <v>1.71</v>
      </c>
      <c r="V35">
        <v>1.71</v>
      </c>
      <c r="W35">
        <v>1.6681175485919826</v>
      </c>
      <c r="X35" s="15">
        <v>1.74</v>
      </c>
      <c r="Y35" s="16">
        <v>1.71</v>
      </c>
      <c r="Z35" s="16">
        <v>2.1380980551347903</v>
      </c>
      <c r="AA35" s="16">
        <v>1.35</v>
      </c>
      <c r="AB35" s="16">
        <v>1.4261141364020489</v>
      </c>
      <c r="AC35" s="16">
        <v>1.508828546715052</v>
      </c>
      <c r="AD35" s="16">
        <v>1.508828546715052</v>
      </c>
      <c r="AE35" s="16">
        <v>1.508828546715052</v>
      </c>
      <c r="AF35" s="16">
        <v>1.5088285467150522</v>
      </c>
      <c r="AG35" s="16">
        <v>1.5088285467150522</v>
      </c>
      <c r="AH35" s="16">
        <v>1.8399732462380307</v>
      </c>
      <c r="AI35" s="16">
        <v>1.5103368809565803</v>
      </c>
      <c r="AJ35" s="16">
        <v>1.7095715744792219</v>
      </c>
      <c r="AK35" s="16"/>
      <c r="AL35" s="16"/>
      <c r="AM35" s="16"/>
      <c r="AN35" s="16"/>
      <c r="AO35" s="16"/>
      <c r="AP35" s="16"/>
      <c r="AQ35" s="16"/>
      <c r="AR35" s="16"/>
      <c r="AS35" s="16"/>
      <c r="AT35" s="16"/>
      <c r="AU35" s="16"/>
      <c r="AV35" s="16"/>
    </row>
    <row r="36" spans="1:48" x14ac:dyDescent="0.25">
      <c r="A36" s="26" t="s">
        <v>27</v>
      </c>
      <c r="B36" s="11">
        <v>1.5141232888422615</v>
      </c>
      <c r="O36">
        <v>1.39</v>
      </c>
      <c r="P36">
        <v>1.3903216407135894</v>
      </c>
      <c r="Q36">
        <v>1.39</v>
      </c>
      <c r="R36">
        <v>1.35</v>
      </c>
      <c r="S36">
        <v>1.39</v>
      </c>
      <c r="T36">
        <v>1.39</v>
      </c>
      <c r="U36">
        <v>1.39</v>
      </c>
      <c r="V36">
        <v>1.39</v>
      </c>
      <c r="W36">
        <v>1.3541650983257643</v>
      </c>
      <c r="X36" s="15">
        <v>1.41</v>
      </c>
      <c r="Y36" s="16">
        <v>1.39</v>
      </c>
      <c r="Z36" s="16">
        <v>2.3713770595542174</v>
      </c>
      <c r="AA36" s="16">
        <v>1.34</v>
      </c>
      <c r="AB36" s="16">
        <v>1.4791382290037653</v>
      </c>
      <c r="AC36" s="16">
        <v>1.5770210277439787</v>
      </c>
      <c r="AD36" s="16">
        <v>1.5770210277439787</v>
      </c>
      <c r="AE36" s="16">
        <v>1.5770210277439787</v>
      </c>
      <c r="AF36" s="16">
        <v>1.5770210277439787</v>
      </c>
      <c r="AG36" s="16">
        <v>1.5770210277439787</v>
      </c>
      <c r="AH36" s="16">
        <v>2.016274680763086</v>
      </c>
      <c r="AI36" s="16">
        <v>1.7108939629987983</v>
      </c>
      <c r="AJ36" s="16">
        <v>1.5934840106368706</v>
      </c>
      <c r="AK36" s="16"/>
      <c r="AL36" s="16"/>
      <c r="AM36" s="16"/>
      <c r="AN36" s="16"/>
      <c r="AO36" s="16"/>
      <c r="AP36" s="16"/>
      <c r="AQ36" s="16"/>
      <c r="AR36" s="16"/>
      <c r="AS36" s="16"/>
      <c r="AT36" s="16"/>
      <c r="AU36" s="16"/>
      <c r="AV36" s="16"/>
    </row>
    <row r="37" spans="1:48" x14ac:dyDescent="0.25">
      <c r="A37" s="26" t="s">
        <v>28</v>
      </c>
      <c r="B37">
        <v>1.9587284307034498</v>
      </c>
      <c r="O37">
        <v>1.08</v>
      </c>
      <c r="P37">
        <v>1.111185077202655</v>
      </c>
      <c r="Q37">
        <v>1.1100000000000001</v>
      </c>
      <c r="R37">
        <v>1.08</v>
      </c>
      <c r="S37">
        <v>1.1100000000000001</v>
      </c>
      <c r="T37">
        <v>1.1100000000000001</v>
      </c>
      <c r="U37">
        <v>1.1100000000000001</v>
      </c>
      <c r="V37">
        <v>1.1100000000000001</v>
      </c>
      <c r="W37">
        <v>1.0617613594343716</v>
      </c>
      <c r="X37" s="15">
        <v>1.1499999999999999</v>
      </c>
      <c r="Y37" s="16">
        <v>1.1100000000000001</v>
      </c>
      <c r="Z37" s="16">
        <v>1.9588705170144263</v>
      </c>
      <c r="AA37" s="16">
        <v>1.52</v>
      </c>
      <c r="AB37" s="16">
        <v>1.6948188868196115</v>
      </c>
      <c r="AC37" s="16">
        <v>1.8068699363522798</v>
      </c>
      <c r="AD37" s="16">
        <v>1.8068699363522798</v>
      </c>
      <c r="AE37" s="16">
        <v>1.8068699363522798</v>
      </c>
      <c r="AF37" s="16">
        <v>1.8068699363522793</v>
      </c>
      <c r="AG37" s="16">
        <v>1.8068699363522793</v>
      </c>
      <c r="AH37" s="16">
        <v>1.9443231308471718</v>
      </c>
      <c r="AI37" s="16">
        <v>1.6406548068456239</v>
      </c>
      <c r="AJ37" s="16">
        <v>1.5194310139228491</v>
      </c>
      <c r="AK37" s="23">
        <v>1.5194310139228491</v>
      </c>
      <c r="AL37" s="16"/>
      <c r="AM37" s="16"/>
      <c r="AN37" s="16"/>
      <c r="AO37" s="16"/>
      <c r="AP37" s="16"/>
      <c r="AQ37" s="16"/>
      <c r="AR37" s="16"/>
      <c r="AS37" s="16"/>
      <c r="AT37" s="16"/>
      <c r="AU37" s="16"/>
      <c r="AV37" s="16"/>
    </row>
    <row r="38" spans="1:48" x14ac:dyDescent="0.25">
      <c r="A38" s="26" t="s">
        <v>29</v>
      </c>
      <c r="B38">
        <v>1.890688525741814</v>
      </c>
      <c r="G38" s="40"/>
      <c r="Z38" s="16">
        <v>1.2019189031599871</v>
      </c>
      <c r="AA38" s="16">
        <v>1.27</v>
      </c>
      <c r="AB38" s="16">
        <v>1.3641283447606503</v>
      </c>
      <c r="AC38" s="16">
        <v>1.609260564786013</v>
      </c>
      <c r="AD38" s="16">
        <v>1.609260564786013</v>
      </c>
      <c r="AE38" s="16">
        <v>1.609260564786013</v>
      </c>
      <c r="AF38" s="16">
        <v>1.6961791456095474</v>
      </c>
      <c r="AG38" s="16">
        <v>1.6961791456095474</v>
      </c>
      <c r="AH38" s="16">
        <v>2.0792183279938787</v>
      </c>
      <c r="AI38" s="16">
        <v>1.7864682922091288</v>
      </c>
      <c r="AJ38" s="16">
        <v>1.7149218795391628</v>
      </c>
      <c r="AK38" s="16">
        <v>1.8613389585659188</v>
      </c>
      <c r="AL38" s="16">
        <v>1.8613389585659188</v>
      </c>
      <c r="AM38" s="16"/>
      <c r="AN38" s="16"/>
      <c r="AO38" s="16"/>
      <c r="AP38" s="16"/>
      <c r="AQ38" s="16"/>
      <c r="AR38" s="16"/>
      <c r="AS38" s="16"/>
      <c r="AT38" s="16"/>
      <c r="AU38" s="16"/>
      <c r="AV38" s="16"/>
    </row>
    <row r="39" spans="1:48" x14ac:dyDescent="0.25">
      <c r="A39" s="26" t="s">
        <v>30</v>
      </c>
      <c r="B39">
        <v>1.8739919493219399</v>
      </c>
      <c r="G39" s="40"/>
      <c r="Z39" s="16">
        <v>1.4998643276565082</v>
      </c>
      <c r="AA39" s="16">
        <v>1.64</v>
      </c>
      <c r="AB39" s="16">
        <v>1.7425102429976327</v>
      </c>
      <c r="AC39" s="16">
        <v>2.0556372342543758</v>
      </c>
      <c r="AD39" s="16">
        <v>2.0556372342543758</v>
      </c>
      <c r="AE39" s="16">
        <v>2.0556372342543758</v>
      </c>
      <c r="AF39" s="16">
        <v>2.0161411547629102</v>
      </c>
      <c r="AG39" s="16">
        <v>2.0161411547629102</v>
      </c>
      <c r="AH39" s="16">
        <v>2.5366855920157705</v>
      </c>
      <c r="AI39" s="16">
        <v>2.0800558104318458</v>
      </c>
      <c r="AJ39" s="16">
        <v>2.0042286940388871</v>
      </c>
      <c r="AK39" s="16">
        <v>2.3594781309766404</v>
      </c>
      <c r="AL39" s="16">
        <v>2.3594781309766404</v>
      </c>
      <c r="AM39" s="16">
        <v>2.3594781309766404</v>
      </c>
      <c r="AN39" s="16">
        <v>2.1108056760442566</v>
      </c>
      <c r="AO39" s="16">
        <v>2.1108056760442566</v>
      </c>
      <c r="AP39" s="16"/>
      <c r="AQ39" s="16"/>
      <c r="AR39" s="16"/>
      <c r="AS39" s="16"/>
      <c r="AT39" s="16"/>
      <c r="AU39" s="16"/>
      <c r="AV39" s="16"/>
    </row>
    <row r="40" spans="1:48" x14ac:dyDescent="0.25">
      <c r="A40" s="26" t="s">
        <v>31</v>
      </c>
      <c r="G40" s="40"/>
      <c r="Z40" s="16">
        <v>1.6156692279937159</v>
      </c>
      <c r="AA40" s="16">
        <v>1.84</v>
      </c>
      <c r="AB40" s="16">
        <v>1.9487163113805899</v>
      </c>
      <c r="AC40" s="16">
        <v>2.2988982846847041</v>
      </c>
      <c r="AD40" s="16">
        <v>2.2988982846847041</v>
      </c>
      <c r="AE40" s="16">
        <v>2.2988982846847041</v>
      </c>
      <c r="AF40" s="16">
        <v>2.1985869077487052</v>
      </c>
      <c r="AG40" s="16">
        <v>2.1985869077487052</v>
      </c>
      <c r="AH40" s="16">
        <v>2.7319802852493931</v>
      </c>
      <c r="AI40" s="16">
        <v>2.4005604027495879</v>
      </c>
      <c r="AJ40" s="16">
        <v>2.210902089636928</v>
      </c>
      <c r="AK40" s="16">
        <v>2.3420282260888472</v>
      </c>
      <c r="AL40" s="16">
        <v>2.3420282260888472</v>
      </c>
      <c r="AM40" s="16">
        <v>2.3420282260888472</v>
      </c>
      <c r="AN40" s="16">
        <v>2.4286922182624049</v>
      </c>
      <c r="AO40" s="16">
        <v>2.4119062158030902</v>
      </c>
      <c r="AP40" s="16"/>
      <c r="AQ40" s="16"/>
      <c r="AR40" s="16"/>
      <c r="AS40" s="16"/>
      <c r="AT40" s="16"/>
      <c r="AU40" s="16"/>
      <c r="AV40" s="16"/>
    </row>
    <row r="41" spans="1:48" x14ac:dyDescent="0.25">
      <c r="A41" s="26" t="s">
        <v>32</v>
      </c>
      <c r="G41" s="40"/>
      <c r="Z41" s="16">
        <v>2.0287183037134096</v>
      </c>
      <c r="AA41" s="16">
        <v>2</v>
      </c>
      <c r="AB41" s="16">
        <v>2.1073955738122807</v>
      </c>
      <c r="AC41" s="16">
        <v>2.486092019395536</v>
      </c>
      <c r="AD41" s="16">
        <v>2.486092019395536</v>
      </c>
      <c r="AE41" s="16">
        <v>2.486092019395536</v>
      </c>
      <c r="AF41" s="16">
        <v>2.1492300274432372</v>
      </c>
      <c r="AG41" s="16">
        <v>2.1492300274432372</v>
      </c>
      <c r="AH41" s="16">
        <v>2.8281718524210486</v>
      </c>
      <c r="AI41" s="16">
        <v>2.5109682516993206</v>
      </c>
      <c r="AJ41" s="16">
        <v>2.3237138791164504</v>
      </c>
      <c r="AK41" s="16">
        <v>2.4887450353138738</v>
      </c>
      <c r="AL41" s="16">
        <v>2.4887450353138738</v>
      </c>
      <c r="AM41" s="16">
        <v>2.4887450353138738</v>
      </c>
      <c r="AN41" s="16">
        <v>2.7060930993897063</v>
      </c>
      <c r="AO41" s="16">
        <v>2.7060930993897063</v>
      </c>
      <c r="AP41" s="16"/>
      <c r="AQ41" s="16"/>
      <c r="AR41" s="16"/>
      <c r="AS41" s="16"/>
      <c r="AT41" s="16"/>
      <c r="AU41" s="16"/>
      <c r="AV41" s="16"/>
    </row>
    <row r="42" spans="1:48" x14ac:dyDescent="0.25">
      <c r="A42" s="26" t="s">
        <v>33</v>
      </c>
      <c r="G42" s="40"/>
      <c r="Z42" s="16">
        <v>2.1339714516260591</v>
      </c>
      <c r="AA42" s="16">
        <v>1.9</v>
      </c>
      <c r="AB42" s="16">
        <v>2.0078851677374523</v>
      </c>
      <c r="AC42" s="16">
        <v>2.3686997132411163</v>
      </c>
      <c r="AD42" s="16">
        <v>2.3686997132411163</v>
      </c>
      <c r="AE42" s="16">
        <v>2.3686997132411163</v>
      </c>
      <c r="AF42" s="16">
        <v>2.2150923217060448</v>
      </c>
      <c r="AG42" s="16">
        <v>2.2150923217060448</v>
      </c>
      <c r="AH42" s="16">
        <v>2.9399531511658781</v>
      </c>
      <c r="AI42" s="16">
        <v>2.5947058167212909</v>
      </c>
      <c r="AJ42" s="16">
        <v>2.407146611438868</v>
      </c>
      <c r="AK42" s="16">
        <v>2.5101292134430824</v>
      </c>
      <c r="AL42" s="16">
        <v>2.5101292134430824</v>
      </c>
      <c r="AM42" s="16">
        <v>2.5101292134430828</v>
      </c>
      <c r="AN42" s="16">
        <v>2.7646927452781886</v>
      </c>
      <c r="AO42" s="16">
        <v>2.7646927452781886</v>
      </c>
      <c r="AP42" s="16"/>
      <c r="AQ42" s="16"/>
      <c r="AR42" s="16"/>
      <c r="AS42" s="16"/>
      <c r="AT42" s="16"/>
      <c r="AU42" s="16"/>
      <c r="AV42" s="16"/>
    </row>
    <row r="43" spans="1:48" x14ac:dyDescent="0.25">
      <c r="A43" s="26" t="s">
        <v>34</v>
      </c>
      <c r="G43" s="40"/>
      <c r="Z43" s="16">
        <v>2.5672213823233667</v>
      </c>
      <c r="AA43" s="16">
        <v>1.77</v>
      </c>
      <c r="AB43" s="16">
        <v>1.8687211681023799</v>
      </c>
      <c r="AC43" s="16">
        <v>2.2045281105390906</v>
      </c>
      <c r="AD43" s="16">
        <v>2.2045281105390906</v>
      </c>
      <c r="AE43" s="16">
        <v>2.2045281105390906</v>
      </c>
      <c r="AF43" s="16">
        <v>1.8093635295881147</v>
      </c>
      <c r="AG43" s="16">
        <v>1.8093635295881147</v>
      </c>
      <c r="AH43" s="16">
        <v>2.7464670657269177</v>
      </c>
      <c r="AI43" s="16">
        <v>2.4270654193200341</v>
      </c>
      <c r="AJ43" s="16">
        <v>2.247266630293776</v>
      </c>
      <c r="AK43" s="16">
        <v>2.409569685074024</v>
      </c>
      <c r="AL43" s="16">
        <v>2.409569685074024</v>
      </c>
      <c r="AM43" s="16">
        <v>2.4095696850740245</v>
      </c>
      <c r="AN43" s="16">
        <v>2.7465019689939001</v>
      </c>
      <c r="AO43" s="16">
        <v>2.7465019689939001</v>
      </c>
      <c r="AP43" s="16"/>
      <c r="AQ43" s="16"/>
      <c r="AR43" s="16"/>
      <c r="AS43" s="16"/>
      <c r="AT43" s="16"/>
      <c r="AU43" s="16"/>
      <c r="AV43" s="16"/>
    </row>
    <row r="44" spans="1:48" x14ac:dyDescent="0.25">
      <c r="A44" s="26" t="s">
        <v>35</v>
      </c>
      <c r="G44" s="40"/>
      <c r="Z44" s="16">
        <v>1.8315532723318708</v>
      </c>
      <c r="AA44" s="16">
        <v>1.62</v>
      </c>
      <c r="AB44" s="16">
        <v>1.7080570355689391</v>
      </c>
      <c r="AC44" s="16">
        <v>2.014992826960635</v>
      </c>
      <c r="AD44" s="16">
        <v>2.014992826960635</v>
      </c>
      <c r="AE44" s="16">
        <v>2.014992826960635</v>
      </c>
      <c r="AF44" s="16">
        <v>1.4165961960188664</v>
      </c>
      <c r="AG44" s="16">
        <v>1.4165961960188664</v>
      </c>
      <c r="AH44" s="16">
        <v>2.482812751887427</v>
      </c>
      <c r="AI44" s="16">
        <v>2.1897611782578199</v>
      </c>
      <c r="AJ44" s="16">
        <v>1.9576319081500713</v>
      </c>
      <c r="AK44" s="16">
        <v>2.0884275635732306</v>
      </c>
      <c r="AL44" s="16">
        <v>2.0884275635732306</v>
      </c>
      <c r="AM44" s="16">
        <v>2.0884275635732306</v>
      </c>
      <c r="AN44" s="16">
        <v>2.4838797463828661</v>
      </c>
      <c r="AO44" s="16">
        <v>2.4838797463828661</v>
      </c>
      <c r="AP44" s="16"/>
      <c r="AQ44" s="16"/>
      <c r="AR44" s="16"/>
      <c r="AS44" s="16"/>
      <c r="AT44" s="16"/>
      <c r="AU44" s="16"/>
      <c r="AV44" s="16"/>
    </row>
    <row r="45" spans="1:48" x14ac:dyDescent="0.25">
      <c r="A45" s="26" t="s">
        <v>36</v>
      </c>
      <c r="G45" s="40"/>
      <c r="Z45" s="16">
        <v>2.4479025217958399</v>
      </c>
      <c r="AA45" s="16">
        <v>2.4</v>
      </c>
      <c r="AB45" s="16">
        <v>2.4891604220830623</v>
      </c>
      <c r="AC45" s="16">
        <v>2.9364595509429283</v>
      </c>
      <c r="AD45" s="16">
        <v>2.9364595509429283</v>
      </c>
      <c r="AE45" s="16">
        <v>2.9364595509429283</v>
      </c>
      <c r="AF45" s="16">
        <v>1.9228845992094847</v>
      </c>
      <c r="AG45" s="16">
        <v>1.9228845992094847</v>
      </c>
      <c r="AH45" s="16">
        <v>2.3462979329041862</v>
      </c>
      <c r="AI45" s="16">
        <v>1.9654261611960167</v>
      </c>
      <c r="AJ45" s="16">
        <v>1.746395413137489</v>
      </c>
      <c r="AK45" s="16">
        <v>1.9868404988163537</v>
      </c>
      <c r="AL45" s="16">
        <v>1.9868404988163537</v>
      </c>
      <c r="AM45" s="16">
        <v>1.9868404988163537</v>
      </c>
      <c r="AN45" s="16">
        <v>2.2701422791536396</v>
      </c>
      <c r="AO45" s="16">
        <v>2.2701422791536396</v>
      </c>
      <c r="AP45" s="16"/>
      <c r="AQ45" s="16"/>
      <c r="AR45" s="16"/>
      <c r="AS45" s="16"/>
      <c r="AT45" s="16"/>
      <c r="AU45" s="16"/>
      <c r="AV45" s="16"/>
    </row>
    <row r="46" spans="1:48" x14ac:dyDescent="0.25">
      <c r="A46" s="26" t="s">
        <v>37</v>
      </c>
      <c r="G46" s="40"/>
      <c r="Z46" s="16">
        <v>1.5833403365760952</v>
      </c>
      <c r="AA46" s="16">
        <v>1.75</v>
      </c>
      <c r="AB46" s="16">
        <v>1.8355149958030406</v>
      </c>
      <c r="AC46" s="16">
        <v>2.1653548290849964</v>
      </c>
      <c r="AD46" s="16">
        <v>2.1653548290849964</v>
      </c>
      <c r="AE46" s="16">
        <v>2.1653548290849964</v>
      </c>
      <c r="AF46" s="16">
        <v>1.8730277054953504</v>
      </c>
      <c r="AG46" s="16">
        <v>1.8730277054953504</v>
      </c>
      <c r="AH46" s="16">
        <v>2.1908257126667974</v>
      </c>
      <c r="AI46" s="16">
        <v>1.7988216028336972</v>
      </c>
      <c r="AJ46" s="16">
        <v>1.5923054573863507</v>
      </c>
      <c r="AK46" s="16">
        <v>1.8519780246121287</v>
      </c>
      <c r="AL46" s="16">
        <v>1.8519780246121287</v>
      </c>
      <c r="AM46" s="16">
        <v>1.8519780246121287</v>
      </c>
      <c r="AN46" s="16">
        <v>2.0335266685034332</v>
      </c>
      <c r="AO46" s="16">
        <v>2.0335266685034332</v>
      </c>
      <c r="AP46" s="16"/>
      <c r="AQ46" s="16"/>
      <c r="AR46" s="16"/>
      <c r="AS46" s="16"/>
      <c r="AT46" s="16"/>
      <c r="AU46" s="16"/>
      <c r="AV46" s="16"/>
    </row>
    <row r="47" spans="1:48" x14ac:dyDescent="0.25">
      <c r="A47" s="26" t="s">
        <v>38</v>
      </c>
      <c r="G47" s="40"/>
      <c r="Z47" s="16">
        <v>1.3084234377332753</v>
      </c>
      <c r="AA47" s="16">
        <v>1.53</v>
      </c>
      <c r="AB47" s="16">
        <v>1.6092637175215647</v>
      </c>
      <c r="AC47" s="16">
        <v>1.8984464686882412</v>
      </c>
      <c r="AD47" s="16">
        <v>1.8984464686882412</v>
      </c>
      <c r="AE47" s="16">
        <v>1.8984464686882412</v>
      </c>
      <c r="AF47" s="16">
        <v>1.5818829555570797</v>
      </c>
      <c r="AG47" s="16">
        <v>1.5818829555570797</v>
      </c>
      <c r="AH47" s="16">
        <v>2.0423071909633363</v>
      </c>
      <c r="AI47" s="16">
        <v>1.6913982510997398</v>
      </c>
      <c r="AJ47" s="16">
        <v>1.4889533415971865</v>
      </c>
      <c r="AK47" s="16">
        <v>1.7101395079243999</v>
      </c>
      <c r="AL47" s="16">
        <v>1.7101395079243999</v>
      </c>
      <c r="AM47" s="16">
        <v>1.7101395079243999</v>
      </c>
      <c r="AN47" s="16">
        <v>1.7217074430415134</v>
      </c>
      <c r="AO47" s="16">
        <v>1.7217074430415134</v>
      </c>
      <c r="AP47" s="16"/>
      <c r="AQ47" s="16"/>
      <c r="AR47" s="16"/>
      <c r="AS47" s="16"/>
      <c r="AT47" s="16"/>
      <c r="AU47" s="16"/>
      <c r="AV47" s="16"/>
    </row>
    <row r="48" spans="1:48" x14ac:dyDescent="0.25">
      <c r="A48" s="26" t="s">
        <v>39</v>
      </c>
      <c r="G48" s="40"/>
      <c r="Z48" s="16">
        <v>1.3054595350933644</v>
      </c>
      <c r="AA48" s="16">
        <v>1.1000000000000001</v>
      </c>
      <c r="AB48" s="16">
        <v>1.1720541180773318</v>
      </c>
      <c r="AC48" s="16">
        <v>1.3826708309824332</v>
      </c>
      <c r="AD48" s="16">
        <v>1.3826708309824332</v>
      </c>
      <c r="AE48" s="16">
        <v>1.3826708309824332</v>
      </c>
      <c r="AF48" s="16">
        <v>1.1735680892891789</v>
      </c>
      <c r="AG48" s="16">
        <v>1.1735680892891789</v>
      </c>
      <c r="AH48" s="16">
        <v>1.9895274899168736</v>
      </c>
      <c r="AI48" s="16">
        <v>1.682248323172715</v>
      </c>
      <c r="AJ48" s="16">
        <v>1.4642850136012289</v>
      </c>
      <c r="AK48" s="16">
        <v>1.6316702891404178</v>
      </c>
      <c r="AL48" s="16">
        <v>1.6316702891404178</v>
      </c>
      <c r="AM48" s="16">
        <v>1.6316702891404178</v>
      </c>
      <c r="AN48" s="16">
        <v>1.8888869282445491</v>
      </c>
      <c r="AO48" s="16">
        <v>1.8888869282445491</v>
      </c>
      <c r="AP48" s="16"/>
      <c r="AQ48" s="16"/>
      <c r="AR48" s="16"/>
      <c r="AS48" s="16"/>
      <c r="AT48" s="16"/>
      <c r="AU48" s="16"/>
      <c r="AV48" s="16"/>
    </row>
    <row r="49" spans="1:48" x14ac:dyDescent="0.25">
      <c r="A49" s="26" t="s">
        <v>40</v>
      </c>
      <c r="G49" s="40"/>
      <c r="Z49" s="16">
        <v>1.4668964354994438</v>
      </c>
      <c r="AA49" s="16">
        <v>1.02</v>
      </c>
      <c r="AB49" s="16">
        <v>1.1024674325223645</v>
      </c>
      <c r="AC49" s="16">
        <v>1.3005795018726181</v>
      </c>
      <c r="AD49" s="16">
        <v>1.3005795018726181</v>
      </c>
      <c r="AE49" s="16">
        <v>1.3005795018726181</v>
      </c>
      <c r="AF49" s="16">
        <v>1.1303161391984597</v>
      </c>
      <c r="AG49" s="16">
        <v>1.1303161391984597</v>
      </c>
      <c r="AH49" s="16">
        <v>1.9705325381231373</v>
      </c>
      <c r="AI49" s="16">
        <v>1.667823795766213</v>
      </c>
      <c r="AJ49" s="16">
        <v>1.4517317620104151</v>
      </c>
      <c r="AK49" s="16">
        <v>1.6159729181642579</v>
      </c>
      <c r="AL49" s="16">
        <v>1.6159729181642579</v>
      </c>
      <c r="AM49" s="16">
        <v>1.6159729181642579</v>
      </c>
      <c r="AN49" s="16">
        <v>1.8830734900577686</v>
      </c>
      <c r="AO49" s="16">
        <v>1.8830734900577686</v>
      </c>
      <c r="AP49" s="16"/>
      <c r="AQ49" s="16"/>
      <c r="AR49" s="16"/>
      <c r="AS49" s="16"/>
      <c r="AT49" s="16"/>
      <c r="AU49" s="16"/>
      <c r="AV49" s="16"/>
    </row>
    <row r="50" spans="1:48" x14ac:dyDescent="0.25">
      <c r="A50" s="26" t="s">
        <v>105</v>
      </c>
      <c r="G50" s="41"/>
      <c r="Z50" s="16"/>
      <c r="AA50" s="16"/>
      <c r="AB50" s="16"/>
      <c r="AC50" s="16"/>
      <c r="AD50" s="16"/>
      <c r="AE50" s="16"/>
      <c r="AF50" s="16"/>
      <c r="AG50" s="16"/>
      <c r="AH50" s="16"/>
      <c r="AI50" s="16"/>
      <c r="AJ50" s="16"/>
      <c r="AK50" s="16"/>
      <c r="AL50" s="16"/>
      <c r="AM50" s="16"/>
      <c r="AN50" s="16">
        <v>2.2537996344276312</v>
      </c>
      <c r="AO50" s="16">
        <v>2.2537996344276312</v>
      </c>
      <c r="AP50" s="16"/>
      <c r="AQ50" s="16"/>
      <c r="AR50" s="16"/>
      <c r="AS50" s="16"/>
      <c r="AT50" s="16"/>
      <c r="AU50" s="16"/>
      <c r="AV50" s="16"/>
    </row>
    <row r="51" spans="1:48" x14ac:dyDescent="0.25">
      <c r="A51" s="28" t="s">
        <v>107</v>
      </c>
      <c r="Z51" s="16"/>
      <c r="AA51" s="16"/>
      <c r="AB51" s="16"/>
      <c r="AC51" s="16"/>
      <c r="AD51" s="16"/>
      <c r="AE51" s="16"/>
      <c r="AF51" s="16"/>
      <c r="AG51" s="16"/>
      <c r="AH51" s="16"/>
      <c r="AI51" s="16"/>
      <c r="AJ51" s="16"/>
      <c r="AK51" s="16"/>
      <c r="AL51" s="16"/>
      <c r="AM51" s="16"/>
      <c r="AN51" s="16">
        <v>2.4788884169951557</v>
      </c>
      <c r="AO51" s="16">
        <v>2.4788884169951557</v>
      </c>
      <c r="AP51" s="16"/>
      <c r="AQ51" s="16"/>
      <c r="AR51" s="16"/>
      <c r="AS51" s="16"/>
      <c r="AT51" s="16"/>
      <c r="AU51" s="16"/>
      <c r="AV51" s="16"/>
    </row>
    <row r="52" spans="1:48" x14ac:dyDescent="0.25">
      <c r="A52" s="28" t="s">
        <v>108</v>
      </c>
      <c r="Z52" s="16"/>
      <c r="AA52" s="16"/>
      <c r="AB52" s="16"/>
      <c r="AC52" s="16"/>
      <c r="AD52" s="16"/>
      <c r="AE52" s="16"/>
      <c r="AF52" s="16"/>
      <c r="AG52" s="16"/>
      <c r="AH52" s="16"/>
      <c r="AI52" s="16"/>
      <c r="AJ52" s="16"/>
      <c r="AK52" s="16"/>
      <c r="AL52" s="16"/>
      <c r="AM52" s="16"/>
      <c r="AN52" s="16">
        <v>2.5215068865754771</v>
      </c>
      <c r="AO52" s="16">
        <v>2.5215068865754771</v>
      </c>
      <c r="AP52" s="16"/>
      <c r="AQ52" s="16"/>
      <c r="AR52" s="16"/>
      <c r="AS52" s="16"/>
      <c r="AT52" s="16"/>
      <c r="AU52" s="16"/>
      <c r="AV52" s="16"/>
    </row>
    <row r="53" spans="1:48" x14ac:dyDescent="0.25">
      <c r="A53" s="28" t="s">
        <v>109</v>
      </c>
      <c r="Z53" s="16"/>
      <c r="AA53" s="16"/>
      <c r="AB53" s="16"/>
      <c r="AC53" s="16"/>
      <c r="AD53" s="16"/>
      <c r="AE53" s="16"/>
      <c r="AF53" s="16"/>
      <c r="AG53" s="16"/>
      <c r="AH53" s="16"/>
      <c r="AI53" s="16"/>
      <c r="AJ53" s="16"/>
      <c r="AK53" s="16"/>
      <c r="AL53" s="16"/>
      <c r="AM53" s="16"/>
      <c r="AN53" s="16">
        <v>2.5294433859748882</v>
      </c>
      <c r="AO53" s="16">
        <v>2.6928417727352607</v>
      </c>
      <c r="AP53" s="16"/>
      <c r="AQ53" s="16"/>
      <c r="AR53" s="16"/>
      <c r="AS53" s="16"/>
      <c r="AT53" s="16"/>
      <c r="AU53" s="16"/>
      <c r="AV53" s="16"/>
    </row>
    <row r="54" spans="1:48" x14ac:dyDescent="0.25">
      <c r="A54" s="28" t="s">
        <v>110</v>
      </c>
      <c r="Z54" s="16"/>
      <c r="AA54" s="16"/>
      <c r="AB54" s="16"/>
      <c r="AC54" s="16"/>
      <c r="AD54" s="16"/>
      <c r="AE54" s="16"/>
      <c r="AF54" s="16"/>
      <c r="AG54" s="16"/>
      <c r="AH54" s="16"/>
      <c r="AI54" s="16"/>
      <c r="AJ54" s="16"/>
      <c r="AK54" s="16"/>
      <c r="AL54" s="16"/>
      <c r="AM54" s="16"/>
      <c r="AN54" s="16">
        <v>2.8212965918786868</v>
      </c>
      <c r="AO54" s="16">
        <v>2.6501503236505406</v>
      </c>
      <c r="AP54" s="16"/>
      <c r="AQ54" s="16"/>
      <c r="AR54" s="16"/>
      <c r="AS54" s="16"/>
      <c r="AT54" s="16"/>
      <c r="AU54" s="16"/>
      <c r="AV54" s="16"/>
    </row>
    <row r="55" spans="1:48" x14ac:dyDescent="0.25">
      <c r="A55" s="28" t="s">
        <v>111</v>
      </c>
      <c r="Z55" s="16"/>
      <c r="AA55" s="16"/>
      <c r="AB55" s="16"/>
      <c r="AC55" s="16"/>
      <c r="AD55" s="16"/>
      <c r="AE55" s="16"/>
      <c r="AF55" s="16"/>
      <c r="AG55" s="16"/>
      <c r="AH55" s="16"/>
      <c r="AI55" s="16"/>
      <c r="AJ55" s="16"/>
      <c r="AK55" s="16"/>
      <c r="AL55" s="16"/>
      <c r="AM55" s="16"/>
      <c r="AN55" s="16">
        <v>2.8321268070865195</v>
      </c>
      <c r="AO55" s="16">
        <v>2.8321268070865195</v>
      </c>
      <c r="AP55" s="16"/>
      <c r="AQ55" s="16"/>
      <c r="AR55" s="16"/>
      <c r="AS55" s="16"/>
      <c r="AT55" s="16"/>
      <c r="AU55" s="16"/>
      <c r="AV55" s="16"/>
    </row>
    <row r="56" spans="1:48" x14ac:dyDescent="0.25">
      <c r="A56" s="28" t="s">
        <v>112</v>
      </c>
      <c r="Z56" s="16"/>
      <c r="AA56" s="16"/>
      <c r="AB56" s="16"/>
      <c r="AC56" s="16"/>
      <c r="AD56" s="16"/>
      <c r="AE56" s="16"/>
      <c r="AF56" s="16"/>
      <c r="AG56" s="16"/>
      <c r="AH56" s="16"/>
      <c r="AI56" s="16"/>
      <c r="AJ56" s="16"/>
      <c r="AK56" s="16"/>
      <c r="AL56" s="16"/>
      <c r="AM56" s="16"/>
      <c r="AN56" s="16">
        <v>2.6571555882668618</v>
      </c>
      <c r="AO56" s="16">
        <v>2.6571555882668618</v>
      </c>
      <c r="AP56" s="16"/>
      <c r="AQ56" s="16"/>
      <c r="AR56" s="16"/>
      <c r="AS56" s="16"/>
      <c r="AT56" s="16"/>
      <c r="AU56" s="16"/>
      <c r="AV56" s="16"/>
    </row>
    <row r="57" spans="1:48" x14ac:dyDescent="0.25">
      <c r="A57" s="27" t="s">
        <v>113</v>
      </c>
      <c r="Z57" s="16"/>
      <c r="AA57" s="16"/>
      <c r="AB57" s="16"/>
      <c r="AC57" s="16"/>
      <c r="AD57" s="16"/>
      <c r="AE57" s="16"/>
      <c r="AF57" s="16"/>
      <c r="AG57" s="16"/>
      <c r="AH57" s="16"/>
      <c r="AI57" s="16"/>
      <c r="AJ57" s="16"/>
      <c r="AK57" s="16"/>
      <c r="AL57" s="16"/>
      <c r="AM57" s="16"/>
      <c r="AN57" s="16">
        <v>2.3178774707689915</v>
      </c>
      <c r="AO57" s="16">
        <v>2.3178774707689915</v>
      </c>
      <c r="AP57" s="16"/>
      <c r="AQ57" s="16"/>
      <c r="AR57" s="16"/>
      <c r="AS57" s="16"/>
      <c r="AT57" s="16"/>
      <c r="AU57" s="16"/>
      <c r="AV57" s="16"/>
    </row>
    <row r="58" spans="1:48" x14ac:dyDescent="0.25">
      <c r="A58" s="27" t="s">
        <v>114</v>
      </c>
      <c r="Z58" s="16"/>
      <c r="AA58" s="16"/>
      <c r="AB58" s="16"/>
      <c r="AC58" s="16"/>
      <c r="AD58" s="16"/>
      <c r="AE58" s="16"/>
      <c r="AF58" s="16"/>
      <c r="AG58" s="16"/>
      <c r="AH58" s="16"/>
      <c r="AI58" s="16"/>
      <c r="AJ58" s="16"/>
      <c r="AK58" s="16"/>
      <c r="AL58" s="16"/>
      <c r="AM58" s="16"/>
      <c r="AN58" s="16">
        <v>2.0996511060137029</v>
      </c>
      <c r="AO58" s="16">
        <v>2.0996511060137029</v>
      </c>
      <c r="AP58" s="16"/>
      <c r="AQ58" s="16"/>
      <c r="AR58" s="16"/>
      <c r="AS58" s="16"/>
      <c r="AT58" s="16"/>
      <c r="AU58" s="16"/>
      <c r="AV58" s="16"/>
    </row>
    <row r="59" spans="1:48" x14ac:dyDescent="0.25">
      <c r="A59" s="27" t="s">
        <v>115</v>
      </c>
      <c r="Z59" s="16"/>
      <c r="AA59" s="16"/>
      <c r="AB59" s="16"/>
      <c r="AC59" s="16"/>
      <c r="AD59" s="16"/>
      <c r="AE59" s="16"/>
      <c r="AF59" s="16"/>
      <c r="AG59" s="16"/>
      <c r="AH59" s="16"/>
      <c r="AI59" s="16"/>
      <c r="AJ59" s="16"/>
      <c r="AK59" s="16"/>
      <c r="AL59" s="16"/>
      <c r="AM59" s="16"/>
      <c r="AN59" s="16">
        <v>1.9182390219067962</v>
      </c>
      <c r="AO59" s="16">
        <v>1.9182390219067962</v>
      </c>
      <c r="AP59" s="16"/>
      <c r="AQ59" s="16"/>
      <c r="AR59" s="16"/>
      <c r="AS59" s="16"/>
      <c r="AT59" s="16"/>
      <c r="AU59" s="16"/>
      <c r="AV59" s="16"/>
    </row>
    <row r="60" spans="1:48" x14ac:dyDescent="0.25">
      <c r="A60" s="27" t="s">
        <v>116</v>
      </c>
      <c r="Z60" s="16"/>
      <c r="AA60" s="16"/>
      <c r="AB60" s="16"/>
      <c r="AC60" s="16"/>
      <c r="AD60" s="16"/>
      <c r="AE60" s="16"/>
      <c r="AF60" s="16"/>
      <c r="AG60" s="16"/>
      <c r="AH60" s="16"/>
      <c r="AI60" s="16"/>
      <c r="AJ60" s="16"/>
      <c r="AK60" s="16"/>
      <c r="AL60" s="16"/>
      <c r="AM60" s="16"/>
      <c r="AN60" s="16">
        <v>2.0411979776138724</v>
      </c>
      <c r="AO60" s="16">
        <v>2.0411979776138724</v>
      </c>
      <c r="AP60" s="16"/>
      <c r="AQ60" s="16"/>
      <c r="AR60" s="16"/>
      <c r="AS60" s="16"/>
      <c r="AT60" s="16"/>
      <c r="AU60" s="16"/>
      <c r="AV60" s="16"/>
    </row>
    <row r="61" spans="1:48" x14ac:dyDescent="0.25">
      <c r="A61" s="27" t="s">
        <v>117</v>
      </c>
      <c r="Z61" s="16"/>
      <c r="AA61" s="16"/>
      <c r="AB61" s="16"/>
      <c r="AC61" s="16"/>
      <c r="AD61" s="16"/>
      <c r="AE61" s="16"/>
      <c r="AF61" s="16"/>
      <c r="AG61" s="16"/>
      <c r="AH61" s="16"/>
      <c r="AI61" s="16"/>
      <c r="AJ61" s="16"/>
      <c r="AK61" s="16"/>
      <c r="AL61" s="16"/>
      <c r="AM61" s="16"/>
      <c r="AN61" s="16">
        <v>1.9155913901786596</v>
      </c>
      <c r="AO61" s="16">
        <v>1.9155913901786596</v>
      </c>
      <c r="AP61" s="16"/>
      <c r="AQ61" s="16"/>
      <c r="AR61" s="16"/>
      <c r="AS61" s="16"/>
      <c r="AT61" s="16"/>
      <c r="AU61" s="16"/>
      <c r="AV61" s="16"/>
    </row>
    <row r="62" spans="1:48" x14ac:dyDescent="0.25">
      <c r="A62" s="17" t="s">
        <v>118</v>
      </c>
      <c r="Z62" s="16"/>
      <c r="AA62" s="16"/>
      <c r="AB62" s="16"/>
      <c r="AC62" s="16"/>
      <c r="AD62" s="16"/>
      <c r="AE62" s="16"/>
      <c r="AF62" s="16"/>
      <c r="AG62" s="16"/>
      <c r="AH62" s="16"/>
      <c r="AI62" s="16"/>
      <c r="AJ62" s="16"/>
      <c r="AK62" s="16"/>
      <c r="AL62" s="16"/>
      <c r="AM62" s="16"/>
      <c r="AN62" s="16">
        <v>2.2541597265104278</v>
      </c>
      <c r="AO62" s="16">
        <v>2.2541597265104278</v>
      </c>
      <c r="AP62" s="16"/>
      <c r="AQ62" s="16"/>
      <c r="AR62" s="16"/>
      <c r="AS62" s="16"/>
      <c r="AT62" s="16"/>
      <c r="AU62" s="16"/>
      <c r="AV62" s="16"/>
    </row>
    <row r="63" spans="1:48" x14ac:dyDescent="0.25">
      <c r="A63" t="s">
        <v>121</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16"/>
      <c r="AO63" s="16">
        <v>2.4788884169951557</v>
      </c>
      <c r="AP63" s="16"/>
      <c r="AQ63" s="16"/>
      <c r="AR63" s="16"/>
      <c r="AS63" s="16"/>
      <c r="AT63" s="16"/>
      <c r="AU63" s="16"/>
      <c r="AV63" s="16"/>
    </row>
    <row r="64" spans="1:48" x14ac:dyDescent="0.25">
      <c r="Z64" s="16"/>
      <c r="AA64" s="16"/>
      <c r="AB64" s="16"/>
      <c r="AC64" s="16"/>
      <c r="AD64" s="16"/>
      <c r="AE64" s="16"/>
      <c r="AF64" s="16"/>
      <c r="AG64" s="16"/>
      <c r="AH64" s="16"/>
      <c r="AI64" s="16"/>
      <c r="AJ64" s="16"/>
      <c r="AK64" s="16"/>
      <c r="AL64" s="16"/>
      <c r="AM64" s="16"/>
      <c r="AN64" s="16"/>
      <c r="AO64" s="16"/>
      <c r="AP64" s="16"/>
      <c r="AQ64" s="16"/>
      <c r="AR64" s="16"/>
      <c r="AS64" s="16"/>
      <c r="AT64" s="16"/>
      <c r="AU64" s="16"/>
      <c r="AV64" s="16"/>
    </row>
    <row r="65" spans="26:48" x14ac:dyDescent="0.25">
      <c r="Z65" s="16"/>
      <c r="AA65" s="16"/>
      <c r="AB65" s="16"/>
      <c r="AC65" s="16"/>
      <c r="AD65" s="16"/>
      <c r="AE65" s="16"/>
      <c r="AF65" s="16"/>
      <c r="AG65" s="16"/>
      <c r="AH65" s="16"/>
      <c r="AI65" s="16"/>
      <c r="AJ65" s="16"/>
      <c r="AK65" s="16"/>
      <c r="AL65" s="16"/>
      <c r="AM65" s="16"/>
      <c r="AN65" s="16"/>
      <c r="AO65" s="16"/>
      <c r="AP65" s="16"/>
      <c r="AQ65" s="16"/>
      <c r="AR65" s="16"/>
      <c r="AS65" s="16"/>
      <c r="AT65" s="16"/>
      <c r="AU65" s="16"/>
      <c r="AV65" s="16"/>
    </row>
    <row r="66" spans="26:48" x14ac:dyDescent="0.25">
      <c r="Z66" s="16"/>
      <c r="AA66" s="16"/>
      <c r="AB66" s="16"/>
      <c r="AC66" s="16"/>
      <c r="AD66" s="16"/>
      <c r="AE66" s="16"/>
      <c r="AF66" s="16"/>
      <c r="AG66" s="16"/>
      <c r="AH66" s="16"/>
      <c r="AI66" s="16"/>
      <c r="AJ66" s="16"/>
      <c r="AK66" s="16"/>
      <c r="AL66" s="16"/>
      <c r="AM66" s="16"/>
      <c r="AN66" s="16"/>
      <c r="AO66" s="16"/>
      <c r="AP66" s="16"/>
      <c r="AQ66" s="16"/>
      <c r="AR66" s="16"/>
      <c r="AS66" s="16"/>
      <c r="AT66" s="16"/>
      <c r="AU66" s="16"/>
      <c r="AV66" s="16"/>
    </row>
    <row r="67" spans="26:48" x14ac:dyDescent="0.25">
      <c r="Z67" s="16"/>
      <c r="AA67" s="16"/>
      <c r="AB67" s="16"/>
      <c r="AC67" s="16"/>
      <c r="AD67" s="16"/>
      <c r="AE67" s="16"/>
      <c r="AF67" s="16"/>
      <c r="AG67" s="16"/>
      <c r="AH67" s="16"/>
      <c r="AI67" s="16"/>
      <c r="AJ67" s="16"/>
      <c r="AK67" s="16"/>
      <c r="AL67" s="16"/>
      <c r="AM67" s="16"/>
      <c r="AN67" s="16"/>
      <c r="AO67" s="16"/>
      <c r="AP67" s="16"/>
      <c r="AQ67" s="16"/>
      <c r="AR67" s="16"/>
      <c r="AS67" s="16"/>
      <c r="AT67" s="16"/>
      <c r="AU67" s="16"/>
      <c r="AV67" s="16"/>
    </row>
    <row r="68" spans="26:48" x14ac:dyDescent="0.25">
      <c r="AA68" s="16"/>
      <c r="AB68" s="16"/>
      <c r="AC68" s="16"/>
      <c r="AD68" s="16"/>
      <c r="AE68" s="16"/>
      <c r="AF68" s="16"/>
      <c r="AG68" s="16"/>
      <c r="AH68" s="16"/>
      <c r="AI68" s="16"/>
      <c r="AK68" s="16"/>
      <c r="AL68" s="16"/>
      <c r="AM68" s="16"/>
      <c r="AN68" s="16"/>
      <c r="AO68" s="16"/>
      <c r="AP68" s="16"/>
      <c r="AQ68" s="16"/>
      <c r="AR68" s="16"/>
      <c r="AS68" s="16"/>
      <c r="AT68" s="16"/>
      <c r="AU68" s="16"/>
      <c r="AV68"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2"/>
  <sheetViews>
    <sheetView workbookViewId="0">
      <selection activeCell="I33" sqref="I33"/>
    </sheetView>
  </sheetViews>
  <sheetFormatPr defaultRowHeight="15" x14ac:dyDescent="0.25"/>
  <cols>
    <col min="3" max="3" width="23.42578125" customWidth="1"/>
    <col min="11" max="11" width="17.5703125" bestFit="1" customWidth="1"/>
  </cols>
  <sheetData>
    <row r="1" spans="1:15" x14ac:dyDescent="0.25">
      <c r="A1" s="3" t="s">
        <v>0</v>
      </c>
      <c r="B1" t="s">
        <v>43</v>
      </c>
      <c r="C1" t="s">
        <v>93</v>
      </c>
      <c r="D1" t="s">
        <v>91</v>
      </c>
      <c r="E1" t="s">
        <v>90</v>
      </c>
      <c r="F1" t="s">
        <v>92</v>
      </c>
      <c r="I1" s="23"/>
      <c r="J1" s="17"/>
      <c r="K1" s="23" t="s">
        <v>147</v>
      </c>
      <c r="L1" s="23" t="s">
        <v>41</v>
      </c>
      <c r="M1" s="23" t="s">
        <v>90</v>
      </c>
      <c r="N1" s="25"/>
      <c r="O1" s="25"/>
    </row>
    <row r="2" spans="1:15" x14ac:dyDescent="0.25">
      <c r="A2" s="17" t="s">
        <v>19</v>
      </c>
      <c r="B2">
        <v>3.6982806703746087</v>
      </c>
      <c r="C2">
        <v>1.9113235895585838</v>
      </c>
      <c r="D2">
        <f t="shared" ref="D2:D13" si="0">ABS(B2-C2)</f>
        <v>1.7869570808160249</v>
      </c>
      <c r="E2">
        <f t="shared" ref="E2:E13" si="1">ABS((B2-C2)/C2)</f>
        <v>0.93493173556693188</v>
      </c>
      <c r="F2">
        <f t="shared" ref="F2:F13" si="2">D2^2</f>
        <v>3.1932156086785293</v>
      </c>
      <c r="I2" s="23"/>
      <c r="J2" s="17" t="s">
        <v>95</v>
      </c>
      <c r="K2" s="23">
        <v>1.5</v>
      </c>
      <c r="L2" s="23">
        <v>1.72</v>
      </c>
      <c r="M2" s="23">
        <v>0.14666666666666664</v>
      </c>
      <c r="N2" s="23"/>
      <c r="O2" s="23"/>
    </row>
    <row r="3" spans="1:15" x14ac:dyDescent="0.25">
      <c r="A3" s="17" t="s">
        <v>20</v>
      </c>
      <c r="B3">
        <v>2.6442298939829176</v>
      </c>
      <c r="C3">
        <v>2.6042356674816691</v>
      </c>
      <c r="D3" s="18">
        <f t="shared" si="0"/>
        <v>3.9994226501248509E-2</v>
      </c>
      <c r="E3" s="18">
        <f t="shared" si="1"/>
        <v>1.5357376062637013E-2</v>
      </c>
      <c r="F3" s="19">
        <f t="shared" si="2"/>
        <v>1.5995381534331685E-3</v>
      </c>
      <c r="I3" s="23"/>
      <c r="J3" s="17" t="s">
        <v>96</v>
      </c>
      <c r="K3" s="23">
        <v>1.51</v>
      </c>
      <c r="L3" s="23">
        <v>1.91</v>
      </c>
      <c r="M3" s="23">
        <v>0.26490066225165559</v>
      </c>
      <c r="N3" s="23"/>
      <c r="O3" s="23"/>
    </row>
    <row r="4" spans="1:15" x14ac:dyDescent="0.25">
      <c r="A4" s="17" t="s">
        <v>21</v>
      </c>
      <c r="B4">
        <v>2.8614908816161511</v>
      </c>
      <c r="C4">
        <v>2.6854685906192208</v>
      </c>
      <c r="D4">
        <f t="shared" si="0"/>
        <v>0.17602229099693023</v>
      </c>
      <c r="E4">
        <f t="shared" si="1"/>
        <v>6.5546211045552638E-2</v>
      </c>
      <c r="F4">
        <f t="shared" si="2"/>
        <v>3.0983846927807986E-2</v>
      </c>
      <c r="I4" s="23"/>
      <c r="J4" s="17" t="s">
        <v>97</v>
      </c>
      <c r="K4" s="23">
        <v>1.71</v>
      </c>
      <c r="L4" s="23">
        <v>2</v>
      </c>
      <c r="M4" s="23">
        <v>0.16959064327485382</v>
      </c>
      <c r="N4" s="24"/>
      <c r="O4" s="24"/>
    </row>
    <row r="5" spans="1:15" x14ac:dyDescent="0.25">
      <c r="A5" s="17" t="s">
        <v>22</v>
      </c>
      <c r="B5">
        <v>2.3160296405482428</v>
      </c>
      <c r="C5">
        <v>3.1747738612100118</v>
      </c>
      <c r="D5">
        <f t="shared" si="0"/>
        <v>0.85874422066176903</v>
      </c>
      <c r="E5">
        <f t="shared" si="1"/>
        <v>0.27048988627318266</v>
      </c>
      <c r="F5">
        <f t="shared" si="2"/>
        <v>0.73744163651998906</v>
      </c>
      <c r="J5" s="17" t="s">
        <v>98</v>
      </c>
      <c r="K5" s="23">
        <v>1.63</v>
      </c>
      <c r="L5" s="23">
        <v>2.4700000000000002</v>
      </c>
      <c r="M5" s="23">
        <v>0.51533742331288368</v>
      </c>
    </row>
    <row r="6" spans="1:15" x14ac:dyDescent="0.25">
      <c r="A6" s="17" t="s">
        <v>23</v>
      </c>
      <c r="B6">
        <v>3.1070358532693856</v>
      </c>
      <c r="C6">
        <v>2.2348565831978315</v>
      </c>
      <c r="D6">
        <f t="shared" si="0"/>
        <v>0.87217927007155405</v>
      </c>
      <c r="E6">
        <f t="shared" si="1"/>
        <v>0.39026185242883121</v>
      </c>
      <c r="F6">
        <f t="shared" si="2"/>
        <v>0.76069667914254879</v>
      </c>
      <c r="J6" s="17" t="s">
        <v>99</v>
      </c>
      <c r="K6" s="23">
        <v>1.73</v>
      </c>
      <c r="L6" s="23">
        <v>2.31</v>
      </c>
      <c r="M6" s="23">
        <v>0.33526011560693647</v>
      </c>
    </row>
    <row r="7" spans="1:15" x14ac:dyDescent="0.25">
      <c r="A7" s="17" t="s">
        <v>24</v>
      </c>
      <c r="B7">
        <v>2.0714273103970253</v>
      </c>
      <c r="C7">
        <v>2.8787373121659625</v>
      </c>
      <c r="D7">
        <f t="shared" si="0"/>
        <v>0.80731000176893719</v>
      </c>
      <c r="E7">
        <f t="shared" si="1"/>
        <v>0.28043892659365888</v>
      </c>
      <c r="F7">
        <f t="shared" si="2"/>
        <v>0.65174943895616133</v>
      </c>
      <c r="J7" s="17" t="s">
        <v>100</v>
      </c>
      <c r="K7" s="23">
        <v>2.19</v>
      </c>
      <c r="L7" s="23"/>
      <c r="M7" s="23"/>
    </row>
    <row r="8" spans="1:15" x14ac:dyDescent="0.25">
      <c r="A8" s="17" t="s">
        <v>25</v>
      </c>
      <c r="B8">
        <v>2.1968255834317083</v>
      </c>
      <c r="C8">
        <v>2.0674192531362765</v>
      </c>
      <c r="D8">
        <f t="shared" si="0"/>
        <v>0.1294063302954318</v>
      </c>
      <c r="E8">
        <f t="shared" si="1"/>
        <v>6.2593172671252972E-2</v>
      </c>
      <c r="F8">
        <f t="shared" si="2"/>
        <v>1.6745998320530392E-2</v>
      </c>
    </row>
    <row r="9" spans="1:15" x14ac:dyDescent="0.25">
      <c r="A9" s="17" t="s">
        <v>26</v>
      </c>
      <c r="B9">
        <v>1.9286042204755629</v>
      </c>
      <c r="C9">
        <v>1.5103368809565803</v>
      </c>
      <c r="D9">
        <f t="shared" si="0"/>
        <v>0.41826733951898265</v>
      </c>
      <c r="E9">
        <f t="shared" si="1"/>
        <v>0.27693645357721169</v>
      </c>
      <c r="F9">
        <f t="shared" si="2"/>
        <v>0.17494756730828789</v>
      </c>
    </row>
    <row r="10" spans="1:15" x14ac:dyDescent="0.25">
      <c r="A10" s="17" t="s">
        <v>27</v>
      </c>
      <c r="B10">
        <v>1.5141232888422615</v>
      </c>
      <c r="C10">
        <v>1.5934840106368706</v>
      </c>
      <c r="D10">
        <f t="shared" si="0"/>
        <v>7.9360721794609068E-2</v>
      </c>
      <c r="E10">
        <f t="shared" si="1"/>
        <v>4.980327462645253E-2</v>
      </c>
      <c r="F10">
        <f t="shared" si="2"/>
        <v>6.2981241637613391E-3</v>
      </c>
    </row>
    <row r="11" spans="1:15" x14ac:dyDescent="0.25">
      <c r="A11" s="17" t="s">
        <v>28</v>
      </c>
      <c r="B11">
        <v>1.9587284307034498</v>
      </c>
      <c r="C11">
        <v>1.5194310139228491</v>
      </c>
      <c r="D11">
        <f t="shared" si="0"/>
        <v>0.43929741678060075</v>
      </c>
      <c r="E11">
        <f t="shared" si="1"/>
        <v>0.28911968543173794</v>
      </c>
      <c r="F11">
        <f t="shared" si="2"/>
        <v>0.19298222039010884</v>
      </c>
    </row>
    <row r="12" spans="1:15" x14ac:dyDescent="0.25">
      <c r="A12" s="17" t="s">
        <v>29</v>
      </c>
      <c r="B12">
        <v>1.890688525741814</v>
      </c>
      <c r="C12">
        <v>1.8613389585659188</v>
      </c>
      <c r="D12">
        <f t="shared" si="0"/>
        <v>2.9349567175895208E-2</v>
      </c>
      <c r="E12">
        <f t="shared" si="1"/>
        <v>1.5767986287950359E-2</v>
      </c>
      <c r="F12">
        <f t="shared" si="2"/>
        <v>8.6139709341238543E-4</v>
      </c>
    </row>
    <row r="13" spans="1:15" x14ac:dyDescent="0.25">
      <c r="A13" s="17" t="s">
        <v>30</v>
      </c>
      <c r="B13">
        <v>1.8739919493219399</v>
      </c>
      <c r="C13">
        <v>2.3594781309766404</v>
      </c>
      <c r="D13">
        <f t="shared" si="0"/>
        <v>0.48548618165470048</v>
      </c>
      <c r="E13">
        <f t="shared" si="1"/>
        <v>0.20575998365102327</v>
      </c>
      <c r="F13">
        <f t="shared" si="2"/>
        <v>0.23569683257766083</v>
      </c>
    </row>
    <row r="14" spans="1:15" x14ac:dyDescent="0.25">
      <c r="A14" s="17"/>
    </row>
    <row r="15" spans="1:15" x14ac:dyDescent="0.25">
      <c r="A15" s="17"/>
    </row>
    <row r="16" spans="1:15" x14ac:dyDescent="0.25">
      <c r="A16" s="17"/>
      <c r="F16" s="20"/>
      <c r="G16" s="22"/>
      <c r="H16" s="22"/>
      <c r="I16" s="22"/>
      <c r="J16" s="22"/>
      <c r="K16" s="22"/>
      <c r="L16" s="22"/>
    </row>
    <row r="17" spans="1:12" x14ac:dyDescent="0.25">
      <c r="A17" s="17"/>
      <c r="F17" s="20"/>
      <c r="G17" s="20"/>
      <c r="H17" s="20"/>
      <c r="I17" s="20"/>
      <c r="J17" s="20"/>
      <c r="K17" s="20"/>
      <c r="L17" s="20"/>
    </row>
    <row r="18" spans="1:12" x14ac:dyDescent="0.25">
      <c r="A18" s="17"/>
      <c r="F18" s="20"/>
      <c r="G18" s="20"/>
      <c r="H18" s="20"/>
      <c r="I18" s="20"/>
      <c r="J18" s="20"/>
      <c r="K18" s="20"/>
      <c r="L18" s="20"/>
    </row>
    <row r="19" spans="1:12" x14ac:dyDescent="0.25">
      <c r="A19" s="17"/>
      <c r="F19" s="20"/>
      <c r="G19" s="21"/>
      <c r="H19" s="21"/>
      <c r="I19" s="21"/>
      <c r="J19" s="21"/>
      <c r="K19" s="21"/>
      <c r="L19" s="21"/>
    </row>
    <row r="20" spans="1:12" x14ac:dyDescent="0.25">
      <c r="A20" s="17"/>
    </row>
    <row r="21" spans="1:12" x14ac:dyDescent="0.25">
      <c r="A21" s="17"/>
    </row>
    <row r="22" spans="1:12" x14ac:dyDescent="0.25">
      <c r="A22" s="17"/>
    </row>
    <row r="23" spans="1:12" x14ac:dyDescent="0.25">
      <c r="A23" s="17"/>
    </row>
    <row r="24" spans="1:12" x14ac:dyDescent="0.25">
      <c r="A24" s="17"/>
    </row>
    <row r="25" spans="1:12" x14ac:dyDescent="0.25">
      <c r="A25" s="17"/>
    </row>
    <row r="26" spans="1:12" x14ac:dyDescent="0.25">
      <c r="A26" s="17"/>
    </row>
    <row r="27" spans="1:12" x14ac:dyDescent="0.25">
      <c r="A27" s="17"/>
    </row>
    <row r="28" spans="1:12" x14ac:dyDescent="0.25">
      <c r="A28" s="17"/>
    </row>
    <row r="29" spans="1:12" x14ac:dyDescent="0.25">
      <c r="A29" s="17"/>
    </row>
    <row r="30" spans="1:12" x14ac:dyDescent="0.25">
      <c r="A30" s="17"/>
    </row>
    <row r="31" spans="1:12" x14ac:dyDescent="0.25">
      <c r="A31" s="17"/>
    </row>
    <row r="32" spans="1:12" x14ac:dyDescent="0.25">
      <c r="A32" s="17"/>
    </row>
    <row r="33" spans="1:1" x14ac:dyDescent="0.25">
      <c r="A33" s="17"/>
    </row>
    <row r="34" spans="1:1" x14ac:dyDescent="0.25">
      <c r="A34" s="17"/>
    </row>
    <row r="35" spans="1:1" x14ac:dyDescent="0.25">
      <c r="A35" s="17"/>
    </row>
    <row r="36" spans="1:1" x14ac:dyDescent="0.25">
      <c r="A36" s="17"/>
    </row>
    <row r="37" spans="1:1" x14ac:dyDescent="0.25">
      <c r="A37" s="17"/>
    </row>
    <row r="38" spans="1:1" x14ac:dyDescent="0.25">
      <c r="A38" s="17"/>
    </row>
    <row r="39" spans="1:1" x14ac:dyDescent="0.25">
      <c r="A39" s="17"/>
    </row>
    <row r="40" spans="1:1" x14ac:dyDescent="0.25">
      <c r="A40" s="17"/>
    </row>
    <row r="41" spans="1:1" x14ac:dyDescent="0.25">
      <c r="A41" s="17"/>
    </row>
    <row r="42" spans="1:1" x14ac:dyDescent="0.25">
      <c r="A42" s="17"/>
    </row>
    <row r="43" spans="1:1" x14ac:dyDescent="0.25">
      <c r="A43" s="17"/>
    </row>
    <row r="44" spans="1:1" x14ac:dyDescent="0.25">
      <c r="A44" s="17"/>
    </row>
    <row r="45" spans="1:1" x14ac:dyDescent="0.25">
      <c r="A45" s="17"/>
    </row>
    <row r="46" spans="1:1" x14ac:dyDescent="0.25">
      <c r="A46" s="17"/>
    </row>
    <row r="47" spans="1:1" x14ac:dyDescent="0.25">
      <c r="A47" s="17"/>
    </row>
    <row r="48" spans="1:1" x14ac:dyDescent="0.25">
      <c r="A48" s="17"/>
    </row>
    <row r="49" spans="1:1" x14ac:dyDescent="0.25">
      <c r="A49" s="17"/>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5"/>
  <sheetViews>
    <sheetView workbookViewId="0">
      <selection activeCell="A2" sqref="A2"/>
    </sheetView>
  </sheetViews>
  <sheetFormatPr defaultRowHeight="15" x14ac:dyDescent="0.25"/>
  <cols>
    <col min="1" max="1" width="7.42578125" bestFit="1" customWidth="1"/>
  </cols>
  <sheetData>
    <row r="1" spans="1:23" ht="107.25" x14ac:dyDescent="0.25">
      <c r="A1" t="s">
        <v>0</v>
      </c>
      <c r="B1" s="1" t="s">
        <v>5</v>
      </c>
      <c r="C1" s="1" t="s">
        <v>7</v>
      </c>
      <c r="D1" s="1" t="s">
        <v>8</v>
      </c>
      <c r="E1" s="1" t="s">
        <v>9</v>
      </c>
      <c r="F1" s="1" t="s">
        <v>10</v>
      </c>
      <c r="G1" s="1" t="s">
        <v>11</v>
      </c>
      <c r="H1" s="1" t="s">
        <v>12</v>
      </c>
      <c r="I1" s="1" t="s">
        <v>3</v>
      </c>
      <c r="J1" s="1" t="s">
        <v>4</v>
      </c>
      <c r="K1" s="1" t="s">
        <v>2</v>
      </c>
      <c r="L1" s="1" t="s">
        <v>6</v>
      </c>
      <c r="M1" s="1" t="s">
        <v>13</v>
      </c>
      <c r="N1" s="1" t="s">
        <v>16</v>
      </c>
      <c r="O1" s="1" t="s">
        <v>1</v>
      </c>
      <c r="P1" s="1" t="s">
        <v>44</v>
      </c>
      <c r="Q1" s="1" t="s">
        <v>42</v>
      </c>
      <c r="R1" s="1" t="s">
        <v>45</v>
      </c>
      <c r="S1" s="1" t="s">
        <v>47</v>
      </c>
      <c r="T1" s="1" t="s">
        <v>46</v>
      </c>
      <c r="U1" s="1" t="s">
        <v>52</v>
      </c>
      <c r="V1" s="1" t="s">
        <v>119</v>
      </c>
      <c r="W1" s="1" t="s">
        <v>48</v>
      </c>
    </row>
    <row r="2" spans="1:23" x14ac:dyDescent="0.25">
      <c r="A2" s="2" t="s">
        <v>19</v>
      </c>
      <c r="B2">
        <v>-3.1150409399999983</v>
      </c>
      <c r="C2">
        <v>5.532342809817492</v>
      </c>
      <c r="D2">
        <v>5.5183330000000003E-2</v>
      </c>
      <c r="E2">
        <v>6.009109789131819</v>
      </c>
      <c r="F2">
        <v>34.097002862070795</v>
      </c>
      <c r="G2">
        <v>26.105111668315161</v>
      </c>
      <c r="H2">
        <v>10.243763656571859</v>
      </c>
      <c r="I2">
        <v>1.2436020524300999</v>
      </c>
      <c r="J2">
        <v>7.5443174271670097</v>
      </c>
      <c r="K2">
        <v>13.890678744551291</v>
      </c>
      <c r="L2">
        <v>6.3321441000000007</v>
      </c>
      <c r="M2">
        <v>2.4268768629577382</v>
      </c>
      <c r="N2">
        <v>0</v>
      </c>
      <c r="O2">
        <v>110.36509236301328</v>
      </c>
      <c r="P2">
        <v>6.8056711739281894</v>
      </c>
      <c r="Q2">
        <v>7.2016821736581766</v>
      </c>
      <c r="R2">
        <v>26.895320688412617</v>
      </c>
      <c r="S2">
        <f t="shared" ref="S2:S13" si="0">P2+SUM(B2:M2)</f>
        <v>117.17076353694148</v>
      </c>
      <c r="T2">
        <v>35.558418041582399</v>
      </c>
      <c r="U2">
        <v>13.512328767123288</v>
      </c>
      <c r="V2">
        <v>0.82191780821917804</v>
      </c>
      <c r="W2">
        <v>3.6982806703746087</v>
      </c>
    </row>
    <row r="3" spans="1:23" x14ac:dyDescent="0.25">
      <c r="A3" s="2" t="s">
        <v>20</v>
      </c>
      <c r="B3">
        <v>-2.9656234810000002</v>
      </c>
      <c r="C3">
        <v>4.6283287816172702</v>
      </c>
      <c r="D3">
        <v>4.5341670000000001E-2</v>
      </c>
      <c r="E3">
        <v>6.6344779519488011</v>
      </c>
      <c r="F3">
        <v>13.063090880461028</v>
      </c>
      <c r="G3">
        <v>19.32152849606063</v>
      </c>
      <c r="H3">
        <v>2.7487486423013094</v>
      </c>
      <c r="I3">
        <v>1.2587182605464504</v>
      </c>
      <c r="J3">
        <v>7.2443061520377396</v>
      </c>
      <c r="K3">
        <v>13.52780175734036</v>
      </c>
      <c r="L3">
        <v>6.8792513096788905</v>
      </c>
      <c r="M3">
        <v>2.6443881561655052</v>
      </c>
      <c r="N3">
        <v>0</v>
      </c>
      <c r="O3">
        <v>75.030358577157955</v>
      </c>
      <c r="P3">
        <v>6.3758090535113681</v>
      </c>
      <c r="Q3">
        <v>5.5850337068430616</v>
      </c>
      <c r="R3">
        <v>7.478057173617966</v>
      </c>
      <c r="S3">
        <f t="shared" si="0"/>
        <v>81.406167630669358</v>
      </c>
      <c r="T3">
        <v>36.387994343509796</v>
      </c>
      <c r="U3">
        <v>13.962739726027397</v>
      </c>
      <c r="V3">
        <v>0.84931506849315064</v>
      </c>
      <c r="W3">
        <v>2.6442298939829176</v>
      </c>
    </row>
    <row r="4" spans="1:23" x14ac:dyDescent="0.25">
      <c r="A4" s="2" t="s">
        <v>21</v>
      </c>
      <c r="B4">
        <v>-2.7436982399999992</v>
      </c>
      <c r="C4">
        <v>6.036027727649401</v>
      </c>
      <c r="D4">
        <v>6.0416669999999999E-2</v>
      </c>
      <c r="E4">
        <v>6.3733140983075414</v>
      </c>
      <c r="F4">
        <v>16.551674676856969</v>
      </c>
      <c r="G4">
        <v>22.555857963734695</v>
      </c>
      <c r="H4">
        <v>4.5039588303442297</v>
      </c>
      <c r="I4">
        <v>0.94385137927011009</v>
      </c>
      <c r="J4">
        <v>7.9545369412465892</v>
      </c>
      <c r="K4">
        <v>12.045237058819932</v>
      </c>
      <c r="L4">
        <v>6.3899842151522108</v>
      </c>
      <c r="M4">
        <v>1.6065149417842495</v>
      </c>
      <c r="N4">
        <v>0</v>
      </c>
      <c r="O4">
        <v>82.277676263165958</v>
      </c>
      <c r="P4">
        <v>6.189785110121127</v>
      </c>
      <c r="Q4">
        <v>8.8556182876228071</v>
      </c>
      <c r="R4">
        <v>7.6960563892341618</v>
      </c>
      <c r="S4">
        <f t="shared" si="0"/>
        <v>88.467461373287051</v>
      </c>
      <c r="T4">
        <v>36.092904168010492</v>
      </c>
      <c r="U4">
        <v>13.962739726027397</v>
      </c>
      <c r="V4">
        <v>0.84931506849315064</v>
      </c>
      <c r="W4">
        <v>2.8614908816161511</v>
      </c>
    </row>
    <row r="5" spans="1:23" x14ac:dyDescent="0.25">
      <c r="A5" s="2" t="s">
        <v>22</v>
      </c>
      <c r="B5">
        <v>-1.2826823449999996</v>
      </c>
      <c r="C5">
        <v>5.8861505476828908</v>
      </c>
      <c r="D5">
        <v>5.1918829999999999E-2</v>
      </c>
      <c r="E5">
        <v>5.9928085657626209</v>
      </c>
      <c r="F5">
        <v>9.8328445387901535</v>
      </c>
      <c r="G5">
        <v>17.80701077803116</v>
      </c>
      <c r="H5">
        <v>1.02163068988614</v>
      </c>
      <c r="I5">
        <v>0.70456631178774987</v>
      </c>
      <c r="J5">
        <v>7.5699966933633895</v>
      </c>
      <c r="K5">
        <v>11.656878098219218</v>
      </c>
      <c r="L5">
        <v>6.1678893231499989</v>
      </c>
      <c r="M5">
        <v>1.9029595124960486</v>
      </c>
      <c r="N5">
        <v>0</v>
      </c>
      <c r="O5">
        <v>67.311971544169381</v>
      </c>
      <c r="P5">
        <v>5.842684443863865</v>
      </c>
      <c r="Q5">
        <v>6.0137362208908209</v>
      </c>
      <c r="R5">
        <v>3.8191083178993326</v>
      </c>
      <c r="S5">
        <f t="shared" si="0"/>
        <v>73.154655988033227</v>
      </c>
      <c r="T5">
        <v>37.775381209139283</v>
      </c>
      <c r="U5">
        <v>13.512328767123288</v>
      </c>
      <c r="V5">
        <v>0.82191780821917804</v>
      </c>
      <c r="W5">
        <v>2.3160296405482428</v>
      </c>
    </row>
    <row r="6" spans="1:23" x14ac:dyDescent="0.25">
      <c r="A6" s="2" t="s">
        <v>23</v>
      </c>
      <c r="B6">
        <v>-2.8425169679999995</v>
      </c>
      <c r="C6">
        <v>6.0532787277539857</v>
      </c>
      <c r="D6">
        <v>8.9744310000000008E-2</v>
      </c>
      <c r="E6">
        <v>6.1780089622684002</v>
      </c>
      <c r="F6">
        <v>11.533768189181064</v>
      </c>
      <c r="G6">
        <v>54.602657788036034</v>
      </c>
      <c r="H6">
        <v>2.9695414218423797</v>
      </c>
      <c r="I6">
        <v>0.78771575718813991</v>
      </c>
      <c r="J6">
        <v>9.038807993696798</v>
      </c>
      <c r="K6">
        <v>11.440354733033086</v>
      </c>
      <c r="L6">
        <v>6.2736137186903873</v>
      </c>
      <c r="M6">
        <v>3.3162248003210837</v>
      </c>
      <c r="N6">
        <v>0</v>
      </c>
      <c r="O6">
        <v>109.44119943401134</v>
      </c>
      <c r="P6">
        <v>4.5660708884112395</v>
      </c>
      <c r="Q6">
        <v>6.9341825050082972</v>
      </c>
      <c r="R6">
        <v>4.5995856841727667</v>
      </c>
      <c r="S6">
        <f t="shared" si="0"/>
        <v>114.00727032242258</v>
      </c>
      <c r="T6">
        <v>41.460520959676955</v>
      </c>
      <c r="U6">
        <v>13.962739726027397</v>
      </c>
      <c r="V6">
        <v>0.84931506849315064</v>
      </c>
      <c r="W6">
        <v>3.1070358532693856</v>
      </c>
    </row>
    <row r="7" spans="1:23" x14ac:dyDescent="0.25">
      <c r="A7" s="2" t="s">
        <v>24</v>
      </c>
      <c r="B7">
        <v>-3.1332637979999971</v>
      </c>
      <c r="C7">
        <v>6.1466299054029188</v>
      </c>
      <c r="D7">
        <v>7.8118999999999994E-2</v>
      </c>
      <c r="E7">
        <v>8.9406158470516495</v>
      </c>
      <c r="F7">
        <v>19.020163862257544</v>
      </c>
      <c r="G7">
        <v>15.536295977758002</v>
      </c>
      <c r="H7">
        <v>7.1479164887923616</v>
      </c>
      <c r="I7">
        <v>0.60113001047379</v>
      </c>
      <c r="J7">
        <v>8.1166137331567683</v>
      </c>
      <c r="K7">
        <v>10.279431586545966</v>
      </c>
      <c r="L7">
        <v>6.1693088931500011</v>
      </c>
      <c r="M7">
        <v>0.9200239864640859</v>
      </c>
      <c r="N7">
        <v>0</v>
      </c>
      <c r="O7">
        <v>79.822985493053096</v>
      </c>
      <c r="P7">
        <v>3.5399205837669445</v>
      </c>
      <c r="Q7">
        <v>2.8748819970094237</v>
      </c>
      <c r="R7">
        <v>16.145281865248119</v>
      </c>
      <c r="S7">
        <f t="shared" si="0"/>
        <v>83.362906076820025</v>
      </c>
      <c r="T7">
        <v>47.164171371978838</v>
      </c>
      <c r="U7">
        <v>13.512328767123288</v>
      </c>
      <c r="V7">
        <v>0.82191780821917804</v>
      </c>
      <c r="W7">
        <v>2.0714273103970253</v>
      </c>
    </row>
    <row r="8" spans="1:23" x14ac:dyDescent="0.25">
      <c r="A8" s="2" t="s">
        <v>25</v>
      </c>
      <c r="B8">
        <v>5.1126032439999989</v>
      </c>
      <c r="C8">
        <v>8.9875214634022953</v>
      </c>
      <c r="D8">
        <v>0.14049022</v>
      </c>
      <c r="E8">
        <v>9.4309986448160981</v>
      </c>
      <c r="F8">
        <v>11.695862909205058</v>
      </c>
      <c r="G8">
        <v>19.151183129197452</v>
      </c>
      <c r="H8">
        <v>5.2272269843243597</v>
      </c>
      <c r="I8">
        <v>9.9347029494770006E-2</v>
      </c>
      <c r="J8">
        <v>8.8305414559183379</v>
      </c>
      <c r="K8">
        <v>11.398724943672763</v>
      </c>
      <c r="L8">
        <v>6.7097564631500006</v>
      </c>
      <c r="M8">
        <v>2.0888396057269984</v>
      </c>
      <c r="N8">
        <v>0</v>
      </c>
      <c r="O8">
        <v>88.87309609290817</v>
      </c>
      <c r="P8">
        <v>4.4942888968244405</v>
      </c>
      <c r="Q8">
        <v>5.3269496580793652</v>
      </c>
      <c r="R8">
        <v>6.3689132511256927</v>
      </c>
      <c r="S8">
        <f t="shared" si="0"/>
        <v>93.367384989732585</v>
      </c>
      <c r="T8">
        <v>49.2435269327407</v>
      </c>
      <c r="U8">
        <v>13.962739726027397</v>
      </c>
      <c r="V8">
        <v>0.84931506849315064</v>
      </c>
      <c r="W8">
        <v>2.1968255834317083</v>
      </c>
    </row>
    <row r="9" spans="1:23" x14ac:dyDescent="0.25">
      <c r="A9" s="2" t="s">
        <v>26</v>
      </c>
      <c r="B9">
        <v>-1.9497250680000002</v>
      </c>
      <c r="C9">
        <v>8.6199138805402171</v>
      </c>
      <c r="D9">
        <v>0.31564184000000001</v>
      </c>
      <c r="E9">
        <v>9.4217947557573467</v>
      </c>
      <c r="F9">
        <v>12.758385350694038</v>
      </c>
      <c r="G9">
        <v>11.948982736688469</v>
      </c>
      <c r="H9">
        <v>5.4280774065479491</v>
      </c>
      <c r="I9">
        <v>0.87283230174863002</v>
      </c>
      <c r="J9">
        <v>9.3465264647032011</v>
      </c>
      <c r="K9">
        <v>10.421500850731524</v>
      </c>
      <c r="L9">
        <v>6.5738863731500015</v>
      </c>
      <c r="M9">
        <v>1.8387535200492078</v>
      </c>
      <c r="N9">
        <v>0</v>
      </c>
      <c r="O9">
        <v>75.596570412610603</v>
      </c>
      <c r="P9">
        <v>3.8093017323911034</v>
      </c>
      <c r="Q9">
        <v>5.2443003057474042</v>
      </c>
      <c r="R9">
        <v>7.5140850449466337</v>
      </c>
      <c r="S9">
        <f t="shared" si="0"/>
        <v>79.405872145001695</v>
      </c>
      <c r="T9">
        <v>48.852909238314126</v>
      </c>
      <c r="U9">
        <v>13.962739726027397</v>
      </c>
      <c r="V9">
        <v>0.84931506849315064</v>
      </c>
      <c r="W9">
        <v>1.9286042204755629</v>
      </c>
    </row>
    <row r="10" spans="1:23" x14ac:dyDescent="0.25">
      <c r="A10" s="2" t="s">
        <v>27</v>
      </c>
      <c r="B10">
        <v>-3.0120410969999991</v>
      </c>
      <c r="C10">
        <v>9.2281188442927693</v>
      </c>
      <c r="D10">
        <v>0.14585900000000002</v>
      </c>
      <c r="E10">
        <v>8.553051339620513</v>
      </c>
      <c r="F10">
        <v>4.3477873957832296</v>
      </c>
      <c r="G10">
        <v>5.3838527005394301</v>
      </c>
      <c r="H10">
        <v>2.7968150687031312</v>
      </c>
      <c r="I10">
        <v>9.421270945936E-2</v>
      </c>
      <c r="J10">
        <v>7.8981046010779483</v>
      </c>
      <c r="K10">
        <v>9.3147643457597535</v>
      </c>
      <c r="L10">
        <v>5.6544500531499997</v>
      </c>
      <c r="M10">
        <v>1.5651047526572079</v>
      </c>
      <c r="N10">
        <v>0</v>
      </c>
      <c r="O10">
        <v>51.970079714043315</v>
      </c>
      <c r="P10">
        <v>3.3562280799999997</v>
      </c>
      <c r="Q10">
        <v>0.93022319454951807</v>
      </c>
      <c r="R10">
        <v>3.4175642012337115</v>
      </c>
      <c r="S10">
        <f t="shared" si="0"/>
        <v>55.326307794043345</v>
      </c>
      <c r="T10">
        <v>45.376052556171466</v>
      </c>
      <c r="U10">
        <v>12.611506849315068</v>
      </c>
      <c r="V10">
        <v>0.76712328767123283</v>
      </c>
      <c r="W10">
        <v>1.5141232888422615</v>
      </c>
    </row>
    <row r="11" spans="1:23" x14ac:dyDescent="0.25">
      <c r="A11" s="2" t="s">
        <v>28</v>
      </c>
      <c r="B11">
        <v>3.2884304499999999</v>
      </c>
      <c r="C11">
        <v>15.910060669813364</v>
      </c>
      <c r="D11">
        <v>0.12795000000000001</v>
      </c>
      <c r="E11">
        <v>8.0985311840718008</v>
      </c>
      <c r="F11">
        <v>17.883705039236684</v>
      </c>
      <c r="G11">
        <v>2.3053820848280302</v>
      </c>
      <c r="H11">
        <v>1.444144479311789</v>
      </c>
      <c r="I11">
        <v>0.42844728621097011</v>
      </c>
      <c r="J11">
        <v>8.7974850245804088</v>
      </c>
      <c r="K11">
        <v>11.566869435777727</v>
      </c>
      <c r="L11">
        <v>5.8582318731500003</v>
      </c>
      <c r="M11">
        <v>1.217916475643972</v>
      </c>
      <c r="N11">
        <v>0</v>
      </c>
      <c r="O11">
        <v>76.927154002624761</v>
      </c>
      <c r="P11">
        <v>3.74831314</v>
      </c>
      <c r="Q11">
        <v>0.76431781381979402</v>
      </c>
      <c r="R11">
        <v>17.11938722541689</v>
      </c>
      <c r="S11">
        <f t="shared" si="0"/>
        <v>80.67546714262474</v>
      </c>
      <c r="T11">
        <v>48.749750317787694</v>
      </c>
      <c r="U11">
        <v>13.962739726027397</v>
      </c>
      <c r="V11">
        <v>0.84931506849315064</v>
      </c>
      <c r="W11">
        <v>1.9587284307034498</v>
      </c>
    </row>
    <row r="12" spans="1:23" x14ac:dyDescent="0.25">
      <c r="A12" s="2" t="s">
        <v>29</v>
      </c>
      <c r="B12">
        <v>-5.6785958690000005</v>
      </c>
      <c r="C12">
        <v>4.3085194776447002</v>
      </c>
      <c r="D12">
        <v>0</v>
      </c>
      <c r="E12">
        <v>9.9245608878067895</v>
      </c>
      <c r="F12">
        <v>9.9254528947194842</v>
      </c>
      <c r="G12">
        <v>13.384997280273691</v>
      </c>
      <c r="H12">
        <v>0.92960448803167239</v>
      </c>
      <c r="I12">
        <v>0.42003371109222998</v>
      </c>
      <c r="J12">
        <v>12.71959717762129</v>
      </c>
      <c r="K12">
        <v>1.99902627846458</v>
      </c>
      <c r="L12">
        <v>0.81116078000000014</v>
      </c>
      <c r="M12">
        <v>6.6042039362002498</v>
      </c>
      <c r="N12">
        <v>1.638527E-2</v>
      </c>
      <c r="O12">
        <v>58.946496061942234</v>
      </c>
      <c r="P12">
        <v>4.2</v>
      </c>
      <c r="Q12">
        <v>4.547507469625983</v>
      </c>
      <c r="R12">
        <v>5.3779454250935013</v>
      </c>
      <c r="S12">
        <f t="shared" si="0"/>
        <v>59.548561042854693</v>
      </c>
      <c r="T12">
        <v>40.38570033156477</v>
      </c>
      <c r="U12">
        <v>15.575342465753426</v>
      </c>
      <c r="V12">
        <v>1.2328767123287672</v>
      </c>
      <c r="W12">
        <v>1.890688525741814</v>
      </c>
    </row>
    <row r="13" spans="1:23" x14ac:dyDescent="0.25">
      <c r="A13" s="2" t="s">
        <v>30</v>
      </c>
      <c r="B13">
        <v>-6.7606795630000009</v>
      </c>
      <c r="C13">
        <v>5.4216860439954404</v>
      </c>
      <c r="D13">
        <v>0</v>
      </c>
      <c r="E13">
        <v>7.9712785044239984</v>
      </c>
      <c r="F13">
        <v>20.560705425786196</v>
      </c>
      <c r="G13">
        <v>1.7209614200401708</v>
      </c>
      <c r="H13">
        <v>2.1419779931070004</v>
      </c>
      <c r="I13">
        <v>2.03638242740969</v>
      </c>
      <c r="J13">
        <v>11.691009793872324</v>
      </c>
      <c r="K13">
        <v>5.8266862985853169</v>
      </c>
      <c r="L13">
        <v>0.64074726000000015</v>
      </c>
      <c r="M13">
        <v>2.8632285341756996</v>
      </c>
      <c r="N13">
        <v>0</v>
      </c>
      <c r="O13">
        <v>57.832538444955084</v>
      </c>
      <c r="P13">
        <v>4.2</v>
      </c>
      <c r="Q13">
        <v>4.547507469625983</v>
      </c>
      <c r="R13">
        <v>16.013197956160212</v>
      </c>
      <c r="S13">
        <f t="shared" si="0"/>
        <v>58.313984138395838</v>
      </c>
      <c r="T13">
        <v>40.38570033156477</v>
      </c>
      <c r="U13">
        <v>16.094520547945205</v>
      </c>
      <c r="V13">
        <v>1.273972602739726</v>
      </c>
      <c r="W13">
        <v>1.8739919493219399</v>
      </c>
    </row>
    <row r="15" spans="1:23" x14ac:dyDescent="0.25">
      <c r="C15" s="23"/>
      <c r="D15" s="23"/>
      <c r="E15" s="23"/>
      <c r="F15" s="23"/>
      <c r="G15" s="23"/>
      <c r="H15" s="23"/>
      <c r="I15" s="23"/>
      <c r="J15" s="23"/>
      <c r="K15" s="23"/>
      <c r="L15" s="23"/>
      <c r="M15" s="23"/>
      <c r="N15" s="23"/>
      <c r="O15" s="23"/>
      <c r="P15" s="23"/>
      <c r="Q15" s="23"/>
      <c r="R15" s="23"/>
      <c r="S15" s="23"/>
      <c r="T15" s="23"/>
      <c r="U15" s="23"/>
      <c r="V15" s="23"/>
      <c r="W15"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
  <sheetViews>
    <sheetView workbookViewId="0">
      <selection activeCell="H28" sqref="H28"/>
    </sheetView>
  </sheetViews>
  <sheetFormatPr defaultColWidth="9.140625" defaultRowHeight="15" x14ac:dyDescent="0.25"/>
  <cols>
    <col min="1" max="1" width="7.42578125" style="12" customWidth="1"/>
    <col min="2" max="16384" width="9.140625" style="12"/>
  </cols>
  <sheetData>
    <row r="1" spans="1:23" ht="107.25" x14ac:dyDescent="0.25">
      <c r="A1" s="12" t="s">
        <v>0</v>
      </c>
      <c r="B1" s="1" t="s">
        <v>5</v>
      </c>
      <c r="C1" s="1" t="s">
        <v>7</v>
      </c>
      <c r="D1" s="1" t="s">
        <v>8</v>
      </c>
      <c r="E1" s="1" t="s">
        <v>9</v>
      </c>
      <c r="F1" s="1" t="s">
        <v>10</v>
      </c>
      <c r="G1" s="1" t="s">
        <v>11</v>
      </c>
      <c r="H1" s="1" t="s">
        <v>12</v>
      </c>
      <c r="I1" s="1" t="s">
        <v>3</v>
      </c>
      <c r="J1" s="1" t="s">
        <v>4</v>
      </c>
      <c r="K1" s="1" t="s">
        <v>2</v>
      </c>
      <c r="L1" s="1" t="s">
        <v>6</v>
      </c>
      <c r="M1" s="1" t="s">
        <v>13</v>
      </c>
      <c r="N1" s="1" t="s">
        <v>16</v>
      </c>
      <c r="O1" s="1" t="s">
        <v>1</v>
      </c>
      <c r="P1" s="1" t="s">
        <v>44</v>
      </c>
      <c r="Q1" s="1" t="s">
        <v>42</v>
      </c>
      <c r="R1" s="1" t="s">
        <v>45</v>
      </c>
      <c r="S1" s="1" t="s">
        <v>47</v>
      </c>
      <c r="T1" s="1" t="s">
        <v>46</v>
      </c>
      <c r="U1" s="1" t="s">
        <v>52</v>
      </c>
      <c r="V1" s="1" t="s">
        <v>120</v>
      </c>
      <c r="W1" s="1" t="s">
        <v>48</v>
      </c>
    </row>
    <row r="2" spans="1:23" x14ac:dyDescent="0.25">
      <c r="A2" s="2" t="s">
        <v>31</v>
      </c>
      <c r="B2" s="12">
        <v>-4.1028038536666678</v>
      </c>
      <c r="C2" s="12">
        <v>5.7567711505378973</v>
      </c>
      <c r="D2" s="12">
        <v>0</v>
      </c>
      <c r="E2" s="12">
        <v>5.4430213064328239</v>
      </c>
      <c r="F2" s="12">
        <v>12.099225946136873</v>
      </c>
      <c r="G2" s="12">
        <v>9.5891216333333276</v>
      </c>
      <c r="H2" s="12">
        <v>2.3266787000000004</v>
      </c>
      <c r="I2" s="12">
        <v>1.6065065188901111</v>
      </c>
      <c r="J2" s="12">
        <v>8.8506996530699222</v>
      </c>
      <c r="K2" s="12">
        <v>14.328996531128233</v>
      </c>
      <c r="L2" s="12">
        <v>6.1708693102380936</v>
      </c>
      <c r="M2" s="12">
        <v>2.316442828585723</v>
      </c>
      <c r="N2" s="12">
        <v>0</v>
      </c>
      <c r="O2" s="12">
        <v>67.948163795151061</v>
      </c>
      <c r="P2" s="12">
        <v>3.6986301369863024</v>
      </c>
      <c r="Q2" s="12">
        <v>5.6</v>
      </c>
      <c r="R2" s="12">
        <v>6.4992259461368729</v>
      </c>
      <c r="S2" s="12">
        <f t="shared" ref="S2:S25" si="0">SUM(B2:E2)+SUM(G2:N2)+SUM(P2:R2)</f>
        <v>68.084159861672646</v>
      </c>
      <c r="T2" s="12">
        <v>35.197213922966853</v>
      </c>
      <c r="U2" s="12">
        <v>15.575342465753426</v>
      </c>
      <c r="V2" s="12">
        <v>1.2328767123287672</v>
      </c>
      <c r="W2" s="12">
        <v>2.4119062158030906</v>
      </c>
    </row>
    <row r="3" spans="1:23" x14ac:dyDescent="0.25">
      <c r="A3" s="2" t="s">
        <v>32</v>
      </c>
      <c r="B3" s="12">
        <v>-3.4730199999999982</v>
      </c>
      <c r="C3" s="12">
        <v>6.9704180379059695</v>
      </c>
      <c r="D3" s="12">
        <v>0</v>
      </c>
      <c r="E3" s="12">
        <v>5.9629980652682608</v>
      </c>
      <c r="F3" s="12">
        <v>15.100577999999993</v>
      </c>
      <c r="G3" s="12">
        <v>14.063602000000008</v>
      </c>
      <c r="H3" s="12">
        <v>3.4123550000000011</v>
      </c>
      <c r="I3" s="12">
        <v>1.8465683571859834</v>
      </c>
      <c r="J3" s="12">
        <v>9.082911268829692</v>
      </c>
      <c r="K3" s="12">
        <v>14.785404441511037</v>
      </c>
      <c r="L3" s="12">
        <v>6.2482038099541253</v>
      </c>
      <c r="M3" s="12">
        <v>2.2786145703948817</v>
      </c>
      <c r="N3" s="12">
        <v>0</v>
      </c>
      <c r="O3" s="12">
        <v>80.100551359269076</v>
      </c>
      <c r="P3" s="12">
        <v>3.8219178082191791</v>
      </c>
      <c r="Q3" s="12">
        <v>5.6</v>
      </c>
      <c r="R3" s="12">
        <v>9.5005779999999938</v>
      </c>
      <c r="S3" s="12">
        <f t="shared" si="0"/>
        <v>80.100551359269133</v>
      </c>
      <c r="T3" s="12">
        <v>36.018363348968236</v>
      </c>
      <c r="U3" s="12">
        <v>16.094520547945205</v>
      </c>
      <c r="V3" s="23">
        <v>1.273972602739726</v>
      </c>
      <c r="W3" s="12">
        <v>2.7060930993897068</v>
      </c>
    </row>
    <row r="4" spans="1:23" x14ac:dyDescent="0.25">
      <c r="A4" s="2" t="s">
        <v>33</v>
      </c>
      <c r="B4" s="12">
        <v>-4.0988700000000007</v>
      </c>
      <c r="C4" s="12">
        <v>8.2476418822604067</v>
      </c>
      <c r="D4" s="12">
        <v>0</v>
      </c>
      <c r="E4" s="12">
        <v>5.8179311840737755</v>
      </c>
      <c r="F4" s="12">
        <v>15.734745999999999</v>
      </c>
      <c r="G4" s="12">
        <v>15.002353000000001</v>
      </c>
      <c r="H4" s="12">
        <v>3.6401310000000011</v>
      </c>
      <c r="I4" s="12">
        <v>1.6664693612816392</v>
      </c>
      <c r="J4" s="12">
        <v>9.597955748930838</v>
      </c>
      <c r="K4" s="12">
        <v>14.528496510219508</v>
      </c>
      <c r="L4" s="12">
        <v>6.1156904135931693</v>
      </c>
      <c r="M4" s="12">
        <v>1.3292053986013819</v>
      </c>
      <c r="N4" s="12">
        <v>0</v>
      </c>
      <c r="O4" s="12">
        <v>81.403668307179927</v>
      </c>
      <c r="P4" s="12">
        <v>3.8219178082191791</v>
      </c>
      <c r="Q4" s="12">
        <v>5.6</v>
      </c>
      <c r="R4" s="12">
        <v>10.134746</v>
      </c>
      <c r="S4" s="12">
        <f t="shared" si="0"/>
        <v>81.403668307179913</v>
      </c>
      <c r="T4" s="12">
        <v>35.726270713647139</v>
      </c>
      <c r="U4" s="12">
        <v>16.094520547945205</v>
      </c>
      <c r="V4" s="23">
        <v>1.273972602739726</v>
      </c>
      <c r="W4" s="12">
        <v>2.7646927452781886</v>
      </c>
    </row>
    <row r="5" spans="1:23" x14ac:dyDescent="0.25">
      <c r="A5" s="2" t="s">
        <v>34</v>
      </c>
      <c r="B5" s="12">
        <v>-2.2942500000000003</v>
      </c>
      <c r="C5" s="12">
        <v>14.128360309421858</v>
      </c>
      <c r="D5" s="12">
        <v>0</v>
      </c>
      <c r="E5" s="12">
        <v>6.3079769921823488</v>
      </c>
      <c r="F5" s="12">
        <v>14.751355999999994</v>
      </c>
      <c r="G5" s="12">
        <v>13.546652000000012</v>
      </c>
      <c r="H5" s="12">
        <v>3.2869240000000013</v>
      </c>
      <c r="I5" s="12">
        <v>1.7612691942069116</v>
      </c>
      <c r="J5" s="12">
        <v>8.7738874239030888</v>
      </c>
      <c r="K5" s="12">
        <v>15.279728897755266</v>
      </c>
      <c r="L5" s="12">
        <v>5.9038431790214307</v>
      </c>
      <c r="M5" s="12">
        <v>0.74366246109910594</v>
      </c>
      <c r="N5" s="12">
        <v>0</v>
      </c>
      <c r="O5" s="12">
        <v>85.888040594576296</v>
      </c>
      <c r="P5" s="12">
        <v>3.6986301369863024</v>
      </c>
      <c r="Q5" s="12">
        <v>5.6</v>
      </c>
      <c r="R5" s="12">
        <v>9.1513559999999945</v>
      </c>
      <c r="S5" s="12">
        <f t="shared" si="0"/>
        <v>85.888040594576324</v>
      </c>
      <c r="T5" s="12">
        <v>37.3916570721696</v>
      </c>
      <c r="U5" s="12">
        <v>15.575342465753426</v>
      </c>
      <c r="V5" s="23">
        <v>1.2328767123287672</v>
      </c>
      <c r="W5" s="12">
        <v>2.7465019689939005</v>
      </c>
    </row>
    <row r="6" spans="1:23" x14ac:dyDescent="0.25">
      <c r="A6" s="2" t="s">
        <v>35</v>
      </c>
      <c r="B6" s="12">
        <v>-1.4503999999999995</v>
      </c>
      <c r="C6" s="12">
        <v>16.372318843879555</v>
      </c>
      <c r="D6" s="12">
        <v>0</v>
      </c>
      <c r="E6" s="12">
        <v>6.2263883270445488</v>
      </c>
      <c r="F6" s="12">
        <v>13.062445999999991</v>
      </c>
      <c r="G6" s="12">
        <v>11.046577999999997</v>
      </c>
      <c r="H6" s="12">
        <v>2.680311999999998</v>
      </c>
      <c r="I6" s="12">
        <v>1.210690084916062</v>
      </c>
      <c r="J6" s="12">
        <v>9.1019703860952461</v>
      </c>
      <c r="K6" s="12">
        <v>14.685602290277416</v>
      </c>
      <c r="L6" s="12">
        <v>6.0642904069557657</v>
      </c>
      <c r="M6" s="12">
        <v>1.7462352523826512</v>
      </c>
      <c r="N6" s="12">
        <v>0</v>
      </c>
      <c r="O6" s="12">
        <v>84.56834939977044</v>
      </c>
      <c r="P6" s="12">
        <v>3.8219178082191791</v>
      </c>
      <c r="Q6" s="12">
        <v>5.6</v>
      </c>
      <c r="R6" s="12">
        <v>7.462445999999991</v>
      </c>
      <c r="S6" s="12">
        <f t="shared" si="0"/>
        <v>84.568349399770398</v>
      </c>
      <c r="T6" s="12">
        <v>41.039362996095207</v>
      </c>
      <c r="U6" s="12">
        <v>16.094520547945205</v>
      </c>
      <c r="V6" s="23">
        <v>1.273972602739726</v>
      </c>
      <c r="W6" s="12">
        <v>2.4838797463828661</v>
      </c>
    </row>
    <row r="7" spans="1:23" x14ac:dyDescent="0.25">
      <c r="A7" s="2" t="s">
        <v>36</v>
      </c>
      <c r="B7" s="12">
        <v>-1.5016099999999999</v>
      </c>
      <c r="C7" s="12">
        <v>16.147336816427043</v>
      </c>
      <c r="D7" s="12">
        <v>0</v>
      </c>
      <c r="E7" s="12">
        <v>7.4286853351983524</v>
      </c>
      <c r="F7" s="12">
        <v>15.458696999999987</v>
      </c>
      <c r="G7" s="12">
        <v>14.59372200000001</v>
      </c>
      <c r="H7" s="12">
        <v>3.5409820000000023</v>
      </c>
      <c r="I7" s="12">
        <v>0.5021293865149683</v>
      </c>
      <c r="J7" s="12">
        <v>9.3885025476260253</v>
      </c>
      <c r="K7" s="12">
        <v>14.076563787999733</v>
      </c>
      <c r="L7" s="12">
        <v>5.8195594561642867</v>
      </c>
      <c r="M7" s="12">
        <v>2.0345947510023582E-2</v>
      </c>
      <c r="N7" s="12">
        <v>0</v>
      </c>
      <c r="O7" s="12">
        <v>89.173544414426686</v>
      </c>
      <c r="P7" s="12">
        <v>3.6986301369863024</v>
      </c>
      <c r="Q7" s="12">
        <v>5.6</v>
      </c>
      <c r="R7" s="12">
        <v>9.8586969999999869</v>
      </c>
      <c r="S7" s="12">
        <f t="shared" si="0"/>
        <v>89.173544414426743</v>
      </c>
      <c r="T7" s="12">
        <v>46.68507545351796</v>
      </c>
      <c r="U7" s="12">
        <v>15.575342465753426</v>
      </c>
      <c r="V7" s="23">
        <v>1.2328767123287672</v>
      </c>
      <c r="W7" s="12">
        <v>2.2701422791536401</v>
      </c>
    </row>
    <row r="8" spans="1:23" x14ac:dyDescent="0.25">
      <c r="A8" s="2" t="s">
        <v>37</v>
      </c>
      <c r="B8" s="12">
        <v>-1.6608399999999992</v>
      </c>
      <c r="C8" s="12">
        <v>11.851681118036193</v>
      </c>
      <c r="D8" s="12">
        <v>0</v>
      </c>
      <c r="E8" s="12">
        <v>7.4702506664862582</v>
      </c>
      <c r="F8" s="12">
        <v>13.573568999999992</v>
      </c>
      <c r="G8" s="12">
        <v>11.803187000000007</v>
      </c>
      <c r="H8" s="12">
        <v>2.8638939999999997</v>
      </c>
      <c r="I8" s="12">
        <v>0.46760976398383819</v>
      </c>
      <c r="J8" s="12">
        <v>10.040940006041918</v>
      </c>
      <c r="K8" s="12">
        <v>14.260551754527071</v>
      </c>
      <c r="L8" s="12">
        <v>6.392731356164286</v>
      </c>
      <c r="M8" s="12">
        <v>0.86683277365698508</v>
      </c>
      <c r="N8" s="12">
        <v>0</v>
      </c>
      <c r="O8" s="12">
        <v>81.752325247115778</v>
      </c>
      <c r="P8" s="12">
        <v>3.8219178082191791</v>
      </c>
      <c r="Q8" s="12">
        <v>5.6</v>
      </c>
      <c r="R8" s="12">
        <v>7.9735689999999924</v>
      </c>
      <c r="S8" s="12">
        <f t="shared" si="0"/>
        <v>81.752325247115735</v>
      </c>
      <c r="T8" s="12">
        <v>48.743308820605876</v>
      </c>
      <c r="U8" s="12">
        <v>16.094520547945205</v>
      </c>
      <c r="V8" s="23">
        <v>1.273972602739726</v>
      </c>
      <c r="W8" s="12">
        <v>2.0335266685034332</v>
      </c>
    </row>
    <row r="9" spans="1:23" x14ac:dyDescent="0.25">
      <c r="A9" s="2" t="s">
        <v>38</v>
      </c>
      <c r="B9" s="12">
        <v>-0.8729100000000003</v>
      </c>
      <c r="C9" s="12">
        <v>10.099884932803533</v>
      </c>
      <c r="D9" s="12">
        <v>0</v>
      </c>
      <c r="E9" s="12">
        <v>7.5745388270770446</v>
      </c>
      <c r="F9" s="12">
        <v>9.467366099999996</v>
      </c>
      <c r="G9" s="12">
        <v>4.1417120394736839</v>
      </c>
      <c r="H9" s="12">
        <v>1.1804619999999997</v>
      </c>
      <c r="I9" s="12">
        <v>0.64381436380038604</v>
      </c>
      <c r="J9" s="12">
        <v>10.297150566422246</v>
      </c>
      <c r="K9" s="12">
        <v>13.967564494863819</v>
      </c>
      <c r="L9" s="12">
        <v>6.3290599375928629</v>
      </c>
      <c r="M9" s="12">
        <v>-0.76303443203792265</v>
      </c>
      <c r="N9" s="12">
        <v>0</v>
      </c>
      <c r="O9" s="12">
        <v>65.887526638214808</v>
      </c>
      <c r="P9" s="12">
        <v>3.8219178082191791</v>
      </c>
      <c r="Q9" s="12">
        <v>5.6</v>
      </c>
      <c r="R9" s="12">
        <v>3.8673660999999964</v>
      </c>
      <c r="S9" s="12">
        <f t="shared" si="0"/>
        <v>65.887526638214837</v>
      </c>
      <c r="T9" s="12">
        <v>48.356659039483709</v>
      </c>
      <c r="U9" s="12">
        <v>16.094520547945205</v>
      </c>
      <c r="V9" s="23">
        <v>1.273972602739726</v>
      </c>
      <c r="W9" s="12">
        <v>1.7217074430415134</v>
      </c>
    </row>
    <row r="10" spans="1:23" x14ac:dyDescent="0.25">
      <c r="A10" s="2" t="s">
        <v>39</v>
      </c>
      <c r="B10" s="12">
        <v>1.097639</v>
      </c>
      <c r="C10" s="12">
        <v>12.940333208167267</v>
      </c>
      <c r="D10" s="12">
        <v>0</v>
      </c>
      <c r="E10" s="12">
        <v>6.5184684003360456</v>
      </c>
      <c r="F10" s="12">
        <v>9.4081940000000035</v>
      </c>
      <c r="G10" s="12">
        <v>5.9838228421052646</v>
      </c>
      <c r="H10" s="12">
        <v>1.3678019999999997</v>
      </c>
      <c r="I10" s="12">
        <v>0.11923103081973595</v>
      </c>
      <c r="J10" s="12">
        <v>8.712608817696438</v>
      </c>
      <c r="K10" s="12">
        <v>12.310540703260509</v>
      </c>
      <c r="L10" s="12">
        <v>5.0861228808071433</v>
      </c>
      <c r="M10" s="12">
        <v>2.1550949587404831</v>
      </c>
      <c r="N10" s="12">
        <v>0</v>
      </c>
      <c r="O10" s="12">
        <v>69.151912636453474</v>
      </c>
      <c r="P10" s="12">
        <v>3.4520547945205489</v>
      </c>
      <c r="Q10" s="12">
        <v>5.6</v>
      </c>
      <c r="R10" s="12">
        <v>3.8081940000000039</v>
      </c>
      <c r="S10" s="12">
        <f t="shared" si="0"/>
        <v>69.151912636453446</v>
      </c>
      <c r="T10" s="12">
        <v>44.915120434538899</v>
      </c>
      <c r="U10" s="12">
        <v>14.536986301369865</v>
      </c>
      <c r="V10" s="23">
        <v>1.1506849315068493</v>
      </c>
      <c r="W10" s="12">
        <v>1.8888869282445491</v>
      </c>
    </row>
    <row r="11" spans="1:23" x14ac:dyDescent="0.25">
      <c r="A11" s="2" t="s">
        <v>40</v>
      </c>
      <c r="B11" s="12">
        <v>-1.8879700000000008</v>
      </c>
      <c r="C11" s="12">
        <v>13.189452122280576</v>
      </c>
      <c r="D11" s="12">
        <v>0</v>
      </c>
      <c r="E11" s="12">
        <v>7.3993667073646145</v>
      </c>
      <c r="F11" s="12">
        <v>11.681348000000007</v>
      </c>
      <c r="G11" s="12">
        <v>8.2787380394736836</v>
      </c>
      <c r="H11" s="12">
        <v>2.1842579999999985</v>
      </c>
      <c r="I11" s="12">
        <v>0.22314388470914379</v>
      </c>
      <c r="J11" s="12">
        <v>9.7134409793734147</v>
      </c>
      <c r="K11" s="12">
        <v>13.372573833770083</v>
      </c>
      <c r="L11" s="12">
        <v>5.4105418810022865</v>
      </c>
      <c r="M11" s="12">
        <v>0.11155572966749747</v>
      </c>
      <c r="N11" s="12">
        <v>0</v>
      </c>
      <c r="O11" s="12">
        <v>73.498366985860457</v>
      </c>
      <c r="P11" s="12">
        <v>3.8219178082191791</v>
      </c>
      <c r="Q11" s="12">
        <v>5.6</v>
      </c>
      <c r="R11" s="12">
        <v>6.0813480000000073</v>
      </c>
      <c r="S11" s="12">
        <f t="shared" si="0"/>
        <v>73.498366985860486</v>
      </c>
      <c r="T11" s="12">
        <v>48.254548012227517</v>
      </c>
      <c r="U11" s="12">
        <v>16.094520547945205</v>
      </c>
      <c r="V11" s="23">
        <v>1.273972602739726</v>
      </c>
      <c r="W11" s="12">
        <v>1.8830734900577686</v>
      </c>
    </row>
    <row r="12" spans="1:23" x14ac:dyDescent="0.25">
      <c r="A12" s="2" t="s">
        <v>105</v>
      </c>
      <c r="B12" s="12">
        <v>-6.8619299999999956</v>
      </c>
      <c r="C12" s="12">
        <v>8.2802564061255417</v>
      </c>
      <c r="D12" s="12">
        <v>0</v>
      </c>
      <c r="E12" s="12">
        <v>5.1676623869916396</v>
      </c>
      <c r="F12" s="12">
        <v>11.622266</v>
      </c>
      <c r="G12" s="12">
        <v>7.6411578250423595</v>
      </c>
      <c r="H12" s="12">
        <v>2.0238950000000004</v>
      </c>
      <c r="I12" s="12">
        <v>0.40427513104456209</v>
      </c>
      <c r="J12" s="12">
        <v>9.0368359963609333</v>
      </c>
      <c r="K12" s="12">
        <v>13.893085754039943</v>
      </c>
      <c r="L12" s="12">
        <v>6.0381715628571424</v>
      </c>
      <c r="M12" s="12">
        <v>2.9439336201954402</v>
      </c>
      <c r="N12" s="12">
        <v>0</v>
      </c>
      <c r="O12" s="12">
        <v>63.888239819643879</v>
      </c>
      <c r="P12" s="12">
        <v>3.6986301369863024</v>
      </c>
      <c r="Q12" s="12">
        <v>5.6</v>
      </c>
      <c r="R12" s="12">
        <v>6.0222660000000001</v>
      </c>
      <c r="S12" s="12">
        <f t="shared" si="0"/>
        <v>63.888239819643871</v>
      </c>
      <c r="T12" s="12">
        <v>35.27584127770038</v>
      </c>
      <c r="U12" s="12">
        <v>15.616438356164382</v>
      </c>
      <c r="V12" s="23">
        <v>0</v>
      </c>
      <c r="W12" s="12">
        <v>2.2537996344276312</v>
      </c>
    </row>
    <row r="13" spans="1:23" x14ac:dyDescent="0.25">
      <c r="A13" s="2" t="s">
        <v>107</v>
      </c>
      <c r="B13" s="12">
        <v>-4.8790400000000016</v>
      </c>
      <c r="C13" s="12">
        <v>8.9558186736589089</v>
      </c>
      <c r="D13" s="12">
        <v>0</v>
      </c>
      <c r="E13" s="12">
        <v>5.5758224343444498</v>
      </c>
      <c r="F13" s="12">
        <v>13.588938000000008</v>
      </c>
      <c r="G13" s="12">
        <v>9.1818030858771031</v>
      </c>
      <c r="H13" s="12">
        <v>2.403375999999998</v>
      </c>
      <c r="I13" s="12">
        <v>0.89548650942051822</v>
      </c>
      <c r="J13" s="12">
        <v>8.9731879639413172</v>
      </c>
      <c r="K13" s="12">
        <v>14.461478829633649</v>
      </c>
      <c r="L13" s="12">
        <v>6.8140157641276247</v>
      </c>
      <c r="M13" s="12">
        <v>2.9086101778309996</v>
      </c>
      <c r="N13" s="12">
        <v>0</v>
      </c>
      <c r="O13" s="12">
        <v>72.701415247053745</v>
      </c>
      <c r="P13" s="12">
        <v>3.8219178082191791</v>
      </c>
      <c r="Q13" s="12">
        <v>5.6</v>
      </c>
      <c r="R13" s="12">
        <v>7.9889380000000081</v>
      </c>
      <c r="S13" s="12">
        <f t="shared" si="0"/>
        <v>72.701415247053745</v>
      </c>
      <c r="T13" s="12">
        <v>35.837999378814807</v>
      </c>
      <c r="U13" s="12">
        <v>16.136986301369863</v>
      </c>
      <c r="V13" s="12">
        <v>0</v>
      </c>
      <c r="W13" s="12">
        <v>2.4788884169951557</v>
      </c>
    </row>
    <row r="14" spans="1:23" x14ac:dyDescent="0.25">
      <c r="A14" s="3" t="s">
        <v>108</v>
      </c>
      <c r="B14" s="12">
        <v>-4.1863600000000014</v>
      </c>
      <c r="C14" s="12">
        <v>5.833712861496184</v>
      </c>
      <c r="D14" s="12">
        <v>0</v>
      </c>
      <c r="E14" s="12">
        <v>5.4347678869994729</v>
      </c>
      <c r="F14" s="12">
        <v>10.188170000000001</v>
      </c>
      <c r="G14" s="12">
        <v>10.76912097368421</v>
      </c>
      <c r="H14" s="12">
        <v>2.7828560000000011</v>
      </c>
      <c r="I14" s="12">
        <v>1.6438631778144426</v>
      </c>
      <c r="J14" s="12">
        <v>8.8134476697693334</v>
      </c>
      <c r="K14" s="12">
        <v>14.029071548040447</v>
      </c>
      <c r="L14" s="12">
        <v>6.3836579071428554</v>
      </c>
      <c r="M14" s="12">
        <v>2.3962541928955479</v>
      </c>
      <c r="N14" s="12">
        <v>0</v>
      </c>
      <c r="O14" s="12">
        <v>67.787192354828775</v>
      </c>
      <c r="P14" s="12">
        <v>3.6986301369863024</v>
      </c>
      <c r="Q14" s="12">
        <v>5.6</v>
      </c>
      <c r="R14" s="12">
        <v>4.5881700000000016</v>
      </c>
      <c r="S14" s="12">
        <f t="shared" si="0"/>
        <v>67.78719235482879</v>
      </c>
      <c r="T14" s="12">
        <v>33.076899831221866</v>
      </c>
      <c r="U14" s="12">
        <v>15.616438356164382</v>
      </c>
      <c r="V14" s="12">
        <v>0</v>
      </c>
      <c r="W14" s="12">
        <v>2.5215068865754771</v>
      </c>
    </row>
    <row r="15" spans="1:23" x14ac:dyDescent="0.25">
      <c r="A15" s="3" t="s">
        <v>109</v>
      </c>
      <c r="B15" s="12">
        <v>-3.4730199999999982</v>
      </c>
      <c r="C15" s="12">
        <v>6.9704180379059695</v>
      </c>
      <c r="D15" s="12">
        <v>0</v>
      </c>
      <c r="E15" s="12">
        <v>5.9629980652682608</v>
      </c>
      <c r="F15" s="12">
        <v>12.987501999999996</v>
      </c>
      <c r="G15" s="12">
        <v>11.527776039473693</v>
      </c>
      <c r="H15" s="12">
        <v>2.9725959999999985</v>
      </c>
      <c r="I15" s="12">
        <v>1.8465683571859834</v>
      </c>
      <c r="J15" s="12">
        <v>9.082911268829692</v>
      </c>
      <c r="K15" s="12">
        <v>14.785404441511037</v>
      </c>
      <c r="L15" s="12">
        <v>6.2482038099541253</v>
      </c>
      <c r="M15" s="12">
        <v>2.2786145703948817</v>
      </c>
      <c r="N15" s="12">
        <v>0</v>
      </c>
      <c r="O15" s="12">
        <v>75.01189039874275</v>
      </c>
      <c r="P15" s="12">
        <v>3.8219178082191791</v>
      </c>
      <c r="Q15" s="12">
        <v>5.6</v>
      </c>
      <c r="R15" s="12">
        <v>7.387501999999996</v>
      </c>
      <c r="S15" s="12">
        <f t="shared" si="0"/>
        <v>75.011890398742821</v>
      </c>
      <c r="T15" s="12">
        <v>33.848582424331596</v>
      </c>
      <c r="U15" s="12">
        <v>16.136986301369863</v>
      </c>
      <c r="V15" s="12">
        <v>0</v>
      </c>
      <c r="W15" s="12">
        <v>2.6928417727352607</v>
      </c>
    </row>
    <row r="16" spans="1:23" x14ac:dyDescent="0.25">
      <c r="A16" s="3" t="s">
        <v>110</v>
      </c>
      <c r="B16" s="12">
        <v>-4.0988700000000007</v>
      </c>
      <c r="C16" s="12">
        <v>8.2476418822604067</v>
      </c>
      <c r="D16" s="12">
        <v>0</v>
      </c>
      <c r="E16" s="12">
        <v>5.8179311840737755</v>
      </c>
      <c r="F16" s="12">
        <v>15.734745999999999</v>
      </c>
      <c r="G16" s="12">
        <v>12.788440039473683</v>
      </c>
      <c r="H16" s="12">
        <v>3.0358430000000003</v>
      </c>
      <c r="I16" s="12">
        <v>1.6664693612816392</v>
      </c>
      <c r="J16" s="12">
        <v>9.597955748930838</v>
      </c>
      <c r="K16" s="12">
        <v>14.528496510219508</v>
      </c>
      <c r="L16" s="12">
        <v>6.1156904135931693</v>
      </c>
      <c r="M16" s="12">
        <v>1.3292053986013819</v>
      </c>
      <c r="N16" s="12">
        <v>0</v>
      </c>
      <c r="O16" s="12">
        <v>78.585467346653544</v>
      </c>
      <c r="P16" s="12">
        <v>3.8219178082191791</v>
      </c>
      <c r="Q16" s="12">
        <v>5.6</v>
      </c>
      <c r="R16" s="12">
        <v>10.134746</v>
      </c>
      <c r="S16" s="12">
        <f t="shared" si="0"/>
        <v>78.585467346653587</v>
      </c>
      <c r="T16" s="12">
        <v>33.574085730897316</v>
      </c>
      <c r="U16" s="12">
        <v>16.136986301369863</v>
      </c>
      <c r="V16" s="12">
        <v>0</v>
      </c>
      <c r="W16" s="12">
        <v>2.8212965918786868</v>
      </c>
    </row>
    <row r="17" spans="1:23" x14ac:dyDescent="0.25">
      <c r="A17" s="3" t="s">
        <v>111</v>
      </c>
      <c r="B17" s="12">
        <v>-2.2942500000000003</v>
      </c>
      <c r="C17" s="12">
        <v>14.128360309421858</v>
      </c>
      <c r="D17" s="12">
        <v>0</v>
      </c>
      <c r="E17" s="12">
        <v>6.3079769921823488</v>
      </c>
      <c r="F17" s="12">
        <v>14.751355999999994</v>
      </c>
      <c r="G17" s="12">
        <v>11.811775973684215</v>
      </c>
      <c r="H17" s="12">
        <v>3.035842999999999</v>
      </c>
      <c r="I17" s="12">
        <v>1.7612691942069116</v>
      </c>
      <c r="J17" s="12">
        <v>8.7738874239030888</v>
      </c>
      <c r="K17" s="12">
        <v>15.279728897755266</v>
      </c>
      <c r="L17" s="12">
        <v>5.9038431790214307</v>
      </c>
      <c r="M17" s="12">
        <v>0.74366246109910594</v>
      </c>
      <c r="N17" s="12">
        <v>0</v>
      </c>
      <c r="O17" s="12">
        <v>83.902083568260522</v>
      </c>
      <c r="P17" s="12">
        <v>3.6986301369863024</v>
      </c>
      <c r="Q17" s="12">
        <v>5.6</v>
      </c>
      <c r="R17" s="12">
        <v>9.1513559999999945</v>
      </c>
      <c r="S17" s="12">
        <f t="shared" si="0"/>
        <v>83.902083568260508</v>
      </c>
      <c r="T17" s="12">
        <v>35.139147609990708</v>
      </c>
      <c r="U17" s="12">
        <v>15.616438356164382</v>
      </c>
      <c r="V17" s="12">
        <v>0</v>
      </c>
      <c r="W17" s="12">
        <v>2.8321268070865195</v>
      </c>
    </row>
    <row r="18" spans="1:23" x14ac:dyDescent="0.25">
      <c r="A18" s="3" t="s">
        <v>112</v>
      </c>
      <c r="B18" s="12">
        <v>-1.4503999999999995</v>
      </c>
      <c r="C18" s="12">
        <v>16.372318843879555</v>
      </c>
      <c r="D18" s="12">
        <v>0</v>
      </c>
      <c r="E18" s="12">
        <v>6.2263883270445488</v>
      </c>
      <c r="F18" s="12">
        <v>13.062445999999991</v>
      </c>
      <c r="G18" s="12">
        <v>12.527776039473675</v>
      </c>
      <c r="H18" s="12">
        <v>2.9725959999999985</v>
      </c>
      <c r="I18" s="12">
        <v>1.210690084916062</v>
      </c>
      <c r="J18" s="12">
        <v>9.1019703860952461</v>
      </c>
      <c r="K18" s="12">
        <v>14.685602290277416</v>
      </c>
      <c r="L18" s="12">
        <v>6.0642904069557657</v>
      </c>
      <c r="M18" s="12">
        <v>1.7462352523826512</v>
      </c>
      <c r="N18" s="12">
        <v>0</v>
      </c>
      <c r="O18" s="12">
        <v>86.341831439244075</v>
      </c>
      <c r="P18" s="12">
        <v>3.8219178082191791</v>
      </c>
      <c r="Q18" s="12">
        <v>5.6</v>
      </c>
      <c r="R18" s="12">
        <v>7.462445999999991</v>
      </c>
      <c r="S18" s="12">
        <f t="shared" si="0"/>
        <v>86.341831439244089</v>
      </c>
      <c r="T18" s="12">
        <v>38.567112213197902</v>
      </c>
      <c r="U18" s="12">
        <v>16.136986301369863</v>
      </c>
      <c r="V18" s="12">
        <v>0</v>
      </c>
      <c r="W18" s="12">
        <v>2.6571555882668618</v>
      </c>
    </row>
    <row r="19" spans="1:23" x14ac:dyDescent="0.25">
      <c r="A19" s="3" t="s">
        <v>113</v>
      </c>
      <c r="B19" s="12">
        <v>-1.5016099999999999</v>
      </c>
      <c r="C19" s="12">
        <v>16.147336816427043</v>
      </c>
      <c r="D19" s="12">
        <v>0</v>
      </c>
      <c r="E19" s="12">
        <v>7.4286853351983524</v>
      </c>
      <c r="F19" s="12">
        <v>15.458696999999987</v>
      </c>
      <c r="G19" s="12">
        <v>11.469199000000003</v>
      </c>
      <c r="H19" s="12">
        <v>3.567115000000002</v>
      </c>
      <c r="I19" s="12">
        <v>0.5021293865149683</v>
      </c>
      <c r="J19" s="12">
        <v>9.3885025476260253</v>
      </c>
      <c r="K19" s="12">
        <v>14.076563787999733</v>
      </c>
      <c r="L19" s="12">
        <v>5.8195594561642867</v>
      </c>
      <c r="M19" s="12">
        <v>2.0345947510023582E-2</v>
      </c>
      <c r="N19" s="12">
        <v>0</v>
      </c>
      <c r="O19" s="12">
        <v>86.075154414426706</v>
      </c>
      <c r="P19" s="12">
        <v>3.6986301369863024</v>
      </c>
      <c r="Q19" s="12">
        <v>5.6</v>
      </c>
      <c r="R19" s="12">
        <v>9.8586969999999869</v>
      </c>
      <c r="S19" s="12">
        <f t="shared" si="0"/>
        <v>86.07515441442672</v>
      </c>
      <c r="T19" s="12">
        <v>43.872721510534952</v>
      </c>
      <c r="U19" s="12">
        <v>15.616438356164382</v>
      </c>
      <c r="V19" s="12">
        <v>0</v>
      </c>
      <c r="W19" s="12">
        <v>2.317877470768992</v>
      </c>
    </row>
    <row r="20" spans="1:23" x14ac:dyDescent="0.25">
      <c r="A20" s="3" t="s">
        <v>114</v>
      </c>
      <c r="B20" s="12">
        <v>-1.6608399999999992</v>
      </c>
      <c r="C20" s="12">
        <v>11.851681118036193</v>
      </c>
      <c r="D20" s="12">
        <v>0</v>
      </c>
      <c r="E20" s="12">
        <v>7.4702506664862582</v>
      </c>
      <c r="F20" s="12">
        <v>13.573568999999992</v>
      </c>
      <c r="G20" s="12">
        <v>10.426545000000003</v>
      </c>
      <c r="H20" s="12">
        <v>2.5298689999999997</v>
      </c>
      <c r="I20" s="12">
        <v>0.46760976398383819</v>
      </c>
      <c r="J20" s="12">
        <v>10.040940006041918</v>
      </c>
      <c r="K20" s="12">
        <v>14.260551754527071</v>
      </c>
      <c r="L20" s="12">
        <v>6.392731356164286</v>
      </c>
      <c r="M20" s="12">
        <v>0.86683277365698508</v>
      </c>
      <c r="N20" s="12">
        <v>0</v>
      </c>
      <c r="O20" s="12">
        <v>80.041658247115734</v>
      </c>
      <c r="P20" s="12">
        <v>3.8219178082191791</v>
      </c>
      <c r="Q20" s="12">
        <v>5.6</v>
      </c>
      <c r="R20" s="12">
        <v>7.9735689999999924</v>
      </c>
      <c r="S20" s="12">
        <f t="shared" si="0"/>
        <v>80.041658247115734</v>
      </c>
      <c r="T20" s="12">
        <v>45.8069649157501</v>
      </c>
      <c r="U20" s="12">
        <v>16.136986301369863</v>
      </c>
      <c r="V20" s="12">
        <v>0</v>
      </c>
      <c r="W20" s="12">
        <v>2.0996511060137033</v>
      </c>
    </row>
    <row r="21" spans="1:23" x14ac:dyDescent="0.25">
      <c r="A21" s="3" t="s">
        <v>115</v>
      </c>
      <c r="B21" s="12">
        <v>-0.8729100000000003</v>
      </c>
      <c r="C21" s="12">
        <v>10.099884932803533</v>
      </c>
      <c r="D21" s="12">
        <v>0</v>
      </c>
      <c r="E21" s="12">
        <v>7.5745388270770446</v>
      </c>
      <c r="F21" s="12">
        <v>8.8589939999999991</v>
      </c>
      <c r="G21" s="12">
        <v>8.9146960000000028</v>
      </c>
      <c r="H21" s="12">
        <v>2.1630380000000016</v>
      </c>
      <c r="I21" s="12">
        <v>0.64381436380038604</v>
      </c>
      <c r="J21" s="12">
        <v>10.297150566422246</v>
      </c>
      <c r="K21" s="12">
        <v>13.967564494863819</v>
      </c>
      <c r="L21" s="12">
        <v>6.3290599375928629</v>
      </c>
      <c r="M21" s="12">
        <v>-0.76303443203792265</v>
      </c>
      <c r="N21" s="12">
        <v>0</v>
      </c>
      <c r="O21" s="12">
        <v>71.034714498741181</v>
      </c>
      <c r="P21" s="12">
        <v>3.8219178082191791</v>
      </c>
      <c r="Q21" s="12">
        <v>5.6</v>
      </c>
      <c r="R21" s="12">
        <v>3.2589939999999995</v>
      </c>
      <c r="S21" s="12">
        <f t="shared" si="0"/>
        <v>71.034714498741153</v>
      </c>
      <c r="T21" s="12">
        <v>45.443607290117221</v>
      </c>
      <c r="U21" s="12">
        <v>16.136986301369863</v>
      </c>
      <c r="V21" s="12">
        <v>0</v>
      </c>
      <c r="W21" s="12">
        <v>1.9182390219067962</v>
      </c>
    </row>
    <row r="22" spans="1:23" x14ac:dyDescent="0.25">
      <c r="A22" s="3" t="s">
        <v>116</v>
      </c>
      <c r="B22" s="12">
        <v>1.0367367419354838</v>
      </c>
      <c r="C22" s="12">
        <v>13.069440705062153</v>
      </c>
      <c r="D22" s="12">
        <v>0</v>
      </c>
      <c r="E22" s="12">
        <v>6.5184684003360438</v>
      </c>
      <c r="F22" s="12">
        <v>9.4081933928571431</v>
      </c>
      <c r="G22" s="12">
        <v>7.8199086071428541</v>
      </c>
      <c r="H22" s="12">
        <v>1.8974019999999998</v>
      </c>
      <c r="I22" s="12">
        <v>0.119231030819736</v>
      </c>
      <c r="J22" s="12">
        <v>8.7126088176964327</v>
      </c>
      <c r="K22" s="12">
        <v>12.310540703260521</v>
      </c>
      <c r="L22" s="12">
        <v>5.086122880807145</v>
      </c>
      <c r="M22" s="12">
        <v>2.1516715517436422</v>
      </c>
      <c r="N22" s="12">
        <v>0</v>
      </c>
      <c r="O22" s="12">
        <v>71.70566729741455</v>
      </c>
      <c r="P22" s="12">
        <v>3.4520547945205489</v>
      </c>
      <c r="Q22" s="12">
        <v>5.6</v>
      </c>
      <c r="R22" s="12">
        <v>3.8081933928571434</v>
      </c>
      <c r="S22" s="12">
        <f t="shared" si="0"/>
        <v>71.582379626181705</v>
      </c>
      <c r="T22" s="12">
        <v>42.209390287879927</v>
      </c>
      <c r="U22" s="12">
        <v>14.575342465753424</v>
      </c>
      <c r="V22" s="12">
        <v>0</v>
      </c>
      <c r="W22" s="12">
        <v>2.0411979776138724</v>
      </c>
    </row>
    <row r="23" spans="1:23" x14ac:dyDescent="0.25">
      <c r="A23" s="3" t="s">
        <v>117</v>
      </c>
      <c r="B23" s="12">
        <v>-1.966613075268818</v>
      </c>
      <c r="C23" s="12">
        <v>13.189452122280576</v>
      </c>
      <c r="D23" s="12">
        <v>0</v>
      </c>
      <c r="E23" s="12">
        <v>7.3993667073646145</v>
      </c>
      <c r="F23" s="12">
        <v>11.681348000000007</v>
      </c>
      <c r="G23" s="12">
        <v>6.2559269999999971</v>
      </c>
      <c r="H23" s="12">
        <v>1.5179220000000004</v>
      </c>
      <c r="I23" s="12">
        <v>0.22314388470914379</v>
      </c>
      <c r="J23" s="12">
        <v>9.7134409793734147</v>
      </c>
      <c r="K23" s="12">
        <v>13.372573833770083</v>
      </c>
      <c r="L23" s="12">
        <v>5.4105418810022865</v>
      </c>
      <c r="M23" s="12">
        <v>0.11155572966749747</v>
      </c>
      <c r="N23" s="12">
        <v>0</v>
      </c>
      <c r="O23" s="12">
        <v>70.730576871117989</v>
      </c>
      <c r="P23" s="12">
        <v>3.8219178082191791</v>
      </c>
      <c r="Q23" s="12">
        <v>5.6</v>
      </c>
      <c r="R23" s="12">
        <v>6.0813480000000073</v>
      </c>
      <c r="S23" s="12">
        <f t="shared" si="0"/>
        <v>70.730576871117989</v>
      </c>
      <c r="T23" s="12">
        <v>45.347647529563211</v>
      </c>
      <c r="U23" s="12">
        <v>16.136986301369863</v>
      </c>
      <c r="V23" s="12">
        <v>0</v>
      </c>
      <c r="W23" s="12">
        <v>1.9155913901786596</v>
      </c>
    </row>
    <row r="24" spans="1:23" x14ac:dyDescent="0.25">
      <c r="A24" s="3" t="s">
        <v>118</v>
      </c>
      <c r="B24" s="12">
        <v>-6.8619299999999956</v>
      </c>
      <c r="C24" s="12">
        <v>8.2929589572836324</v>
      </c>
      <c r="D24" s="12">
        <v>0</v>
      </c>
      <c r="E24" s="12">
        <v>5.1676623869916396</v>
      </c>
      <c r="F24" s="12">
        <v>11.622266</v>
      </c>
      <c r="G24" s="12">
        <v>7.6411578250423595</v>
      </c>
      <c r="H24" s="12">
        <v>2.0238950000000004</v>
      </c>
      <c r="I24" s="12">
        <v>0.40427513104456209</v>
      </c>
      <c r="J24" s="12">
        <v>9.0368359963609333</v>
      </c>
      <c r="K24" s="12">
        <v>13.893085754039943</v>
      </c>
      <c r="L24" s="12">
        <v>6.0381715628571424</v>
      </c>
      <c r="M24" s="12">
        <v>2.9439336201954402</v>
      </c>
      <c r="N24" s="12">
        <v>0</v>
      </c>
      <c r="O24" s="12">
        <v>63.900942370801971</v>
      </c>
      <c r="P24" s="12">
        <v>3.6986301369863024</v>
      </c>
      <c r="Q24" s="12">
        <v>5.6</v>
      </c>
      <c r="R24" s="12">
        <v>6.0222660000000001</v>
      </c>
      <c r="S24" s="12">
        <f t="shared" si="0"/>
        <v>63.900942370801957</v>
      </c>
      <c r="T24" s="12">
        <v>35.27584127770038</v>
      </c>
      <c r="U24" s="12">
        <v>15.616438356164382</v>
      </c>
      <c r="V24" s="12">
        <v>0</v>
      </c>
      <c r="W24" s="12">
        <v>2.2541597265104274</v>
      </c>
    </row>
    <row r="25" spans="1:23" x14ac:dyDescent="0.25">
      <c r="A25" s="3" t="s">
        <v>121</v>
      </c>
      <c r="B25" s="12">
        <v>-4.8790400000000016</v>
      </c>
      <c r="C25" s="12">
        <v>8.9558186736589089</v>
      </c>
      <c r="D25" s="12">
        <v>0</v>
      </c>
      <c r="E25" s="12">
        <v>5.5758224343444498</v>
      </c>
      <c r="F25" s="12">
        <v>13.588938000000008</v>
      </c>
      <c r="G25" s="12">
        <v>9.1818030858771031</v>
      </c>
      <c r="H25" s="12">
        <v>2.403375999999998</v>
      </c>
      <c r="I25" s="12">
        <v>0.89548650942051822</v>
      </c>
      <c r="J25" s="12">
        <v>8.9731879639413172</v>
      </c>
      <c r="K25" s="12">
        <v>14.461478829633649</v>
      </c>
      <c r="L25" s="12">
        <v>6.8140157641276247</v>
      </c>
      <c r="M25" s="12">
        <v>2.9086101778309996</v>
      </c>
      <c r="N25" s="12">
        <v>0</v>
      </c>
      <c r="O25" s="12">
        <v>72.701415247053745</v>
      </c>
      <c r="P25" s="12">
        <v>3.8219178082191791</v>
      </c>
      <c r="Q25" s="12">
        <v>5.6</v>
      </c>
      <c r="R25" s="12">
        <v>7.9889380000000081</v>
      </c>
      <c r="S25" s="12">
        <f t="shared" si="0"/>
        <v>72.701415247053745</v>
      </c>
      <c r="T25" s="12">
        <v>35.837999378814807</v>
      </c>
      <c r="U25" s="12">
        <v>16.136986301369863</v>
      </c>
      <c r="V25" s="12">
        <v>0</v>
      </c>
      <c r="W25" s="12">
        <v>2.4788884169951557</v>
      </c>
    </row>
    <row r="26" spans="1:23" x14ac:dyDescent="0.25">
      <c r="D26" s="23"/>
      <c r="E26" s="23"/>
      <c r="F26" s="23"/>
      <c r="G26" s="23"/>
      <c r="H26" s="23"/>
      <c r="I26" s="23"/>
      <c r="J26" s="23"/>
      <c r="K26" s="23"/>
      <c r="L26" s="23"/>
      <c r="M26" s="23"/>
      <c r="N26" s="23"/>
      <c r="O26" s="23"/>
      <c r="P26" s="23"/>
      <c r="Q26" s="23"/>
      <c r="R26" s="23"/>
      <c r="S26" s="23"/>
      <c r="T26" s="23"/>
      <c r="U26" s="23"/>
      <c r="V26"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Forecast Data For Import</vt:lpstr>
      <vt:lpstr>Actual Data For Import</vt:lpstr>
      <vt:lpstr>Data_store</vt:lpstr>
      <vt:lpstr>Error Stats</vt:lpstr>
      <vt:lpstr>Monthly Summary Actual</vt:lpstr>
      <vt:lpstr>Monthly Summary Forecast</vt:lpstr>
      <vt:lpstr>'Actual Data For Import'!Print_Area</vt:lpstr>
      <vt:lpstr>'Forecast Data For Import'!Print_Area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Jones</dc:creator>
  <cp:lastModifiedBy>Cristian Ebau</cp:lastModifiedBy>
  <cp:lastPrinted>2018-06-05T14:17:20Z</cp:lastPrinted>
  <dcterms:created xsi:type="dcterms:W3CDTF">2018-03-05T15:41:51Z</dcterms:created>
  <dcterms:modified xsi:type="dcterms:W3CDTF">2018-06-05T14:39:06Z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