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Placement 1\ENC Comms &amp; EFP\"/>
    </mc:Choice>
  </mc:AlternateContent>
  <bookViews>
    <workbookView xWindow="0" yWindow="5925" windowWidth="20730" windowHeight="11700" tabRatio="727" activeTab="1"/>
  </bookViews>
  <sheets>
    <sheet name="Calendar" sheetId="4" r:id="rId1"/>
    <sheet name="Schedule" sheetId="1" r:id="rId2"/>
  </sheets>
  <definedNames>
    <definedName name="Calendar10Month">Calendar!#REF!</definedName>
    <definedName name="Calendar10MonthOption">MATCH(Calendar10Month,Months,0)</definedName>
    <definedName name="Calendar10Year">Calendar!#REF!</definedName>
    <definedName name="Calendar11Month">Calendar!#REF!</definedName>
    <definedName name="Calendar11MonthOption">MATCH(Calendar11Month,Months,0)</definedName>
    <definedName name="Calendar11Year">Calendar!#REF!</definedName>
    <definedName name="Calendar12Month">Calendar!#REF!</definedName>
    <definedName name="Calendar12MonthOption">MATCH(Calendar12Month,Months,0)</definedName>
    <definedName name="Calendar12Year">Calendar!#REF!</definedName>
    <definedName name="Calendar1Month">Calendar!$C$6</definedName>
    <definedName name="Calendar1MonthOption">MATCH(Calendar1Month,Months,0)</definedName>
    <definedName name="Calendar1Year">Calendar!$B$6</definedName>
    <definedName name="Calendar2Month">Calendar!$C$20</definedName>
    <definedName name="Calendar2MonthOption">MATCH(Calendar2Month,Months,0)</definedName>
    <definedName name="Calendar2Year">Calendar!$B$20</definedName>
    <definedName name="Calendar3Month">Calendar!$C$34</definedName>
    <definedName name="Calendar3MonthOption">MATCH(Calendar3Month,Months,0)</definedName>
    <definedName name="Calendar3Year">Calendar!$B$34</definedName>
    <definedName name="Calendar4Month">Calendar!$C$48</definedName>
    <definedName name="Calendar4MonthOption">MATCH(Calendar4Month,Months,0)</definedName>
    <definedName name="Calendar4Year">Calendar!$B$48</definedName>
    <definedName name="Calendar5Month">Calendar!$C$62</definedName>
    <definedName name="Calendar5MonthOption">MATCH(Calendar5Month,Months,0)</definedName>
    <definedName name="Calendar5Year">Calendar!$B$62</definedName>
    <definedName name="Calendar6Month">Calendar!$C$76</definedName>
    <definedName name="Calendar6MonthOption">MATCH(Calendar6Month,Months,0)</definedName>
    <definedName name="Calendar6Year">Calendar!$B$76</definedName>
    <definedName name="Calendar7Month">Calendar!#REF!</definedName>
    <definedName name="Calendar7MonthOption">MATCH(Calendar7Month,Months,0)</definedName>
    <definedName name="Calendar7Year">Calendar!#REF!</definedName>
    <definedName name="Calendar8Month">Calendar!#REF!</definedName>
    <definedName name="Calendar8MonthOption">MATCH(Calendar8Month,Months,0)</definedName>
    <definedName name="Calendar8Year">Calendar!#REF!</definedName>
    <definedName name="Calendar9Month">Calendar!#REF!</definedName>
    <definedName name="Calendar9MonthOption">MATCH(Calendar9Month,Months,0)</definedName>
    <definedName name="Calendar9Year">Calendar!#REF!</definedName>
    <definedName name="ColumnTitleRegion1..H12.1">Calendar!$B$7</definedName>
    <definedName name="ColumnTitleRegion10..H54.1">Calendar!$B$49</definedName>
    <definedName name="ColumnTitleRegion11..C56.1">Calendar!$B$49</definedName>
    <definedName name="ColumnTitleRegion12..D56.1">Calendar!$D$60</definedName>
    <definedName name="ColumnTitleRegion13..H68.1">Calendar!$B$63</definedName>
    <definedName name="ColumnTitleRegion14..C70.1">Calendar!$B$63</definedName>
    <definedName name="ColumnTitleRegion15..D70.1">Calendar!$D$74</definedName>
    <definedName name="ColumnTitleRegion16..H82.1">Calendar!$B$77</definedName>
    <definedName name="ColumnTitleRegion17..C84.1">Calendar!$B$77</definedName>
    <definedName name="ColumnTitleRegion18..D84.1">Calendar!$D$88</definedName>
    <definedName name="ColumnTitleRegion19..H96.1">Calendar!#REF!</definedName>
    <definedName name="ColumnTitleRegion2..C14.1">Calendar!$B$7</definedName>
    <definedName name="ColumnTitleRegion20..C98.1">Calendar!#REF!</definedName>
    <definedName name="ColumnTitleRegion21..D98.1">Calendar!#REF!</definedName>
    <definedName name="ColumnTitleRegion22..H110.1">Calendar!#REF!</definedName>
    <definedName name="ColumnTitleRegion23..C112.1">Calendar!#REF!</definedName>
    <definedName name="ColumnTitleRegion24..D112.1">Calendar!#REF!</definedName>
    <definedName name="ColumnTitleRegion25..H124.1">Calendar!#REF!</definedName>
    <definedName name="ColumnTitleRegion26..C126.1">Calendar!#REF!</definedName>
    <definedName name="ColumnTitleRegion27..D126.1">Calendar!#REF!</definedName>
    <definedName name="ColumnTitleRegion28..H138.1">Calendar!#REF!</definedName>
    <definedName name="ColumnTitleRegion29..C140.1">Calendar!#REF!</definedName>
    <definedName name="ColumnTitleRegion3..D14.1">Calendar!$D$19</definedName>
    <definedName name="ColumnTitleRegion30..D140.1">Calendar!#REF!</definedName>
    <definedName name="ColumnTitleRegion31..H152.1">Calendar!#REF!</definedName>
    <definedName name="ColumnTitleRegion32..C154.1">Calendar!#REF!</definedName>
    <definedName name="ColumnTitleRegion33..D154.1">Calendar!#REF!</definedName>
    <definedName name="ColumnTitleRegion34..H166.1">Calendar!#REF!</definedName>
    <definedName name="ColumnTitleRegion35..C168.1">Calendar!#REF!</definedName>
    <definedName name="ColumnTitleRegion36..D168.1">Calendar!#REF!</definedName>
    <definedName name="ColumnTitleRegion4..H26.1">Calendar!$B$21</definedName>
    <definedName name="ColumnTitleRegion5..C28.1">Calendar!$B$21</definedName>
    <definedName name="ColumnTitleRegion6..D28.1">Calendar!$D$32</definedName>
    <definedName name="ColumnTitleRegion7..H40.1">Calendar!$B$35</definedName>
    <definedName name="ColumnTitleRegion8..C42.1">Calendar!$B$35</definedName>
    <definedName name="ColumnTitleRegion9..D42.1">Calendar!$D$46</definedName>
    <definedName name="Days">{0,1,2,3,4,5,6}</definedName>
    <definedName name="Months">{"January","February","March","April","May","June","July","August","September","October","November","December"}</definedName>
    <definedName name="_xlnm.Print_Area" localSheetId="0">Calendar!$B$6:$I$89</definedName>
    <definedName name="WeekdayOption">MATCH(WeekStart,Weekdays,0)+10</definedName>
    <definedName name="Weekdays">{"Monday","Tuesday","Wednesday","Thursday","Friday","Saturday","Sunday"}</definedName>
    <definedName name="WeekStart">Calendar!$B$7</definedName>
    <definedName name="WeekStartValue">IF(WeekStart="Monday",2,1)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4" l="1"/>
  <c r="B20" i="4" s="1"/>
  <c r="C20" i="4" l="1"/>
  <c r="C34" i="4" s="1"/>
  <c r="B8" i="4" a="1"/>
  <c r="B10" i="4" a="1"/>
  <c r="B12" i="4" a="1"/>
  <c r="B14" i="4" a="1"/>
  <c r="B16" i="4" a="1"/>
  <c r="B18" i="4" a="1"/>
  <c r="H14" i="4" l="1"/>
  <c r="D14" i="4"/>
  <c r="G14" i="4"/>
  <c r="C14" i="4"/>
  <c r="B14" i="4"/>
  <c r="F14" i="4"/>
  <c r="E14" i="4"/>
  <c r="B30" i="4" a="1"/>
  <c r="B28" i="4" a="1"/>
  <c r="B34" i="4"/>
  <c r="H12" i="4"/>
  <c r="D12" i="4"/>
  <c r="G12" i="4"/>
  <c r="C12" i="4"/>
  <c r="B12" i="4"/>
  <c r="F12" i="4"/>
  <c r="E12" i="4"/>
  <c r="B24" i="4" a="1"/>
  <c r="B26" i="4" a="1"/>
  <c r="C18" i="4"/>
  <c r="B18" i="4"/>
  <c r="H10" i="4"/>
  <c r="D10" i="4"/>
  <c r="G10" i="4"/>
  <c r="C10" i="4"/>
  <c r="B10" i="4"/>
  <c r="E10" i="4"/>
  <c r="F10" i="4"/>
  <c r="B22" i="4" a="1"/>
  <c r="H16" i="4"/>
  <c r="D16" i="4"/>
  <c r="G16" i="4"/>
  <c r="C16" i="4"/>
  <c r="B16" i="4"/>
  <c r="F16" i="4"/>
  <c r="E16" i="4"/>
  <c r="H8" i="4"/>
  <c r="H7" i="4" s="1"/>
  <c r="D8" i="4"/>
  <c r="D7" i="4" s="1"/>
  <c r="G8" i="4"/>
  <c r="G7" i="4" s="1"/>
  <c r="C8" i="4"/>
  <c r="C7" i="4" s="1"/>
  <c r="B8" i="4"/>
  <c r="F8" i="4"/>
  <c r="F7" i="4" s="1"/>
  <c r="E8" i="4"/>
  <c r="E7" i="4" s="1"/>
  <c r="B32" i="4" a="1"/>
  <c r="B48" i="4" l="1"/>
  <c r="C48" i="4"/>
  <c r="C32" i="4"/>
  <c r="B32" i="4"/>
  <c r="H26" i="4"/>
  <c r="D26" i="4"/>
  <c r="C26" i="4"/>
  <c r="G26" i="4"/>
  <c r="F26" i="4"/>
  <c r="E26" i="4"/>
  <c r="B26" i="4"/>
  <c r="H30" i="4"/>
  <c r="D30" i="4"/>
  <c r="C30" i="4"/>
  <c r="G30" i="4"/>
  <c r="F30" i="4"/>
  <c r="E30" i="4"/>
  <c r="B30" i="4"/>
  <c r="H24" i="4"/>
  <c r="D24" i="4"/>
  <c r="C24" i="4"/>
  <c r="G24" i="4"/>
  <c r="F24" i="4"/>
  <c r="E24" i="4"/>
  <c r="B24" i="4"/>
  <c r="B46" i="4" a="1"/>
  <c r="B42" i="4" a="1"/>
  <c r="B40" i="4" a="1"/>
  <c r="B38" i="4" a="1"/>
  <c r="B36" i="4" a="1"/>
  <c r="B44" i="4" a="1"/>
  <c r="H22" i="4"/>
  <c r="H21" i="4" s="1"/>
  <c r="D22" i="4"/>
  <c r="D21" i="4" s="1"/>
  <c r="C22" i="4"/>
  <c r="C21" i="4" s="1"/>
  <c r="G22" i="4"/>
  <c r="G21" i="4" s="1"/>
  <c r="F22" i="4"/>
  <c r="F21" i="4" s="1"/>
  <c r="E22" i="4"/>
  <c r="E21" i="4" s="1"/>
  <c r="B22" i="4"/>
  <c r="H28" i="4"/>
  <c r="D28" i="4"/>
  <c r="C28" i="4"/>
  <c r="G28" i="4"/>
  <c r="F28" i="4"/>
  <c r="E28" i="4"/>
  <c r="B28" i="4"/>
  <c r="B62" i="4" l="1"/>
  <c r="B50" i="4" a="1"/>
  <c r="C62" i="4"/>
  <c r="B60" i="4" a="1"/>
  <c r="B52" i="4" a="1"/>
  <c r="B54" i="4" a="1"/>
  <c r="B56" i="4" a="1"/>
  <c r="B58" i="4" a="1"/>
  <c r="H42" i="4"/>
  <c r="D42" i="4"/>
  <c r="F42" i="4"/>
  <c r="G42" i="4"/>
  <c r="C42" i="4"/>
  <c r="B42" i="4"/>
  <c r="E42" i="4"/>
  <c r="H36" i="4"/>
  <c r="H35" i="4" s="1"/>
  <c r="D36" i="4"/>
  <c r="D35" i="4" s="1"/>
  <c r="G36" i="4"/>
  <c r="G35" i="4" s="1"/>
  <c r="C36" i="4"/>
  <c r="C35" i="4" s="1"/>
  <c r="B36" i="4"/>
  <c r="F36" i="4"/>
  <c r="F35" i="4" s="1"/>
  <c r="E36" i="4"/>
  <c r="E35" i="4" s="1"/>
  <c r="H40" i="4"/>
  <c r="D40" i="4"/>
  <c r="G40" i="4"/>
  <c r="C40" i="4"/>
  <c r="B40" i="4"/>
  <c r="F40" i="4"/>
  <c r="E40" i="4"/>
  <c r="H44" i="4"/>
  <c r="D44" i="4"/>
  <c r="F44" i="4"/>
  <c r="G44" i="4"/>
  <c r="C44" i="4"/>
  <c r="E44" i="4"/>
  <c r="B44" i="4"/>
  <c r="H38" i="4"/>
  <c r="D38" i="4"/>
  <c r="C38" i="4"/>
  <c r="G38" i="4"/>
  <c r="B38" i="4"/>
  <c r="F38" i="4"/>
  <c r="E38" i="4"/>
  <c r="C46" i="4"/>
  <c r="B46" i="4"/>
  <c r="E58" i="4" l="1"/>
  <c r="H58" i="4"/>
  <c r="B58" i="4"/>
  <c r="F58" i="4"/>
  <c r="C58" i="4"/>
  <c r="G58" i="4"/>
  <c r="D58" i="4"/>
  <c r="B60" i="4"/>
  <c r="C60" i="4"/>
  <c r="E56" i="4"/>
  <c r="H56" i="4"/>
  <c r="B56" i="4"/>
  <c r="F56" i="4"/>
  <c r="C56" i="4"/>
  <c r="G56" i="4"/>
  <c r="D56" i="4"/>
  <c r="E54" i="4"/>
  <c r="H54" i="4"/>
  <c r="B54" i="4"/>
  <c r="F54" i="4"/>
  <c r="C54" i="4"/>
  <c r="G54" i="4"/>
  <c r="D54" i="4"/>
  <c r="E50" i="4"/>
  <c r="E49" i="4" s="1"/>
  <c r="H50" i="4"/>
  <c r="H49" i="4" s="1"/>
  <c r="D50" i="4"/>
  <c r="D49" i="4" s="1"/>
  <c r="B50" i="4"/>
  <c r="F50" i="4"/>
  <c r="F49" i="4" s="1"/>
  <c r="C50" i="4"/>
  <c r="C49" i="4" s="1"/>
  <c r="G50" i="4"/>
  <c r="G49" i="4" s="1"/>
  <c r="E52" i="4"/>
  <c r="H52" i="4"/>
  <c r="D52" i="4"/>
  <c r="B52" i="4"/>
  <c r="F52" i="4"/>
  <c r="C52" i="4"/>
  <c r="G52" i="4"/>
  <c r="B76" i="4"/>
  <c r="B74" i="4" a="1"/>
  <c r="C76" i="4"/>
  <c r="B66" i="4" a="1"/>
  <c r="B68" i="4" a="1"/>
  <c r="B70" i="4" a="1"/>
  <c r="B64" i="4" a="1"/>
  <c r="B72" i="4" a="1"/>
  <c r="E64" i="4" l="1"/>
  <c r="E63" i="4" s="1"/>
  <c r="H64" i="4"/>
  <c r="H63" i="4" s="1"/>
  <c r="C64" i="4"/>
  <c r="C63" i="4" s="1"/>
  <c r="G64" i="4"/>
  <c r="G63" i="4" s="1"/>
  <c r="B64" i="4"/>
  <c r="F64" i="4"/>
  <c r="F63" i="4" s="1"/>
  <c r="D64" i="4"/>
  <c r="D63" i="4" s="1"/>
  <c r="E70" i="4"/>
  <c r="H70" i="4"/>
  <c r="C70" i="4"/>
  <c r="G70" i="4"/>
  <c r="B70" i="4"/>
  <c r="F70" i="4"/>
  <c r="D70" i="4"/>
  <c r="B74" i="4"/>
  <c r="C74" i="4"/>
  <c r="E68" i="4"/>
  <c r="H68" i="4"/>
  <c r="C68" i="4"/>
  <c r="G68" i="4"/>
  <c r="B68" i="4"/>
  <c r="F68" i="4"/>
  <c r="D68" i="4"/>
  <c r="B80" i="4" a="1"/>
  <c r="B86" i="4" a="1"/>
  <c r="B88" i="4" a="1"/>
  <c r="B78" i="4" a="1"/>
  <c r="B84" i="4" a="1"/>
  <c r="B82" i="4" a="1"/>
  <c r="E72" i="4"/>
  <c r="H72" i="4"/>
  <c r="C72" i="4"/>
  <c r="G72" i="4"/>
  <c r="B72" i="4"/>
  <c r="F72" i="4"/>
  <c r="D72" i="4"/>
  <c r="E66" i="4"/>
  <c r="H66" i="4"/>
  <c r="C66" i="4"/>
  <c r="G66" i="4"/>
  <c r="B66" i="4"/>
  <c r="F66" i="4"/>
  <c r="D66" i="4"/>
  <c r="E84" i="4" l="1"/>
  <c r="H84" i="4"/>
  <c r="G84" i="4"/>
  <c r="B84" i="4"/>
  <c r="F84" i="4"/>
  <c r="C84" i="4"/>
  <c r="D84" i="4"/>
  <c r="E80" i="4"/>
  <c r="H80" i="4"/>
  <c r="C80" i="4"/>
  <c r="D80" i="4"/>
  <c r="B80" i="4"/>
  <c r="F80" i="4"/>
  <c r="G80" i="4"/>
  <c r="E78" i="4"/>
  <c r="E77" i="4" s="1"/>
  <c r="H78" i="4"/>
  <c r="H77" i="4" s="1"/>
  <c r="C78" i="4"/>
  <c r="C77" i="4" s="1"/>
  <c r="G78" i="4"/>
  <c r="G77" i="4" s="1"/>
  <c r="B78" i="4"/>
  <c r="F78" i="4"/>
  <c r="F77" i="4" s="1"/>
  <c r="D78" i="4"/>
  <c r="D77" i="4" s="1"/>
  <c r="B88" i="4"/>
  <c r="C88" i="4"/>
  <c r="E82" i="4"/>
  <c r="H82" i="4"/>
  <c r="C82" i="4"/>
  <c r="G82" i="4"/>
  <c r="B82" i="4"/>
  <c r="F82" i="4"/>
  <c r="D82" i="4"/>
  <c r="E86" i="4"/>
  <c r="H86" i="4"/>
  <c r="G86" i="4"/>
  <c r="D86" i="4"/>
  <c r="B86" i="4"/>
  <c r="F86" i="4"/>
  <c r="C86" i="4"/>
</calcChain>
</file>

<file path=xl/sharedStrings.xml><?xml version="1.0" encoding="utf-8"?>
<sst xmlns="http://schemas.openxmlformats.org/spreadsheetml/2006/main" count="325" uniqueCount="113">
  <si>
    <t>Interconnectors</t>
  </si>
  <si>
    <t>Directly Connected Users</t>
  </si>
  <si>
    <t xml:space="preserve">Demand Side Response </t>
  </si>
  <si>
    <t>Aggregator</t>
  </si>
  <si>
    <t>Generators</t>
  </si>
  <si>
    <t>Trade Associations</t>
  </si>
  <si>
    <t>Balancing Service Providers</t>
  </si>
  <si>
    <t>Power Exchanges</t>
  </si>
  <si>
    <t>Suppliers</t>
  </si>
  <si>
    <t>X</t>
  </si>
  <si>
    <t>Webinar</t>
  </si>
  <si>
    <t>Podcast</t>
  </si>
  <si>
    <t xml:space="preserve">Link to be inserted once the podcast has gone live. </t>
  </si>
  <si>
    <t xml:space="preserve">Electricity European Network Codes </t>
  </si>
  <si>
    <t>Regulatory Bodies                      (such as Ofgem)</t>
  </si>
  <si>
    <t xml:space="preserve">Plant &amp; Equipment Manufacturer </t>
  </si>
  <si>
    <t>Transmission Owners (TO)</t>
  </si>
  <si>
    <t>Distribution Network Operators (DNO)</t>
  </si>
  <si>
    <t>European Transmission System Operators</t>
  </si>
  <si>
    <t>Electricity Balancing GuideLine (EBGL)</t>
  </si>
  <si>
    <t>Introduction to European Grid Connection Codes</t>
  </si>
  <si>
    <t>Demand Connection Code 
(DCC)</t>
  </si>
  <si>
    <t>High Voltage Direct Current Connections 
(HVDC)</t>
  </si>
  <si>
    <t>Requirements for Generators 
(RfG)</t>
  </si>
  <si>
    <t xml:space="preserve">*Disclaimer: Please note whilst National Grid has identified groups of Stakeholders who may be interested in particular events we do not limit the attendance or potential interests to only those we have specified. We take note that the events may be of interest to stakeholders who have not been identified. </t>
  </si>
  <si>
    <t>*Who might be interested?</t>
  </si>
  <si>
    <t xml:space="preserve">
Which European Network Code (ENC) is it?</t>
  </si>
  <si>
    <t xml:space="preserve">
Area of the European Network Code that will be discussed? </t>
  </si>
  <si>
    <t xml:space="preserve">
What is the event or activity?</t>
  </si>
  <si>
    <t xml:space="preserve">
Where can I get this information?</t>
  </si>
  <si>
    <t xml:space="preserve">
What should I expect to take away from the activity/event? </t>
  </si>
  <si>
    <t xml:space="preserve">
Related Documents and Links </t>
  </si>
  <si>
    <t>Events</t>
  </si>
  <si>
    <t>July</t>
  </si>
  <si>
    <t>MONDAY</t>
  </si>
  <si>
    <t>Notes:</t>
  </si>
  <si>
    <t>Software Developer</t>
  </si>
  <si>
    <t>What is the Electricity Balancing Guideline?</t>
  </si>
  <si>
    <t>What is the High Voltage Direct Current Connections Code?</t>
  </si>
  <si>
    <t>What is the Requirements for Generators Code?</t>
  </si>
  <si>
    <t>Events Calendar</t>
  </si>
  <si>
    <t>Electricity European Network Codes</t>
  </si>
  <si>
    <t xml:space="preserve">E&amp;R Proposed GB Changes Webinar </t>
  </si>
  <si>
    <t>What is the Electricity Balancing Guideline Webinar</t>
  </si>
  <si>
    <t>EBGL - What is TERRE &amp; Update on progress - Webinar</t>
  </si>
  <si>
    <t>What does I-SEM mean for the GB Market?                         Webinar</t>
  </si>
  <si>
    <t>CONNECTION CODES</t>
  </si>
  <si>
    <t xml:space="preserve">Link to be inserted once advertised. </t>
  </si>
  <si>
    <t xml:space="preserve">System Defence Plan - E&amp;R  (Webinar) </t>
  </si>
  <si>
    <t>What is the Electricity Balancing Guideline and who does it impact?</t>
  </si>
  <si>
    <t>An overview of the EBGL and the methodologies within</t>
  </si>
  <si>
    <t>Consumes Organisations</t>
  </si>
  <si>
    <t>Article 18 - National Terms &amp; Conditions for Balancing</t>
  </si>
  <si>
    <t>Overview of Natioanl Grid's proopsal of how Article 18 should be implemented</t>
  </si>
  <si>
    <t>An understanding of Article 18 and how  National Grid will  implement into GB arrangements</t>
  </si>
  <si>
    <t xml:space="preserve">https://uknationalgrid.webex.com/uknationalgrid/ldr.php?RCID=b95e1defbf1748240d18bccb71bab296
</t>
  </si>
  <si>
    <t>Webinar (available now)</t>
  </si>
  <si>
    <t>Guides interested parties through the content of the propsoed Implementation Framework</t>
  </si>
  <si>
    <t>An understanding of the Framework so that parties can reply to the consultation</t>
  </si>
  <si>
    <t>TERRE Industry Day - joint presentation from National Grid and Elexon</t>
  </si>
  <si>
    <t>An overwiew of how TERRE is being implemented in GB and an appreciation of how parties may participate</t>
  </si>
  <si>
    <t>Presentation on website (available now)</t>
  </si>
  <si>
    <t>https://www.elexon.co.uk/wp-content/uploads/2016/06/Project-TERRE-Industry-Day-Slides-v1.0.pdf</t>
  </si>
  <si>
    <t>Update on TERRE implementation progress</t>
  </si>
  <si>
    <t xml:space="preserve">Link to be inserted after the event date. Registration will be through Eventbrite. </t>
  </si>
  <si>
    <t>Latest developments on TERRE implementation</t>
  </si>
  <si>
    <t>An understanding of the propsal so that parties can reply to the consultation</t>
  </si>
  <si>
    <t xml:space="preserve">Propsal for harmonisation of imbalance settlement </t>
  </si>
  <si>
    <t>An overview of the propsal drafted by ENTSO-E</t>
  </si>
  <si>
    <t>Connections Codes</t>
  </si>
  <si>
    <t xml:space="preserve">Overview of the upcoming podcast series </t>
  </si>
  <si>
    <t>Understanding the events around connections codes, who is impacted, and why the code is important for GB.</t>
  </si>
  <si>
    <t>Understanding the key changes required for GB and who they impact.</t>
  </si>
  <si>
    <t>What is the Demand Connection  code?</t>
  </si>
  <si>
    <t xml:space="preserve">Overview of the high level principles of the DCC  </t>
  </si>
  <si>
    <t>Overview of the high level principles of HVDC</t>
  </si>
  <si>
    <t>Overview of the high level principles of RFG</t>
  </si>
  <si>
    <t xml:space="preserve">Understanding the key changes required for GB and who they impact. </t>
  </si>
  <si>
    <t>HVDC what do you need to do?</t>
  </si>
  <si>
    <t>DCC what do you need to do?</t>
  </si>
  <si>
    <t xml:space="preserve">Understanding what key steps individual stakeholders will need to take from DCC. </t>
  </si>
  <si>
    <t>RFG what do you need to do?</t>
  </si>
  <si>
    <t xml:space="preserve">Understanding what steps individual stakeholders will need to take from HVDC. </t>
  </si>
  <si>
    <t xml:space="preserve">Understanding what key steps individual stakeholders will need to take from RFG. </t>
  </si>
  <si>
    <t>Overview of the key changes required by parties for HVDC</t>
  </si>
  <si>
    <t>Overview of the key changes required by parties for DCC</t>
  </si>
  <si>
    <t>Trans European Replacement Reserves Exchange (TERRE)</t>
  </si>
  <si>
    <t>Manual Restoration Frequency Reserves (mFRR) Implementation Framework</t>
  </si>
  <si>
    <t xml:space="preserve">What is the E&amp;R Code (Podcast) </t>
  </si>
  <si>
    <t>E&amp;R Market (Suspension Webinar)</t>
  </si>
  <si>
    <t>SOGL - Synchronous area and load frequency control block operational agreements (Webinar)</t>
  </si>
  <si>
    <t>Introduction to European Grid Connections Codes - Podcast</t>
  </si>
  <si>
    <t xml:space="preserve">Connections Code - Podcasts </t>
  </si>
  <si>
    <t>Video</t>
  </si>
  <si>
    <t>Overview of the key changes required by parties for RfG</t>
  </si>
  <si>
    <t>Introduction to European Connection Codes</t>
  </si>
  <si>
    <t xml:space="preserve">HDVC: What I Need to Do  </t>
  </si>
  <si>
    <t xml:space="preserve">DCC: What I Need to Do </t>
  </si>
  <si>
    <t>RfG: What I Need to Do</t>
  </si>
  <si>
    <t>https://uknationalgrid.webex.com/uknationalgrid/ldr.php?RCID=8ccd060d2ffbd9dd022c96b6ed0337d1</t>
  </si>
  <si>
    <t>Amended proposal for Terms and conditions- consultation webinar</t>
  </si>
  <si>
    <t>An overview of the consultation document which has been published by NGESO</t>
  </si>
  <si>
    <t>An nderstanding of what's in the consultation documents and an overview of the NGESO proposal</t>
  </si>
  <si>
    <t>x</t>
  </si>
  <si>
    <t>Register  here: https://www.eventbrite.co.uk/e/ebgl-a18-proposal-webinar-tickets-57609026148</t>
  </si>
  <si>
    <t>Podcast episode 1</t>
  </si>
  <si>
    <t>MARKET CODES</t>
  </si>
  <si>
    <t>An Introduction to Project TERRE</t>
  </si>
  <si>
    <t>Podcast episode 2</t>
  </si>
  <si>
    <t>What Project TERRE is and an explanation of the LIBRA platform interactions.</t>
  </si>
  <si>
    <t>https://www.nationalgrideso.com/codes/european-network-codes/meetings/introduction-electricity-balancing-guideline-eb-gl-podcast</t>
  </si>
  <si>
    <t>An understanding of the outcomes of Project TERRE.</t>
  </si>
  <si>
    <t xml:space="preserve"> New entries are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</si>
</sst>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numFmts>
  <fonts count="40" x14ac:knownFonts="1">
    <font>
      <sz val="12"/>
      <color theme="1"/>
      <name val="Calibri"/>
      <family val="2"/>
      <scheme val="minor"/>
    </font>
    <font>
      <sz val="11"/>
      <color theme="1"/>
      <name val="Calibri"/>
      <family val="2"/>
      <scheme val="minor"/>
    </font>
    <font>
      <u/>
      <sz val="12"/>
      <color theme="10"/>
      <name val="Calibri"/>
      <family val="2"/>
      <scheme val="minor"/>
    </font>
    <font>
      <sz val="10"/>
      <name val="Arial"/>
      <family val="2"/>
    </font>
    <font>
      <b/>
      <sz val="10"/>
      <name val="Arial"/>
      <family val="2"/>
    </font>
    <font>
      <sz val="11"/>
      <name val="Arial"/>
      <family val="2"/>
    </font>
    <font>
      <b/>
      <sz val="11"/>
      <color theme="0"/>
      <name val="Calibri"/>
      <family val="2"/>
      <scheme val="minor"/>
    </font>
    <font>
      <b/>
      <sz val="28"/>
      <name val="Arial"/>
      <family val="2"/>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2"/>
      <color theme="0"/>
      <name val="Calibri"/>
      <family val="2"/>
      <scheme val="minor"/>
    </font>
    <font>
      <b/>
      <sz val="14"/>
      <name val="Arial"/>
      <family val="2"/>
    </font>
    <font>
      <b/>
      <sz val="16"/>
      <name val="Arial"/>
      <family val="2"/>
    </font>
    <font>
      <b/>
      <sz val="16"/>
      <color theme="0"/>
      <name val="Calibri"/>
      <family val="2"/>
      <scheme val="minor"/>
    </font>
    <font>
      <b/>
      <sz val="18"/>
      <color theme="0"/>
      <name val="Calibri"/>
      <family val="2"/>
      <scheme val="minor"/>
    </font>
    <font>
      <sz val="12"/>
      <name val="Calibri"/>
      <family val="2"/>
      <scheme val="minor"/>
    </font>
    <font>
      <sz val="14"/>
      <name val="Calibri"/>
      <family val="2"/>
      <scheme val="minor"/>
    </font>
    <font>
      <b/>
      <sz val="28"/>
      <color theme="0"/>
      <name val="Calibri Light"/>
      <family val="2"/>
      <scheme val="major"/>
    </font>
    <font>
      <sz val="36"/>
      <color theme="4" tint="-0.24994659260841701"/>
      <name val="Calibri"/>
      <family val="2"/>
      <scheme val="minor"/>
    </font>
    <font>
      <sz val="10"/>
      <name val="Century Gothic"/>
      <family val="2"/>
    </font>
    <font>
      <b/>
      <sz val="11"/>
      <color theme="0"/>
      <name val="Calibri Light"/>
      <family val="2"/>
      <scheme val="major"/>
    </font>
    <font>
      <sz val="16"/>
      <color theme="1"/>
      <name val="Calibri"/>
      <family val="2"/>
      <scheme val="minor"/>
    </font>
    <font>
      <sz val="11"/>
      <color theme="1"/>
      <name val="Calibri Light"/>
      <family val="2"/>
      <scheme val="major"/>
    </font>
    <font>
      <sz val="11"/>
      <color theme="1"/>
      <name val="Calibri"/>
      <family val="2"/>
      <scheme val="minor"/>
    </font>
    <font>
      <sz val="11"/>
      <color theme="0"/>
      <name val="Arial"/>
      <family val="2"/>
    </font>
    <font>
      <b/>
      <sz val="14"/>
      <color rgb="FF00B050"/>
      <name val="Calibri"/>
      <family val="2"/>
      <scheme val="minor"/>
    </font>
    <font>
      <b/>
      <sz val="14"/>
      <color rgb="FFFF467F"/>
      <name val="Calibri"/>
      <family val="2"/>
      <scheme val="minor"/>
    </font>
    <font>
      <b/>
      <sz val="16"/>
      <color rgb="FFFF467F"/>
      <name val="Calibri"/>
      <family val="2"/>
      <scheme val="minor"/>
    </font>
    <font>
      <b/>
      <sz val="16"/>
      <color rgb="FF00B050"/>
      <name val="Calibri"/>
      <family val="2"/>
      <scheme val="minor"/>
    </font>
    <font>
      <u/>
      <sz val="14"/>
      <color theme="0"/>
      <name val="Calibri"/>
      <family val="2"/>
      <scheme val="minor"/>
    </font>
    <font>
      <b/>
      <sz val="48"/>
      <color theme="0"/>
      <name val="Calibri Light"/>
      <family val="2"/>
      <scheme val="major"/>
    </font>
    <font>
      <b/>
      <sz val="48"/>
      <color theme="4" tint="-0.24994659260841701"/>
      <name val="Calibri"/>
      <family val="2"/>
      <scheme val="minor"/>
    </font>
    <font>
      <b/>
      <sz val="48"/>
      <color theme="4" tint="-0.249977111117893"/>
      <name val="Calibri"/>
      <family val="2"/>
      <scheme val="minor"/>
    </font>
    <font>
      <b/>
      <sz val="36"/>
      <color theme="4" tint="-0.249977111117893"/>
      <name val="Calibri"/>
      <family val="2"/>
      <scheme val="minor"/>
    </font>
    <font>
      <b/>
      <sz val="12"/>
      <color theme="0"/>
      <name val="Calibri Light"/>
      <family val="2"/>
      <scheme val="major"/>
    </font>
    <font>
      <sz val="11"/>
      <name val="Century Gothic"/>
      <family val="2"/>
    </font>
    <font>
      <sz val="14"/>
      <color theme="0"/>
      <name val="Calibri"/>
      <family val="2"/>
      <scheme val="minor"/>
    </font>
    <font>
      <u/>
      <sz val="12"/>
      <color rgb="FFFF0000"/>
      <name val="Calibri"/>
      <family val="2"/>
      <scheme val="minor"/>
    </font>
  </fonts>
  <fills count="14">
    <fill>
      <patternFill patternType="none"/>
    </fill>
    <fill>
      <patternFill patternType="gray125"/>
    </fill>
    <fill>
      <patternFill patternType="solid">
        <fgColor rgb="FF009BDB"/>
        <bgColor indexed="64"/>
      </patternFill>
    </fill>
    <fill>
      <patternFill patternType="solid">
        <fgColor rgb="FFF78E1E"/>
        <bgColor indexed="64"/>
      </patternFill>
    </fill>
    <fill>
      <patternFill patternType="solid">
        <fgColor rgb="FFFF467F"/>
        <bgColor indexed="64"/>
      </patternFill>
    </fill>
    <fill>
      <patternFill patternType="solid">
        <fgColor theme="0"/>
        <bgColor indexed="64"/>
      </patternFill>
    </fill>
    <fill>
      <patternFill patternType="solid">
        <fgColor rgb="FF7030A0"/>
        <bgColor indexed="64"/>
      </patternFill>
    </fill>
    <fill>
      <patternFill patternType="solid">
        <fgColor rgb="FF00B050"/>
        <bgColor indexed="64"/>
      </patternFill>
    </fill>
    <fill>
      <patternFill patternType="solid">
        <fgColor indexed="9"/>
        <bgColor indexed="64"/>
      </patternFill>
    </fill>
    <fill>
      <patternFill patternType="solid">
        <fgColor theme="4" tint="-0.24994659260841701"/>
        <bgColor indexed="64"/>
      </patternFill>
    </fill>
    <fill>
      <patternFill patternType="solid">
        <fgColor theme="7" tint="-0.499984740745262"/>
        <bgColor indexed="64"/>
      </patternFill>
    </fill>
    <fill>
      <patternFill patternType="solid">
        <fgColor theme="0" tint="-0.34998626667073579"/>
        <bgColor indexed="64"/>
      </patternFill>
    </fill>
    <fill>
      <patternFill patternType="solid">
        <fgColor rgb="FFC2CC23"/>
        <bgColor indexed="64"/>
      </patternFill>
    </fill>
    <fill>
      <patternFill patternType="solid">
        <fgColor rgb="FFFFFF00"/>
        <bgColor indexed="64"/>
      </patternFill>
    </fill>
  </fills>
  <borders count="8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ck">
        <color theme="0" tint="-0.499984740745262"/>
      </left>
      <right style="medium">
        <color theme="0"/>
      </right>
      <top style="medium">
        <color theme="0"/>
      </top>
      <bottom style="thick">
        <color theme="0" tint="-0.499984740745262"/>
      </bottom>
      <diagonal/>
    </border>
    <border>
      <left style="medium">
        <color theme="0"/>
      </left>
      <right style="medium">
        <color theme="0"/>
      </right>
      <top style="medium">
        <color theme="0"/>
      </top>
      <bottom style="thick">
        <color theme="0" tint="-0.499984740745262"/>
      </bottom>
      <diagonal/>
    </border>
    <border>
      <left style="medium">
        <color theme="0"/>
      </left>
      <right style="medium">
        <color theme="0"/>
      </right>
      <top style="medium">
        <color theme="0"/>
      </top>
      <bottom/>
      <diagonal/>
    </border>
    <border>
      <left style="thick">
        <color rgb="FF7030A0"/>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thick">
        <color rgb="FF7030A0"/>
      </left>
      <right style="medium">
        <color rgb="FF7030A0"/>
      </right>
      <top style="medium">
        <color rgb="FF7030A0"/>
      </top>
      <bottom style="thick">
        <color rgb="FF7030A0"/>
      </bottom>
      <diagonal/>
    </border>
    <border>
      <left style="medium">
        <color rgb="FF7030A0"/>
      </left>
      <right style="medium">
        <color rgb="FF7030A0"/>
      </right>
      <top style="medium">
        <color rgb="FF7030A0"/>
      </top>
      <bottom style="thick">
        <color rgb="FF7030A0"/>
      </bottom>
      <diagonal/>
    </border>
    <border>
      <left style="medium">
        <color theme="0"/>
      </left>
      <right/>
      <top style="medium">
        <color theme="0"/>
      </top>
      <bottom/>
      <diagonal/>
    </border>
    <border>
      <left style="medium">
        <color rgb="FF7030A0"/>
      </left>
      <right/>
      <top style="medium">
        <color rgb="FF7030A0"/>
      </top>
      <bottom style="medium">
        <color rgb="FF7030A0"/>
      </bottom>
      <diagonal/>
    </border>
    <border>
      <left style="medium">
        <color rgb="FF7030A0"/>
      </left>
      <right/>
      <top style="medium">
        <color rgb="FF7030A0"/>
      </top>
      <bottom style="thick">
        <color rgb="FF7030A0"/>
      </bottom>
      <diagonal/>
    </border>
    <border>
      <left style="thick">
        <color rgb="FF0070C0"/>
      </left>
      <right style="thick">
        <color rgb="FF0070C0"/>
      </right>
      <top style="medium">
        <color rgb="FF0070C0"/>
      </top>
      <bottom style="medium">
        <color rgb="FF0070C0"/>
      </bottom>
      <diagonal/>
    </border>
    <border>
      <left style="thick">
        <color rgb="FF0070C0"/>
      </left>
      <right style="thick">
        <color rgb="FF0070C0"/>
      </right>
      <top style="medium">
        <color rgb="FF0070C0"/>
      </top>
      <bottom style="thick">
        <color rgb="FF0070C0"/>
      </bottom>
      <diagonal/>
    </border>
    <border>
      <left style="thick">
        <color theme="0"/>
      </left>
      <right style="thick">
        <color rgb="FF0070C0"/>
      </right>
      <top/>
      <bottom style="medium">
        <color rgb="FF0070C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ck">
        <color theme="0" tint="-0.499984740745262"/>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ck">
        <color theme="0"/>
      </left>
      <right style="thick">
        <color rgb="FF0070C0"/>
      </right>
      <top/>
      <bottom/>
      <diagonal/>
    </border>
    <border>
      <left style="thin">
        <color theme="0"/>
      </left>
      <right style="thin">
        <color theme="0"/>
      </right>
      <top style="thin">
        <color theme="0"/>
      </top>
      <bottom style="thick">
        <color theme="0" tint="-0.499984740745262"/>
      </bottom>
      <diagonal/>
    </border>
    <border>
      <left/>
      <right/>
      <top style="thin">
        <color theme="0"/>
      </top>
      <bottom style="thin">
        <color theme="0"/>
      </bottom>
      <diagonal/>
    </border>
    <border>
      <left style="thick">
        <color rgb="FF7030A0"/>
      </left>
      <right style="medium">
        <color rgb="FF7030A0"/>
      </right>
      <top style="medium">
        <color rgb="FF7030A0"/>
      </top>
      <bottom/>
      <diagonal/>
    </border>
    <border>
      <left style="medium">
        <color rgb="FF7030A0"/>
      </left>
      <right style="medium">
        <color rgb="FF7030A0"/>
      </right>
      <top style="medium">
        <color rgb="FF7030A0"/>
      </top>
      <bottom/>
      <diagonal/>
    </border>
    <border>
      <left style="thick">
        <color rgb="FFFF467F"/>
      </left>
      <right style="medium">
        <color rgb="FFFF467F"/>
      </right>
      <top style="thick">
        <color rgb="FFFF467F"/>
      </top>
      <bottom style="medium">
        <color rgb="FFFF467F"/>
      </bottom>
      <diagonal/>
    </border>
    <border>
      <left style="medium">
        <color rgb="FFFF467F"/>
      </left>
      <right style="medium">
        <color rgb="FFFF467F"/>
      </right>
      <top style="thick">
        <color rgb="FFFF467F"/>
      </top>
      <bottom style="medium">
        <color rgb="FFFF467F"/>
      </bottom>
      <diagonal/>
    </border>
    <border>
      <left style="medium">
        <color rgb="FFFF467F"/>
      </left>
      <right style="thick">
        <color rgb="FFFF467F"/>
      </right>
      <top style="thick">
        <color rgb="FFFF467F"/>
      </top>
      <bottom style="medium">
        <color rgb="FFFF467F"/>
      </bottom>
      <diagonal/>
    </border>
    <border>
      <left style="thick">
        <color rgb="FFFF467F"/>
      </left>
      <right style="medium">
        <color rgb="FFFF467F"/>
      </right>
      <top style="medium">
        <color rgb="FFFF467F"/>
      </top>
      <bottom style="medium">
        <color rgb="FFFF467F"/>
      </bottom>
      <diagonal/>
    </border>
    <border>
      <left style="medium">
        <color rgb="FFFF467F"/>
      </left>
      <right style="medium">
        <color rgb="FFFF467F"/>
      </right>
      <top style="medium">
        <color rgb="FFFF467F"/>
      </top>
      <bottom style="medium">
        <color rgb="FFFF467F"/>
      </bottom>
      <diagonal/>
    </border>
    <border>
      <left style="medium">
        <color rgb="FFFF467F"/>
      </left>
      <right style="thick">
        <color rgb="FFFF467F"/>
      </right>
      <top style="medium">
        <color rgb="FFFF467F"/>
      </top>
      <bottom style="medium">
        <color rgb="FFFF467F"/>
      </bottom>
      <diagonal/>
    </border>
    <border>
      <left/>
      <right style="medium">
        <color rgb="FF00B050"/>
      </right>
      <top/>
      <bottom style="medium">
        <color rgb="FF00B050"/>
      </bottom>
      <diagonal/>
    </border>
    <border>
      <left/>
      <right style="medium">
        <color rgb="FF00B050"/>
      </right>
      <top style="medium">
        <color rgb="FF00B050"/>
      </top>
      <bottom style="medium">
        <color rgb="FF00B050"/>
      </bottom>
      <diagonal/>
    </border>
    <border>
      <left style="medium">
        <color rgb="FF00B050"/>
      </left>
      <right style="thick">
        <color rgb="FF00B050"/>
      </right>
      <top style="medium">
        <color rgb="FF00B050"/>
      </top>
      <bottom style="medium">
        <color rgb="FF00B050"/>
      </bottom>
      <diagonal/>
    </border>
    <border>
      <left/>
      <right style="medium">
        <color rgb="FF00B050"/>
      </right>
      <top style="medium">
        <color rgb="FF00B050"/>
      </top>
      <bottom style="medium">
        <color theme="0" tint="-0.499984740745262"/>
      </bottom>
      <diagonal/>
    </border>
    <border>
      <left style="medium">
        <color rgb="FF00B050"/>
      </left>
      <right style="thick">
        <color rgb="FF00B050"/>
      </right>
      <top style="medium">
        <color rgb="FF00B050"/>
      </top>
      <bottom style="medium">
        <color theme="0" tint="-0.499984740745262"/>
      </bottom>
      <diagonal/>
    </border>
    <border>
      <left/>
      <right style="medium">
        <color rgb="FF00B050"/>
      </right>
      <top style="thick">
        <color rgb="FF00B050"/>
      </top>
      <bottom style="medium">
        <color rgb="FF00B050"/>
      </bottom>
      <diagonal/>
    </border>
    <border>
      <left style="medium">
        <color rgb="FF00B050"/>
      </left>
      <right style="medium">
        <color rgb="FF00B050"/>
      </right>
      <top style="thick">
        <color rgb="FF00B050"/>
      </top>
      <bottom style="medium">
        <color rgb="FF00B050"/>
      </bottom>
      <diagonal/>
    </border>
    <border>
      <left style="medium">
        <color rgb="FF00B050"/>
      </left>
      <right style="thick">
        <color rgb="FF00B050"/>
      </right>
      <top style="thick">
        <color rgb="FF00B050"/>
      </top>
      <bottom style="medium">
        <color rgb="FF00B050"/>
      </bottom>
      <diagonal/>
    </border>
    <border>
      <left style="medium">
        <color rgb="FF009BDB"/>
      </left>
      <right style="medium">
        <color rgb="FF009BDB"/>
      </right>
      <top style="medium">
        <color rgb="FF009BDB"/>
      </top>
      <bottom style="medium">
        <color rgb="FF009BDB"/>
      </bottom>
      <diagonal/>
    </border>
    <border>
      <left style="medium">
        <color rgb="FF009BDB"/>
      </left>
      <right style="medium">
        <color rgb="FF009BDB"/>
      </right>
      <top style="medium">
        <color rgb="FF009BDB"/>
      </top>
      <bottom style="thick">
        <color rgb="FF009BDB"/>
      </bottom>
      <diagonal/>
    </border>
    <border>
      <left/>
      <right style="thick">
        <color theme="0"/>
      </right>
      <top/>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top/>
      <bottom style="thin">
        <color theme="0" tint="-0.14993743705557422"/>
      </bottom>
      <diagonal/>
    </border>
    <border>
      <left style="medium">
        <color theme="0" tint="-0.499984740745262"/>
      </left>
      <right style="medium">
        <color rgb="FFFF467F"/>
      </right>
      <top style="medium">
        <color rgb="FFFF467F"/>
      </top>
      <bottom style="medium">
        <color rgb="FFFF467F"/>
      </bottom>
      <diagonal/>
    </border>
    <border>
      <left style="medium">
        <color theme="0" tint="-0.499984740745262"/>
      </left>
      <right style="medium">
        <color rgb="FFFF467F"/>
      </right>
      <top style="thick">
        <color rgb="FFFF467F"/>
      </top>
      <bottom style="medium">
        <color rgb="FFFF467F"/>
      </bottom>
      <diagonal/>
    </border>
    <border>
      <left style="medium">
        <color theme="0" tint="-0.499984740745262"/>
      </left>
      <right style="medium">
        <color rgb="FF00B050"/>
      </right>
      <top style="medium">
        <color rgb="FF00B050"/>
      </top>
      <bottom style="medium">
        <color rgb="FF00B050"/>
      </bottom>
      <diagonal/>
    </border>
    <border>
      <left style="medium">
        <color theme="0" tint="-0.499984740745262"/>
      </left>
      <right style="medium">
        <color rgb="FF00B050"/>
      </right>
      <top style="medium">
        <color rgb="FF00B050"/>
      </top>
      <bottom style="medium">
        <color theme="0" tint="-0.499984740745262"/>
      </bottom>
      <diagonal/>
    </border>
    <border>
      <left style="medium">
        <color theme="0" tint="-0.499984740745262"/>
      </left>
      <right style="medium">
        <color rgb="FF00B050"/>
      </right>
      <top style="thick">
        <color rgb="FF00B050"/>
      </top>
      <bottom style="medium">
        <color rgb="FF00B050"/>
      </bottom>
      <diagonal/>
    </border>
    <border>
      <left style="medium">
        <color theme="0" tint="-0.499984740745262"/>
      </left>
      <right/>
      <top/>
      <bottom style="thick">
        <color rgb="FF00B050"/>
      </bottom>
      <diagonal/>
    </border>
    <border>
      <left/>
      <right/>
      <top/>
      <bottom style="thick">
        <color rgb="FF00B050"/>
      </bottom>
      <diagonal/>
    </border>
    <border>
      <left style="thin">
        <color theme="0" tint="-0.34998626667073579"/>
      </left>
      <right style="thin">
        <color theme="0" tint="-0.34998626667073579"/>
      </right>
      <top style="medium">
        <color rgb="FF009BDB"/>
      </top>
      <bottom style="medium">
        <color rgb="FF009BDB"/>
      </bottom>
      <diagonal/>
    </border>
    <border>
      <left style="thin">
        <color theme="0" tint="-0.34998626667073579"/>
      </left>
      <right style="thin">
        <color theme="0" tint="-0.34998626667073579"/>
      </right>
      <top style="medium">
        <color rgb="FF7030A0"/>
      </top>
      <bottom style="medium">
        <color rgb="FF7030A0"/>
      </bottom>
      <diagonal/>
    </border>
    <border>
      <left style="thin">
        <color theme="0" tint="-0.34998626667073579"/>
      </left>
      <right style="thick">
        <color rgb="FF0070C0"/>
      </right>
      <top style="medium">
        <color rgb="FF0070C0"/>
      </top>
      <bottom style="medium">
        <color rgb="FF0070C0"/>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medium">
        <color rgb="FF009BDB"/>
      </left>
      <right/>
      <top style="medium">
        <color rgb="FF009BDB"/>
      </top>
      <bottom style="medium">
        <color rgb="FF009BDB"/>
      </bottom>
      <diagonal/>
    </border>
    <border>
      <left style="medium">
        <color rgb="FF009BDB"/>
      </left>
      <right/>
      <top style="medium">
        <color rgb="FF009BDB"/>
      </top>
      <bottom style="thick">
        <color rgb="FF009BDB"/>
      </bottom>
      <diagonal/>
    </border>
    <border>
      <left style="thick">
        <color theme="0" tint="-0.499984740745262"/>
      </left>
      <right style="thick">
        <color theme="0" tint="-0.34998626667073579"/>
      </right>
      <top/>
      <bottom/>
      <diagonal/>
    </border>
    <border>
      <left style="thick">
        <color theme="0" tint="-0.34998626667073579"/>
      </left>
      <right style="thick">
        <color theme="0" tint="-0.34998626667073579"/>
      </right>
      <top/>
      <bottom/>
      <diagonal/>
    </border>
    <border>
      <left style="thick">
        <color theme="0" tint="-0.34998626667073579"/>
      </left>
      <right style="thick">
        <color rgb="FF0070C0"/>
      </right>
      <top/>
      <bottom style="medium">
        <color rgb="FF0070C0"/>
      </bottom>
      <diagonal/>
    </border>
    <border>
      <left style="medium">
        <color rgb="FF00B050"/>
      </left>
      <right style="thick">
        <color rgb="FF00B050"/>
      </right>
      <top style="medium">
        <color rgb="FF00B050"/>
      </top>
      <bottom/>
      <diagonal/>
    </border>
    <border>
      <left/>
      <right style="medium">
        <color rgb="FF00B050"/>
      </right>
      <top style="medium">
        <color rgb="FF00B050"/>
      </top>
      <bottom/>
      <diagonal/>
    </border>
    <border>
      <left style="medium">
        <color rgb="FF009BDB"/>
      </left>
      <right style="medium">
        <color rgb="FF009BDB"/>
      </right>
      <top style="medium">
        <color rgb="FF009BDB"/>
      </top>
      <bottom/>
      <diagonal/>
    </border>
    <border>
      <left style="medium">
        <color rgb="FF009BDB"/>
      </left>
      <right/>
      <top style="medium">
        <color rgb="FF009BDB"/>
      </top>
      <bottom/>
      <diagonal/>
    </border>
    <border>
      <left style="medium">
        <color rgb="FF7030A0"/>
      </left>
      <right/>
      <top style="medium">
        <color rgb="FF7030A0"/>
      </top>
      <bottom/>
      <diagonal/>
    </border>
    <border>
      <left style="thick">
        <color rgb="FF0070C0"/>
      </left>
      <right style="thick">
        <color rgb="FF0070C0"/>
      </right>
      <top style="medium">
        <color rgb="FF0070C0"/>
      </top>
      <bottom/>
      <diagonal/>
    </border>
    <border>
      <left style="medium">
        <color theme="0"/>
      </left>
      <right/>
      <top style="thick">
        <color theme="0" tint="-0.499984740745262"/>
      </top>
      <bottom style="medium">
        <color theme="0"/>
      </bottom>
      <diagonal/>
    </border>
    <border>
      <left/>
      <right/>
      <top style="thick">
        <color theme="0" tint="-0.499984740745262"/>
      </top>
      <bottom style="medium">
        <color theme="0"/>
      </bottom>
      <diagonal/>
    </border>
    <border>
      <left/>
      <right style="medium">
        <color theme="0"/>
      </right>
      <top style="thick">
        <color theme="0" tint="-0.499984740745262"/>
      </top>
      <bottom style="medium">
        <color theme="0"/>
      </bottom>
      <diagonal/>
    </border>
    <border>
      <left style="thin">
        <color theme="0" tint="-0.34998626667073579"/>
      </left>
      <right style="thin">
        <color theme="0" tint="-0.34998626667073579"/>
      </right>
      <top/>
      <bottom/>
      <diagonal/>
    </border>
    <border>
      <left style="medium">
        <color rgb="FFFF467F"/>
      </left>
      <right style="thick">
        <color rgb="FFFF467F"/>
      </right>
      <top/>
      <bottom style="medium">
        <color rgb="FFFF467F"/>
      </bottom>
      <diagonal/>
    </border>
    <border>
      <left style="thick">
        <color rgb="FFFF467F"/>
      </left>
      <right style="medium">
        <color rgb="FFFF467F"/>
      </right>
      <top/>
      <bottom style="medium">
        <color rgb="FFFF467F"/>
      </bottom>
      <diagonal/>
    </border>
    <border>
      <left style="medium">
        <color rgb="FFFF467F"/>
      </left>
      <right style="medium">
        <color rgb="FFFF467F"/>
      </right>
      <top/>
      <bottom style="medium">
        <color rgb="FFFF467F"/>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3">
    <xf numFmtId="0" fontId="0" fillId="0" borderId="0"/>
    <xf numFmtId="0" fontId="2" fillId="0" borderId="0" applyNumberFormat="0" applyFill="0" applyBorder="0" applyAlignment="0" applyProtection="0"/>
    <xf numFmtId="0" fontId="3" fillId="0" borderId="0"/>
    <xf numFmtId="0" fontId="8" fillId="0" borderId="0" applyFill="0" applyBorder="0" applyProtection="0"/>
    <xf numFmtId="0" fontId="19" fillId="9" borderId="0" applyNumberFormat="0" applyBorder="0" applyProtection="0">
      <alignment horizontal="center"/>
    </xf>
    <xf numFmtId="0" fontId="20" fillId="0" borderId="0" applyNumberFormat="0" applyFill="0" applyProtection="0">
      <alignment horizontal="left" indent="3"/>
    </xf>
    <xf numFmtId="0" fontId="22" fillId="10" borderId="46" applyNumberFormat="0" applyProtection="0">
      <alignment horizontal="left" vertical="center" indent="1"/>
    </xf>
    <xf numFmtId="0" fontId="22" fillId="9" borderId="46" applyNumberFormat="0" applyProtection="0">
      <alignment horizontal="left" indent="1"/>
    </xf>
    <xf numFmtId="164" fontId="23" fillId="0" borderId="47" applyFill="0" applyProtection="0">
      <alignment horizontal="left" vertical="center" wrapText="1" indent="1"/>
    </xf>
    <xf numFmtId="164" fontId="24" fillId="0" borderId="49" applyFill="0" applyProtection="0">
      <alignment horizontal="left" vertical="top" wrapText="1" indent="1"/>
    </xf>
    <xf numFmtId="164" fontId="8" fillId="0" borderId="52" applyNumberFormat="0" applyFill="0" applyProtection="0">
      <alignment horizontal="left" vertical="center" wrapText="1" indent="1"/>
    </xf>
    <xf numFmtId="164" fontId="25" fillId="0" borderId="0" applyNumberFormat="0" applyFill="0" applyProtection="0">
      <alignment horizontal="left" vertical="top" wrapText="1" indent="1"/>
    </xf>
    <xf numFmtId="164" fontId="1" fillId="0" borderId="0" applyNumberFormat="0" applyFill="0" applyProtection="0">
      <alignment horizontal="left" vertical="top" wrapText="1" indent="1"/>
    </xf>
  </cellStyleXfs>
  <cellXfs count="165">
    <xf numFmtId="0" fontId="0" fillId="0" borderId="0" xfId="0"/>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5" fillId="0" borderId="2" xfId="0" applyFont="1" applyBorder="1" applyAlignment="1">
      <alignment vertical="center"/>
    </xf>
    <xf numFmtId="0" fontId="0" fillId="0" borderId="3" xfId="0" applyBorder="1" applyAlignment="1">
      <alignment vertical="center"/>
    </xf>
    <xf numFmtId="0" fontId="5" fillId="0" borderId="3" xfId="0" applyFont="1" applyBorder="1" applyAlignment="1">
      <alignment vertical="center"/>
    </xf>
    <xf numFmtId="0" fontId="5" fillId="5"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5"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0" fillId="0" borderId="4" xfId="0"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10" fillId="6" borderId="8" xfId="0" applyFont="1" applyFill="1" applyBorder="1" applyAlignment="1">
      <alignment horizontal="center" vertical="center" textRotation="90"/>
    </xf>
    <xf numFmtId="0" fontId="10" fillId="6" borderId="8" xfId="0" applyFont="1" applyFill="1" applyBorder="1" applyAlignment="1">
      <alignment horizontal="center" vertical="center" textRotation="90" wrapText="1"/>
    </xf>
    <xf numFmtId="0" fontId="10" fillId="6" borderId="13" xfId="0" applyFont="1" applyFill="1" applyBorder="1" applyAlignment="1">
      <alignment horizontal="center" vertical="center" textRotation="90" wrapText="1"/>
    </xf>
    <xf numFmtId="15" fontId="10" fillId="2" borderId="7" xfId="0" applyNumberFormat="1" applyFont="1" applyFill="1" applyBorder="1" applyAlignment="1">
      <alignment horizontal="center" vertical="center" textRotation="90"/>
    </xf>
    <xf numFmtId="0" fontId="7" fillId="0" borderId="26" xfId="0" applyFont="1" applyBorder="1" applyAlignment="1">
      <alignment horizontal="left" vertical="center"/>
    </xf>
    <xf numFmtId="0" fontId="14" fillId="5" borderId="2" xfId="0" applyFont="1" applyFill="1" applyBorder="1" applyAlignment="1">
      <alignment vertical="center" wrapText="1"/>
    </xf>
    <xf numFmtId="0" fontId="18" fillId="0" borderId="16" xfId="0" applyFont="1" applyBorder="1" applyAlignment="1">
      <alignment vertical="center" wrapText="1"/>
    </xf>
    <xf numFmtId="0" fontId="18" fillId="0" borderId="16" xfId="0" applyFont="1" applyBorder="1" applyAlignment="1">
      <alignment horizontal="left" vertical="center" wrapText="1"/>
    </xf>
    <xf numFmtId="0" fontId="18" fillId="0" borderId="16" xfId="1" applyFont="1" applyBorder="1" applyAlignment="1">
      <alignment vertical="center" wrapText="1"/>
    </xf>
    <xf numFmtId="0" fontId="7" fillId="0" borderId="26" xfId="0" applyFont="1" applyBorder="1" applyAlignment="1">
      <alignment horizontal="left" vertical="top"/>
    </xf>
    <xf numFmtId="0" fontId="17" fillId="0" borderId="30" xfId="0" applyFont="1" applyFill="1" applyBorder="1" applyAlignment="1">
      <alignment horizontal="left" vertical="center" wrapText="1"/>
    </xf>
    <xf numFmtId="0" fontId="17" fillId="0" borderId="32" xfId="0" applyFont="1" applyFill="1" applyBorder="1" applyAlignment="1">
      <alignment vertical="center" wrapText="1"/>
    </xf>
    <xf numFmtId="0" fontId="17" fillId="0" borderId="33" xfId="0" applyFont="1" applyFill="1" applyBorder="1" applyAlignment="1">
      <alignment horizontal="left" vertical="center" wrapText="1"/>
    </xf>
    <xf numFmtId="0" fontId="17" fillId="0" borderId="35"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8" fillId="8" borderId="0" xfId="3" applyFill="1"/>
    <xf numFmtId="0" fontId="8" fillId="0" borderId="0" xfId="3"/>
    <xf numFmtId="0" fontId="21" fillId="0" borderId="0" xfId="3" applyFont="1"/>
    <xf numFmtId="164" fontId="23" fillId="0" borderId="47" xfId="8" applyFill="1">
      <alignment horizontal="left" vertical="center" wrapText="1" indent="1"/>
    </xf>
    <xf numFmtId="164" fontId="23" fillId="0" borderId="48" xfId="8" applyFill="1" applyBorder="1">
      <alignment horizontal="left" vertical="center" wrapText="1" indent="1"/>
    </xf>
    <xf numFmtId="0" fontId="24" fillId="0" borderId="49" xfId="9" applyNumberFormat="1" applyFill="1">
      <alignment horizontal="left" vertical="top" wrapText="1" indent="1"/>
    </xf>
    <xf numFmtId="0" fontId="24" fillId="0" borderId="50" xfId="9" applyNumberFormat="1" applyFill="1" applyBorder="1">
      <alignment horizontal="left" vertical="top" wrapText="1" indent="1"/>
    </xf>
    <xf numFmtId="0" fontId="24" fillId="0" borderId="51" xfId="9" applyNumberFormat="1" applyFill="1" applyBorder="1">
      <alignment horizontal="left" vertical="top" wrapText="1" indent="1"/>
    </xf>
    <xf numFmtId="0" fontId="8" fillId="8" borderId="0" xfId="3" applyFill="1" applyBorder="1"/>
    <xf numFmtId="0" fontId="24" fillId="0" borderId="53" xfId="9" applyNumberFormat="1" applyFill="1" applyBorder="1">
      <alignment horizontal="left" vertical="top" wrapText="1" indent="1"/>
    </xf>
    <xf numFmtId="0" fontId="29" fillId="0" borderId="54"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12" fillId="11" borderId="0" xfId="0" applyFont="1" applyFill="1" applyBorder="1" applyAlignment="1">
      <alignment vertical="center" wrapText="1"/>
    </xf>
    <xf numFmtId="0" fontId="26" fillId="11" borderId="61" xfId="0" applyFont="1" applyFill="1" applyBorder="1" applyAlignment="1">
      <alignment horizontal="center" vertical="center" wrapText="1"/>
    </xf>
    <xf numFmtId="0" fontId="6" fillId="11" borderId="62" xfId="0" applyFont="1" applyFill="1" applyBorder="1" applyAlignment="1">
      <alignment horizontal="center" vertical="center"/>
    </xf>
    <xf numFmtId="0" fontId="31" fillId="11" borderId="63" xfId="1" applyFont="1" applyFill="1" applyBorder="1" applyAlignment="1">
      <alignment vertical="center" wrapText="1"/>
    </xf>
    <xf numFmtId="0" fontId="34" fillId="0" borderId="0" xfId="3" applyFont="1"/>
    <xf numFmtId="0" fontId="35" fillId="0" borderId="0" xfId="3" applyFont="1"/>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37" fillId="0" borderId="0" xfId="3" applyFont="1"/>
    <xf numFmtId="0" fontId="8" fillId="0" borderId="0" xfId="3" applyFont="1"/>
    <xf numFmtId="0" fontId="36" fillId="9" borderId="46" xfId="7" applyFont="1" applyAlignment="1">
      <alignment horizontal="left" vertical="center" indent="1"/>
    </xf>
    <xf numFmtId="0" fontId="32" fillId="9" borderId="1" xfId="4" applyFont="1" applyBorder="1" applyAlignment="1">
      <alignment horizontal="center" vertical="center"/>
    </xf>
    <xf numFmtId="0" fontId="32" fillId="9" borderId="1" xfId="4" applyFont="1" applyBorder="1">
      <alignment horizontal="center"/>
    </xf>
    <xf numFmtId="0" fontId="11" fillId="4" borderId="49" xfId="9" applyNumberFormat="1" applyFont="1" applyFill="1" applyAlignment="1">
      <alignment horizontal="center" vertical="center" wrapText="1"/>
    </xf>
    <xf numFmtId="0" fontId="38" fillId="0" borderId="49" xfId="9" applyNumberFormat="1" applyFont="1" applyFill="1" applyAlignment="1">
      <alignment horizontal="center" wrapText="1"/>
    </xf>
    <xf numFmtId="0" fontId="15" fillId="11" borderId="69" xfId="2" applyFont="1" applyFill="1" applyBorder="1" applyAlignment="1">
      <alignment horizontal="center" vertical="center" wrapText="1"/>
    </xf>
    <xf numFmtId="15" fontId="10" fillId="11" borderId="69" xfId="0" applyNumberFormat="1" applyFont="1" applyFill="1" applyBorder="1" applyAlignment="1">
      <alignment horizontal="center" vertical="center" textRotation="90"/>
    </xf>
    <xf numFmtId="0" fontId="10" fillId="11" borderId="69" xfId="0" applyFont="1" applyFill="1" applyBorder="1" applyAlignment="1">
      <alignment horizontal="center" vertical="center" textRotation="90"/>
    </xf>
    <xf numFmtId="0" fontId="10" fillId="11" borderId="69" xfId="0" applyFont="1" applyFill="1" applyBorder="1" applyAlignment="1">
      <alignment horizontal="center" vertical="center" textRotation="90" wrapText="1"/>
    </xf>
    <xf numFmtId="0" fontId="15" fillId="11" borderId="70" xfId="0" applyFont="1" applyFill="1" applyBorder="1" applyAlignment="1">
      <alignment horizontal="center" vertical="center"/>
    </xf>
    <xf numFmtId="0" fontId="16" fillId="11" borderId="68" xfId="2" applyFont="1" applyFill="1" applyBorder="1" applyAlignment="1">
      <alignment horizontal="left" vertical="center" wrapText="1"/>
    </xf>
    <xf numFmtId="0" fontId="0" fillId="0" borderId="4" xfId="0" applyBorder="1" applyAlignment="1">
      <alignment horizontal="center" vertical="center"/>
    </xf>
    <xf numFmtId="0" fontId="7" fillId="0" borderId="26" xfId="0" applyFont="1" applyBorder="1" applyAlignment="1">
      <alignment horizontal="center" vertical="center"/>
    </xf>
    <xf numFmtId="0" fontId="17" fillId="0" borderId="31"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0" fillId="0" borderId="1" xfId="0" applyBorder="1" applyAlignment="1">
      <alignment horizontal="center" vertical="center"/>
    </xf>
    <xf numFmtId="0" fontId="11" fillId="3" borderId="49" xfId="9" applyNumberFormat="1" applyFont="1" applyFill="1" applyAlignment="1">
      <alignment horizontal="center" vertical="center" wrapText="1"/>
    </xf>
    <xf numFmtId="0" fontId="11" fillId="12" borderId="49" xfId="9" applyNumberFormat="1" applyFont="1" applyFill="1" applyAlignment="1">
      <alignment horizontal="center" vertical="center" wrapText="1"/>
    </xf>
    <xf numFmtId="0" fontId="11" fillId="7" borderId="49" xfId="9" applyNumberFormat="1" applyFont="1" applyFill="1" applyAlignment="1">
      <alignment horizontal="center" vertical="center" wrapText="1"/>
    </xf>
    <xf numFmtId="0" fontId="26" fillId="0" borderId="44" xfId="0" applyFont="1" applyFill="1" applyBorder="1" applyAlignment="1">
      <alignment horizontal="center" vertical="center" wrapText="1"/>
    </xf>
    <xf numFmtId="0" fontId="11" fillId="6" borderId="49" xfId="9" applyNumberFormat="1" applyFont="1" applyFill="1" applyAlignment="1">
      <alignment horizontal="center" vertical="top" wrapText="1"/>
    </xf>
    <xf numFmtId="0" fontId="11" fillId="0" borderId="49" xfId="9" applyNumberFormat="1" applyFont="1" applyFill="1" applyAlignment="1">
      <alignment horizontal="center" vertical="center" wrapText="1"/>
    </xf>
    <xf numFmtId="0" fontId="2" fillId="0" borderId="16" xfId="1" applyBorder="1" applyAlignment="1">
      <alignment vertical="center" wrapText="1"/>
    </xf>
    <xf numFmtId="0" fontId="2" fillId="0" borderId="0" xfId="1" applyAlignment="1">
      <alignment vertical="center" wrapText="1"/>
    </xf>
    <xf numFmtId="0" fontId="26" fillId="0" borderId="66" xfId="0" applyFont="1" applyFill="1" applyBorder="1" applyAlignment="1">
      <alignment horizontal="center" vertical="center" wrapText="1"/>
    </xf>
    <xf numFmtId="0" fontId="17" fillId="5" borderId="41" xfId="0" applyFont="1" applyFill="1" applyBorder="1" applyAlignment="1">
      <alignment horizontal="left"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vertical="center" wrapText="1"/>
    </xf>
    <xf numFmtId="0" fontId="17" fillId="5" borderId="36" xfId="0" applyFont="1" applyFill="1" applyBorder="1" applyAlignment="1">
      <alignment horizontal="left" vertical="center" wrapText="1"/>
    </xf>
    <xf numFmtId="0" fontId="17" fillId="5" borderId="37" xfId="0" applyFont="1" applyFill="1" applyBorder="1" applyAlignment="1">
      <alignment horizontal="left" vertical="center" wrapText="1"/>
    </xf>
    <xf numFmtId="0" fontId="17" fillId="5" borderId="38" xfId="0" applyFont="1" applyFill="1" applyBorder="1" applyAlignment="1">
      <alignment vertical="center" wrapText="1"/>
    </xf>
    <xf numFmtId="0" fontId="17" fillId="5" borderId="39" xfId="0" applyFont="1" applyFill="1" applyBorder="1" applyAlignment="1">
      <alignment horizontal="left" vertical="center" wrapText="1"/>
    </xf>
    <xf numFmtId="0" fontId="17" fillId="5" borderId="40" xfId="0" applyFont="1" applyFill="1" applyBorder="1" applyAlignment="1">
      <alignment vertical="center" wrapText="1"/>
    </xf>
    <xf numFmtId="0" fontId="27" fillId="0" borderId="71" xfId="0" applyFont="1" applyFill="1" applyBorder="1" applyAlignment="1">
      <alignment horizontal="left" vertical="center" wrapText="1"/>
    </xf>
    <xf numFmtId="0" fontId="17" fillId="5" borderId="72" xfId="0" applyFont="1" applyFill="1" applyBorder="1" applyAlignment="1">
      <alignment horizontal="left" vertical="center" wrapText="1"/>
    </xf>
    <xf numFmtId="0" fontId="17" fillId="5" borderId="71" xfId="0" applyFont="1" applyFill="1" applyBorder="1" applyAlignment="1">
      <alignment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75" xfId="0" applyFont="1" applyBorder="1" applyAlignment="1">
      <alignment horizontal="center" vertical="center"/>
    </xf>
    <xf numFmtId="0" fontId="26" fillId="0" borderId="45" xfId="0" applyFont="1" applyFill="1" applyBorder="1" applyAlignment="1">
      <alignment horizontal="center" vertical="center" wrapText="1"/>
    </xf>
    <xf numFmtId="0" fontId="6" fillId="7" borderId="0" xfId="3" applyFont="1" applyFill="1"/>
    <xf numFmtId="0" fontId="2" fillId="0" borderId="76" xfId="1" applyBorder="1" applyAlignment="1">
      <alignment vertical="center" wrapText="1"/>
    </xf>
    <xf numFmtId="0" fontId="2" fillId="0" borderId="17" xfId="1" applyBorder="1" applyAlignment="1">
      <alignment vertical="center" wrapText="1"/>
    </xf>
    <xf numFmtId="0" fontId="39" fillId="0" borderId="16" xfId="1" applyFont="1" applyBorder="1" applyAlignment="1">
      <alignment vertical="center" wrapText="1"/>
    </xf>
    <xf numFmtId="0" fontId="5" fillId="7" borderId="44"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11" borderId="80" xfId="0" applyFont="1" applyFill="1" applyBorder="1" applyAlignment="1">
      <alignment horizontal="center" vertical="center" wrapText="1"/>
    </xf>
    <xf numFmtId="0" fontId="26" fillId="7" borderId="44" xfId="0" applyFont="1" applyFill="1" applyBorder="1" applyAlignment="1">
      <alignment horizontal="center" vertical="center" wrapText="1"/>
    </xf>
    <xf numFmtId="0" fontId="29" fillId="13" borderId="54"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17" fillId="13" borderId="33" xfId="0" applyFont="1" applyFill="1" applyBorder="1" applyAlignment="1">
      <alignment horizontal="left" vertical="center" wrapText="1"/>
    </xf>
    <xf numFmtId="0" fontId="29" fillId="13" borderId="55" xfId="0" applyFont="1" applyFill="1" applyBorder="1" applyAlignment="1">
      <alignment horizontal="left" vertical="center" wrapText="1"/>
    </xf>
    <xf numFmtId="0" fontId="28" fillId="13" borderId="81" xfId="0" applyFont="1" applyFill="1" applyBorder="1" applyAlignment="1">
      <alignment horizontal="left" vertical="center" wrapText="1"/>
    </xf>
    <xf numFmtId="0" fontId="17" fillId="13" borderId="82" xfId="0" applyFont="1" applyFill="1" applyBorder="1" applyAlignment="1">
      <alignment horizontal="left" vertical="center" wrapText="1"/>
    </xf>
    <xf numFmtId="0" fontId="17" fillId="13" borderId="83" xfId="0" applyFont="1" applyFill="1" applyBorder="1" applyAlignment="1">
      <alignment horizontal="center" vertical="center" wrapText="1"/>
    </xf>
    <xf numFmtId="0" fontId="17" fillId="13" borderId="81" xfId="0" applyFont="1" applyFill="1" applyBorder="1" applyAlignment="1">
      <alignment vertical="center" wrapText="1"/>
    </xf>
    <xf numFmtId="0" fontId="13" fillId="0" borderId="26" xfId="0" applyFont="1" applyBorder="1" applyAlignment="1">
      <alignment horizontal="left" vertical="center"/>
    </xf>
    <xf numFmtId="0" fontId="33" fillId="0" borderId="0" xfId="5" applyFont="1">
      <alignment horizontal="left" indent="3"/>
    </xf>
    <xf numFmtId="0" fontId="8" fillId="0" borderId="52" xfId="10" applyNumberFormat="1">
      <alignment horizontal="left" vertical="center" wrapText="1" indent="1"/>
    </xf>
    <xf numFmtId="164" fontId="8" fillId="0" borderId="52" xfId="10">
      <alignment horizontal="left" vertical="center" wrapText="1" indent="1"/>
    </xf>
    <xf numFmtId="0" fontId="25" fillId="0" borderId="0" xfId="11" applyNumberFormat="1">
      <alignment horizontal="left" vertical="top" wrapText="1" indent="1"/>
    </xf>
    <xf numFmtId="0" fontId="25" fillId="0" borderId="50" xfId="11" applyNumberFormat="1" applyBorder="1">
      <alignment horizontal="left" vertical="top" wrapText="1" indent="1"/>
    </xf>
    <xf numFmtId="164" fontId="0" fillId="0" borderId="64" xfId="10" applyFont="1" applyBorder="1">
      <alignment horizontal="left" vertical="center" wrapText="1" indent="1"/>
    </xf>
    <xf numFmtId="164" fontId="0" fillId="0" borderId="65" xfId="10" applyFont="1" applyBorder="1">
      <alignment horizontal="left" vertical="center" wrapText="1" indent="1"/>
    </xf>
    <xf numFmtId="0" fontId="15" fillId="2" borderId="25"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23"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5" fillId="2" borderId="22"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3" fillId="5" borderId="1" xfId="0" applyFont="1" applyFill="1" applyBorder="1" applyAlignment="1">
      <alignment horizontal="left" vertical="center" wrapText="1"/>
    </xf>
    <xf numFmtId="0" fontId="16" fillId="11" borderId="59" xfId="0" applyFont="1" applyFill="1" applyBorder="1" applyAlignment="1">
      <alignment horizontal="left" vertical="center" wrapText="1"/>
    </xf>
    <xf numFmtId="0" fontId="16" fillId="11" borderId="60"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5" fillId="6" borderId="23" xfId="0" applyFont="1" applyFill="1" applyBorder="1" applyAlignment="1">
      <alignment horizontal="center" vertical="center"/>
    </xf>
    <xf numFmtId="0" fontId="15" fillId="6" borderId="24" xfId="0" applyFont="1" applyFill="1" applyBorder="1" applyAlignment="1">
      <alignment horizontal="center" vertical="center"/>
    </xf>
    <xf numFmtId="17" fontId="15" fillId="2" borderId="77" xfId="0" applyNumberFormat="1" applyFont="1" applyFill="1" applyBorder="1" applyAlignment="1">
      <alignment horizontal="center" vertical="center" wrapText="1"/>
    </xf>
    <xf numFmtId="17" fontId="15" fillId="2" borderId="78" xfId="0" applyNumberFormat="1" applyFont="1" applyFill="1" applyBorder="1" applyAlignment="1">
      <alignment horizontal="center" vertical="center" wrapText="1"/>
    </xf>
    <xf numFmtId="17" fontId="15" fillId="2" borderId="79" xfId="0" applyNumberFormat="1" applyFont="1" applyFill="1" applyBorder="1" applyAlignment="1">
      <alignment horizontal="center" vertical="center" wrapText="1"/>
    </xf>
    <xf numFmtId="0" fontId="5" fillId="5" borderId="84" xfId="0" applyFont="1" applyFill="1" applyBorder="1" applyAlignment="1">
      <alignment horizontal="left" vertical="center" wrapText="1"/>
    </xf>
    <xf numFmtId="0" fontId="5" fillId="0" borderId="85" xfId="0" applyFont="1" applyFill="1" applyBorder="1" applyAlignment="1">
      <alignment horizontal="center" vertical="center" wrapText="1"/>
    </xf>
    <xf numFmtId="0" fontId="5" fillId="0" borderId="85" xfId="0" applyFont="1" applyFill="1" applyBorder="1" applyAlignment="1">
      <alignment vertical="center" wrapText="1"/>
    </xf>
    <xf numFmtId="0" fontId="5" fillId="0" borderId="85" xfId="0" applyFont="1" applyBorder="1" applyAlignment="1">
      <alignment vertical="center"/>
    </xf>
    <xf numFmtId="0" fontId="5" fillId="0" borderId="86" xfId="0" applyFont="1" applyBorder="1" applyAlignment="1">
      <alignment vertical="center"/>
    </xf>
    <xf numFmtId="0" fontId="14" fillId="13" borderId="27" xfId="0" applyFont="1" applyFill="1" applyBorder="1" applyAlignment="1">
      <alignment horizontal="left" vertical="center" wrapText="1"/>
    </xf>
  </cellXfs>
  <cellStyles count="13">
    <cellStyle name="Day" xfId="8"/>
    <cellStyle name="Day Detail" xfId="9"/>
    <cellStyle name="Heading 1 2" xfId="5"/>
    <cellStyle name="Heading 2 2" xfId="6"/>
    <cellStyle name="Heading 3 2" xfId="7"/>
    <cellStyle name="Hyperlink" xfId="1" builtinId="8"/>
    <cellStyle name="Normal" xfId="0" builtinId="0"/>
    <cellStyle name="Normal 2" xfId="2"/>
    <cellStyle name="Normal 3" xfId="3"/>
    <cellStyle name="Notes" xfId="11"/>
    <cellStyle name="Notes 2" xfId="12"/>
    <cellStyle name="Notes Header" xfId="10"/>
    <cellStyle name="Title 2" xfId="4"/>
  </cellStyles>
  <dxfs count="6">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colors>
    <mruColors>
      <color rgb="FF00B050"/>
      <color rgb="FFFF467F"/>
      <color rgb="FFC2CC23"/>
      <color rgb="FFF78E1E"/>
      <color rgb="FF46C3D3"/>
      <color rgb="FF009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152400</xdr:rowOff>
    </xdr:from>
    <xdr:to>
      <xdr:col>8</xdr:col>
      <xdr:colOff>152400</xdr:colOff>
      <xdr:row>90</xdr:row>
      <xdr:rowOff>106363</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228600" y="152400"/>
          <a:ext cx="17653000" cy="46347063"/>
        </a:xfrm>
        <a:prstGeom prst="roundRect">
          <a:avLst>
            <a:gd name="adj" fmla="val 2842"/>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63500</xdr:colOff>
      <xdr:row>2</xdr:row>
      <xdr:rowOff>88900</xdr:rowOff>
    </xdr:from>
    <xdr:to>
      <xdr:col>7</xdr:col>
      <xdr:colOff>2359025</xdr:colOff>
      <xdr:row>4</xdr:row>
      <xdr:rowOff>91980</xdr:rowOff>
    </xdr:to>
    <xdr:pic>
      <xdr:nvPicPr>
        <xdr:cNvPr id="3" name="Picture 6" descr="National_Grid_logo_blu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39700" y="469900"/>
          <a:ext cx="4772025" cy="1158780"/>
        </a:xfrm>
        <a:prstGeom prst="rect">
          <a:avLst/>
        </a:prstGeom>
        <a:noFill/>
        <a:ln w="9525">
          <a:noFill/>
          <a:miter lim="800000"/>
          <a:headEnd/>
          <a:tailEnd/>
        </a:ln>
      </xdr:spPr>
    </xdr:pic>
    <xdr:clientData/>
  </xdr:twoCellAnchor>
  <xdr:twoCellAnchor>
    <xdr:from>
      <xdr:col>4</xdr:col>
      <xdr:colOff>12700</xdr:colOff>
      <xdr:row>16</xdr:row>
      <xdr:rowOff>590550</xdr:rowOff>
    </xdr:from>
    <xdr:to>
      <xdr:col>5</xdr:col>
      <xdr:colOff>25400</xdr:colOff>
      <xdr:row>17</xdr:row>
      <xdr:rowOff>171450</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7832725" y="8858250"/>
          <a:ext cx="2489200" cy="7239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What is the</a:t>
          </a:r>
          <a:r>
            <a:rPr lang="en-US" sz="1400" b="1" baseline="0"/>
            <a:t> Forward Capacity Allocation Code (Podcast)</a:t>
          </a:r>
          <a:endParaRPr lang="en-US" sz="1400" b="1"/>
        </a:p>
      </xdr:txBody>
    </xdr:sp>
    <xdr:clientData/>
  </xdr:twoCellAnchor>
  <xdr:twoCellAnchor>
    <xdr:from>
      <xdr:col>2</xdr:col>
      <xdr:colOff>12700</xdr:colOff>
      <xdr:row>18</xdr:row>
      <xdr:rowOff>596900</xdr:rowOff>
    </xdr:from>
    <xdr:to>
      <xdr:col>3</xdr:col>
      <xdr:colOff>25400</xdr:colOff>
      <xdr:row>19</xdr:row>
      <xdr:rowOff>101600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2882900" y="10185400"/>
          <a:ext cx="2489200" cy="6477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CACM - XBID -What</a:t>
          </a:r>
          <a:r>
            <a:rPr lang="en-US" sz="1400" b="1" baseline="0"/>
            <a:t> is it</a:t>
          </a:r>
          <a:r>
            <a:rPr lang="en-US" sz="1400" b="1"/>
            <a:t>- Webinar</a:t>
          </a:r>
        </a:p>
      </xdr:txBody>
    </xdr:sp>
    <xdr:clientData/>
  </xdr:twoCellAnchor>
  <xdr:twoCellAnchor>
    <xdr:from>
      <xdr:col>4</xdr:col>
      <xdr:colOff>12700</xdr:colOff>
      <xdr:row>18</xdr:row>
      <xdr:rowOff>25400</xdr:rowOff>
    </xdr:from>
    <xdr:to>
      <xdr:col>5</xdr:col>
      <xdr:colOff>25400</xdr:colOff>
      <xdr:row>18</xdr:row>
      <xdr:rowOff>736600</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7835900" y="9613900"/>
          <a:ext cx="2489200" cy="711200"/>
        </a:xfrm>
        <a:prstGeom prst="rect">
          <a:avLst/>
        </a:prstGeom>
        <a:solidFill>
          <a:srgbClr val="FF46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EBGL - What is MARI - Webinar</a:t>
          </a:r>
        </a:p>
      </xdr:txBody>
    </xdr:sp>
    <xdr:clientData/>
  </xdr:twoCellAnchor>
  <xdr:twoCellAnchor>
    <xdr:from>
      <xdr:col>4</xdr:col>
      <xdr:colOff>0</xdr:colOff>
      <xdr:row>38</xdr:row>
      <xdr:rowOff>660400</xdr:rowOff>
    </xdr:from>
    <xdr:to>
      <xdr:col>4</xdr:col>
      <xdr:colOff>2463800</xdr:colOff>
      <xdr:row>39</xdr:row>
      <xdr:rowOff>25400</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a:off x="7823200" y="22860000"/>
          <a:ext cx="2463800" cy="508000"/>
        </a:xfrm>
        <a:prstGeom prst="rect">
          <a:avLst/>
        </a:prstGeom>
        <a:solidFill>
          <a:srgbClr val="FF46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EBGL - Pricing methodology</a:t>
          </a:r>
          <a:r>
            <a:rPr lang="en-US" sz="1100" b="1" baseline="0"/>
            <a:t> published - ENTSOE</a:t>
          </a:r>
          <a:endParaRPr lang="en-US" sz="1100" b="1"/>
        </a:p>
      </xdr:txBody>
    </xdr:sp>
    <xdr:clientData/>
  </xdr:twoCellAnchor>
  <xdr:twoCellAnchor>
    <xdr:from>
      <xdr:col>2</xdr:col>
      <xdr:colOff>12700</xdr:colOff>
      <xdr:row>38</xdr:row>
      <xdr:rowOff>340180</xdr:rowOff>
    </xdr:from>
    <xdr:to>
      <xdr:col>3</xdr:col>
      <xdr:colOff>0</xdr:colOff>
      <xdr:row>39</xdr:row>
      <xdr:rowOff>0</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a:off x="2883807" y="22533430"/>
          <a:ext cx="2463800" cy="802820"/>
        </a:xfrm>
        <a:prstGeom prst="rect">
          <a:avLst/>
        </a:prstGeom>
        <a:solidFill>
          <a:srgbClr val="FF46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EBGL -</a:t>
          </a:r>
          <a:r>
            <a:rPr lang="en-US" sz="1100" b="1" baseline="0"/>
            <a:t> Balancing energy and cross-zonal capacity  &amp;  Imbalance Settlement methodologies Published - ENTSOE</a:t>
          </a:r>
          <a:endParaRPr lang="en-US" sz="1100" b="1"/>
        </a:p>
      </xdr:txBody>
    </xdr:sp>
    <xdr:clientData/>
  </xdr:twoCellAnchor>
  <xdr:twoCellAnchor>
    <xdr:from>
      <xdr:col>2</xdr:col>
      <xdr:colOff>2466975</xdr:colOff>
      <xdr:row>16</xdr:row>
      <xdr:rowOff>285750</xdr:rowOff>
    </xdr:from>
    <xdr:to>
      <xdr:col>4</xdr:col>
      <xdr:colOff>3175</xdr:colOff>
      <xdr:row>17</xdr:row>
      <xdr:rowOff>168275</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a:off x="5338082" y="8518071"/>
          <a:ext cx="2489200" cy="1025525"/>
        </a:xfrm>
        <a:prstGeom prst="rect">
          <a:avLst/>
        </a:prstGeom>
        <a:solidFill>
          <a:srgbClr val="7030A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What is the Capacity Allocation and Congestion Management Code? (Podcast)</a:t>
          </a:r>
        </a:p>
      </xdr:txBody>
    </xdr:sp>
    <xdr:clientData/>
  </xdr:twoCellAnchor>
  <xdr:twoCellAnchor>
    <xdr:from>
      <xdr:col>5</xdr:col>
      <xdr:colOff>0</xdr:colOff>
      <xdr:row>16</xdr:row>
      <xdr:rowOff>54429</xdr:rowOff>
    </xdr:from>
    <xdr:to>
      <xdr:col>6</xdr:col>
      <xdr:colOff>12700</xdr:colOff>
      <xdr:row>16</xdr:row>
      <xdr:rowOff>979715</xdr:rowOff>
    </xdr:to>
    <xdr:sp macro="" textlink="">
      <xdr:nvSpPr>
        <xdr:cNvPr id="41" name="Rectangle 40">
          <a:extLst>
            <a:ext uri="{FF2B5EF4-FFF2-40B4-BE49-F238E27FC236}">
              <a16:creationId xmlns:a16="http://schemas.microsoft.com/office/drawing/2014/main" id="{00000000-0008-0000-0000-000029000000}"/>
            </a:ext>
          </a:extLst>
        </xdr:cNvPr>
        <xdr:cNvSpPr/>
      </xdr:nvSpPr>
      <xdr:spPr>
        <a:xfrm>
          <a:off x="10300607" y="8286750"/>
          <a:ext cx="2489200" cy="925286"/>
        </a:xfrm>
        <a:prstGeom prst="rect">
          <a:avLst/>
        </a:prstGeom>
        <a:solidFill>
          <a:srgbClr val="C2CC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System</a:t>
          </a:r>
          <a:r>
            <a:rPr lang="en-US" sz="1400" b="1" baseline="0"/>
            <a:t> Restoration Plan for Emergency and Restoration Webinar (E&amp;R)</a:t>
          </a:r>
          <a:endParaRPr lang="en-US" sz="1400" b="1"/>
        </a:p>
      </xdr:txBody>
    </xdr:sp>
    <xdr:clientData/>
  </xdr:twoCellAnchor>
  <xdr:twoCellAnchor>
    <xdr:from>
      <xdr:col>2</xdr:col>
      <xdr:colOff>0</xdr:colOff>
      <xdr:row>52</xdr:row>
      <xdr:rowOff>0</xdr:rowOff>
    </xdr:from>
    <xdr:to>
      <xdr:col>3</xdr:col>
      <xdr:colOff>12700</xdr:colOff>
      <xdr:row>52</xdr:row>
      <xdr:rowOff>1025525</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a:xfrm>
          <a:off x="2871107" y="31201179"/>
          <a:ext cx="2489200" cy="1025525"/>
        </a:xfrm>
        <a:prstGeom prst="rect">
          <a:avLst/>
        </a:prstGeom>
        <a:solidFill>
          <a:srgbClr val="7030A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Capacity Calculation Methodology (CACM) Webinar</a:t>
          </a:r>
        </a:p>
      </xdr:txBody>
    </xdr:sp>
    <xdr:clientData/>
  </xdr:twoCellAnchor>
  <xdr:twoCellAnchor>
    <xdr:from>
      <xdr:col>4</xdr:col>
      <xdr:colOff>13606</xdr:colOff>
      <xdr:row>38</xdr:row>
      <xdr:rowOff>13607</xdr:rowOff>
    </xdr:from>
    <xdr:to>
      <xdr:col>5</xdr:col>
      <xdr:colOff>26306</xdr:colOff>
      <xdr:row>38</xdr:row>
      <xdr:rowOff>680357</xdr:rowOff>
    </xdr:to>
    <xdr:sp macro="" textlink="">
      <xdr:nvSpPr>
        <xdr:cNvPr id="44" name="Rectangle 43">
          <a:extLst>
            <a:ext uri="{FF2B5EF4-FFF2-40B4-BE49-F238E27FC236}">
              <a16:creationId xmlns:a16="http://schemas.microsoft.com/office/drawing/2014/main" id="{00000000-0008-0000-0000-00002C000000}"/>
            </a:ext>
          </a:extLst>
        </xdr:cNvPr>
        <xdr:cNvSpPr/>
      </xdr:nvSpPr>
      <xdr:spPr>
        <a:xfrm>
          <a:off x="7837713" y="22206857"/>
          <a:ext cx="2489200" cy="666750"/>
        </a:xfrm>
        <a:prstGeom prst="rect">
          <a:avLst/>
        </a:prstGeom>
        <a:solidFill>
          <a:srgbClr val="7030A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What is the Capacity Calculation Methodology (CACM) (Podcast)</a:t>
          </a:r>
        </a:p>
      </xdr:txBody>
    </xdr:sp>
    <xdr:clientData/>
  </xdr:twoCellAnchor>
  <xdr:twoCellAnchor>
    <xdr:from>
      <xdr:col>1</xdr:col>
      <xdr:colOff>2462892</xdr:colOff>
      <xdr:row>44</xdr:row>
      <xdr:rowOff>95250</xdr:rowOff>
    </xdr:from>
    <xdr:to>
      <xdr:col>2</xdr:col>
      <xdr:colOff>2475592</xdr:colOff>
      <xdr:row>44</xdr:row>
      <xdr:rowOff>1120775</xdr:rowOff>
    </xdr:to>
    <xdr:sp macro="" textlink="">
      <xdr:nvSpPr>
        <xdr:cNvPr id="46" name="Rectangle 45">
          <a:extLst>
            <a:ext uri="{FF2B5EF4-FFF2-40B4-BE49-F238E27FC236}">
              <a16:creationId xmlns:a16="http://schemas.microsoft.com/office/drawing/2014/main" id="{00000000-0008-0000-0000-00002E000000}"/>
            </a:ext>
          </a:extLst>
        </xdr:cNvPr>
        <xdr:cNvSpPr/>
      </xdr:nvSpPr>
      <xdr:spPr>
        <a:xfrm>
          <a:off x="2857499" y="26329821"/>
          <a:ext cx="2489200" cy="1025525"/>
        </a:xfrm>
        <a:prstGeom prst="rect">
          <a:avLst/>
        </a:prstGeom>
        <a:solidFill>
          <a:srgbClr val="7030A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I-SEM entry into foce (CACM) (Webinar)</a:t>
          </a:r>
        </a:p>
      </xdr:txBody>
    </xdr:sp>
    <xdr:clientData/>
  </xdr:twoCellAnchor>
  <xdr:twoCellAnchor>
    <xdr:from>
      <xdr:col>2</xdr:col>
      <xdr:colOff>0</xdr:colOff>
      <xdr:row>40</xdr:row>
      <xdr:rowOff>408215</xdr:rowOff>
    </xdr:from>
    <xdr:to>
      <xdr:col>3</xdr:col>
      <xdr:colOff>12700</xdr:colOff>
      <xdr:row>40</xdr:row>
      <xdr:rowOff>1132115</xdr:rowOff>
    </xdr:to>
    <xdr:sp macro="" textlink="">
      <xdr:nvSpPr>
        <xdr:cNvPr id="47" name="Rectangle 46">
          <a:extLst>
            <a:ext uri="{FF2B5EF4-FFF2-40B4-BE49-F238E27FC236}">
              <a16:creationId xmlns:a16="http://schemas.microsoft.com/office/drawing/2014/main" id="{00000000-0008-0000-0000-00002F000000}"/>
            </a:ext>
          </a:extLst>
        </xdr:cNvPr>
        <xdr:cNvSpPr/>
      </xdr:nvSpPr>
      <xdr:spPr>
        <a:xfrm>
          <a:off x="2871107" y="23948572"/>
          <a:ext cx="2489200" cy="7239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FCA</a:t>
          </a:r>
          <a:r>
            <a:rPr lang="en-US" sz="1400" b="1" baseline="0"/>
            <a:t> - LT CCM Methodology Overview (Podcast)</a:t>
          </a:r>
          <a:endParaRPr lang="en-US" sz="1400" b="1"/>
        </a:p>
      </xdr:txBody>
    </xdr:sp>
    <xdr:clientData/>
  </xdr:twoCellAnchor>
  <xdr:twoCellAnchor>
    <xdr:from>
      <xdr:col>2</xdr:col>
      <xdr:colOff>0</xdr:colOff>
      <xdr:row>40</xdr:row>
      <xdr:rowOff>0</xdr:rowOff>
    </xdr:from>
    <xdr:to>
      <xdr:col>3</xdr:col>
      <xdr:colOff>12700</xdr:colOff>
      <xdr:row>40</xdr:row>
      <xdr:rowOff>408214</xdr:rowOff>
    </xdr:to>
    <xdr:sp macro="" textlink="">
      <xdr:nvSpPr>
        <xdr:cNvPr id="49" name="Rectangle 48">
          <a:extLst>
            <a:ext uri="{FF2B5EF4-FFF2-40B4-BE49-F238E27FC236}">
              <a16:creationId xmlns:a16="http://schemas.microsoft.com/office/drawing/2014/main" id="{00000000-0008-0000-0000-000031000000}"/>
            </a:ext>
          </a:extLst>
        </xdr:cNvPr>
        <xdr:cNvSpPr/>
      </xdr:nvSpPr>
      <xdr:spPr>
        <a:xfrm>
          <a:off x="2871107" y="23540357"/>
          <a:ext cx="2489200" cy="408214"/>
        </a:xfrm>
        <a:prstGeom prst="rect">
          <a:avLst/>
        </a:prstGeom>
        <a:solidFill>
          <a:srgbClr val="00B0F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FCA Splitting Rules - Podcast</a:t>
          </a:r>
        </a:p>
      </xdr:txBody>
    </xdr:sp>
    <xdr:clientData/>
  </xdr:twoCellAnchor>
  <xdr:twoCellAnchor>
    <xdr:from>
      <xdr:col>2</xdr:col>
      <xdr:colOff>0</xdr:colOff>
      <xdr:row>38</xdr:row>
      <xdr:rowOff>0</xdr:rowOff>
    </xdr:from>
    <xdr:to>
      <xdr:col>2</xdr:col>
      <xdr:colOff>2463800</xdr:colOff>
      <xdr:row>38</xdr:row>
      <xdr:rowOff>326571</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2871107" y="22193250"/>
          <a:ext cx="2463800" cy="326571"/>
        </a:xfrm>
        <a:prstGeom prst="rect">
          <a:avLst/>
        </a:prstGeom>
        <a:solidFill>
          <a:srgbClr val="F78E1E"/>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SOGL Prequalification- Webinar </a:t>
          </a:r>
        </a:p>
      </xdr:txBody>
    </xdr:sp>
    <xdr:clientData/>
  </xdr:twoCellAnchor>
  <xdr:twoCellAnchor>
    <xdr:from>
      <xdr:col>1</xdr:col>
      <xdr:colOff>0</xdr:colOff>
      <xdr:row>50</xdr:row>
      <xdr:rowOff>0</xdr:rowOff>
    </xdr:from>
    <xdr:to>
      <xdr:col>2</xdr:col>
      <xdr:colOff>12700</xdr:colOff>
      <xdr:row>50</xdr:row>
      <xdr:rowOff>1025525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394607" y="29854071"/>
          <a:ext cx="2489200" cy="1025525"/>
        </a:xfrm>
        <a:prstGeom prst="rect">
          <a:avLst/>
        </a:prstGeom>
        <a:solidFill>
          <a:srgbClr val="7030A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Countertrading Methodology (CACM) Podcast</a:t>
          </a:r>
        </a:p>
      </xdr:txBody>
    </xdr:sp>
    <xdr:clientData/>
  </xdr:twoCellAnchor>
  <xdr:twoCellAnchor>
    <xdr:from>
      <xdr:col>3</xdr:col>
      <xdr:colOff>0</xdr:colOff>
      <xdr:row>12</xdr:row>
      <xdr:rowOff>0</xdr:rowOff>
    </xdr:from>
    <xdr:to>
      <xdr:col>4</xdr:col>
      <xdr:colOff>12700</xdr:colOff>
      <xdr:row>13</xdr:row>
      <xdr:rowOff>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5347607" y="5538107"/>
          <a:ext cx="2489200" cy="1143000"/>
        </a:xfrm>
        <a:prstGeom prst="rect">
          <a:avLst/>
        </a:prstGeom>
        <a:solidFill>
          <a:srgbClr val="FF467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EBGL- Manual Restoration Frequency Framework - Webinar</a:t>
          </a:r>
        </a:p>
      </xdr:txBody>
    </xdr:sp>
    <xdr:clientData/>
  </xdr:twoCellAnchor>
  <xdr:twoCellAnchor>
    <xdr:from>
      <xdr:col>2</xdr:col>
      <xdr:colOff>0</xdr:colOff>
      <xdr:row>84</xdr:row>
      <xdr:rowOff>0</xdr:rowOff>
    </xdr:from>
    <xdr:to>
      <xdr:col>3</xdr:col>
      <xdr:colOff>12700</xdr:colOff>
      <xdr:row>85</xdr:row>
      <xdr:rowOff>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2871107" y="51884036"/>
          <a:ext cx="2489200" cy="1143000"/>
        </a:xfrm>
        <a:prstGeom prst="rect">
          <a:avLst/>
        </a:prstGeom>
        <a:solidFill>
          <a:srgbClr val="FF467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EBGL- Update on TERRE Implementation Webinar</a:t>
          </a:r>
        </a:p>
      </xdr:txBody>
    </xdr:sp>
    <xdr:clientData/>
  </xdr:twoCellAnchor>
  <xdr:twoCellAnchor>
    <xdr:from>
      <xdr:col>4</xdr:col>
      <xdr:colOff>0</xdr:colOff>
      <xdr:row>24</xdr:row>
      <xdr:rowOff>0</xdr:rowOff>
    </xdr:from>
    <xdr:to>
      <xdr:col>5</xdr:col>
      <xdr:colOff>12700</xdr:colOff>
      <xdr:row>25</xdr:row>
      <xdr:rowOff>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7824107" y="13185321"/>
          <a:ext cx="2489200" cy="1143000"/>
        </a:xfrm>
        <a:prstGeom prst="rect">
          <a:avLst/>
        </a:prstGeom>
        <a:solidFill>
          <a:srgbClr val="FF467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EBGL- Overview of activation purposes proposal- Podcast</a:t>
          </a:r>
        </a:p>
      </xdr:txBody>
    </xdr:sp>
    <xdr:clientData/>
  </xdr:twoCellAnchor>
  <xdr:twoCellAnchor>
    <xdr:from>
      <xdr:col>4</xdr:col>
      <xdr:colOff>0</xdr:colOff>
      <xdr:row>26</xdr:row>
      <xdr:rowOff>0</xdr:rowOff>
    </xdr:from>
    <xdr:to>
      <xdr:col>5</xdr:col>
      <xdr:colOff>12700</xdr:colOff>
      <xdr:row>27</xdr:row>
      <xdr:rowOff>0</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7824107" y="14532429"/>
          <a:ext cx="2489200" cy="1143000"/>
        </a:xfrm>
        <a:prstGeom prst="rect">
          <a:avLst/>
        </a:prstGeom>
        <a:solidFill>
          <a:srgbClr val="FF467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EBGL- Overview proposal for pricing method for all products - Podcast</a:t>
          </a:r>
        </a:p>
      </xdr:txBody>
    </xdr:sp>
    <xdr:clientData/>
  </xdr:twoCellAnchor>
  <xdr:twoCellAnchor>
    <xdr:from>
      <xdr:col>4</xdr:col>
      <xdr:colOff>0</xdr:colOff>
      <xdr:row>28</xdr:row>
      <xdr:rowOff>0</xdr:rowOff>
    </xdr:from>
    <xdr:to>
      <xdr:col>5</xdr:col>
      <xdr:colOff>12700</xdr:colOff>
      <xdr:row>29</xdr:row>
      <xdr:rowOff>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7824107" y="15879536"/>
          <a:ext cx="2489200" cy="1143000"/>
        </a:xfrm>
        <a:prstGeom prst="rect">
          <a:avLst/>
        </a:prstGeom>
        <a:solidFill>
          <a:srgbClr val="FF467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EBGL- Overview of proposal for hamonisation of  imbalance - Podcast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254001</xdr:rowOff>
    </xdr:from>
    <xdr:to>
      <xdr:col>53</xdr:col>
      <xdr:colOff>406400</xdr:colOff>
      <xdr:row>25</xdr:row>
      <xdr:rowOff>152400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28600" y="254001"/>
          <a:ext cx="39992300" cy="39217599"/>
        </a:xfrm>
        <a:prstGeom prst="roundRect">
          <a:avLst>
            <a:gd name="adj" fmla="val 2842"/>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47</xdr:col>
      <xdr:colOff>476250</xdr:colOff>
      <xdr:row>1</xdr:row>
      <xdr:rowOff>134094</xdr:rowOff>
    </xdr:from>
    <xdr:to>
      <xdr:col>52</xdr:col>
      <xdr:colOff>3667125</xdr:colOff>
      <xdr:row>4</xdr:row>
      <xdr:rowOff>142875</xdr:rowOff>
    </xdr:to>
    <xdr:pic>
      <xdr:nvPicPr>
        <xdr:cNvPr id="5" name="Picture 4">
          <a:extLst>
            <a:ext uri="{FF2B5EF4-FFF2-40B4-BE49-F238E27FC236}">
              <a16:creationId xmlns:a16="http://schemas.microsoft.com/office/drawing/2014/main" id="{BFAAC25C-948B-4B55-9913-55AAA4178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13400" y="515094"/>
          <a:ext cx="6143625" cy="1199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eso.com/codes/european-network-codes/meetings/introduction-electricity-balancing-guideline-eb-gl-podcast" TargetMode="External"/><Relationship Id="rId3" Type="http://schemas.openxmlformats.org/officeDocument/2006/relationships/hyperlink" Target="https://bcove.video/2IQwIyo" TargetMode="External"/><Relationship Id="rId7" Type="http://schemas.openxmlformats.org/officeDocument/2006/relationships/hyperlink" Target="https://uknationalgrid.webex.com/uknationalgrid/ldr.php?RCID=8ccd060d2ffbd9dd022c96b6ed0337d1" TargetMode="External"/><Relationship Id="rId2" Type="http://schemas.openxmlformats.org/officeDocument/2006/relationships/hyperlink" Target="https://www.elexon.co.uk/wp-content/uploads/2016/06/Project-TERRE-Industry-Day-Slides-v1.0.pdf" TargetMode="External"/><Relationship Id="rId1" Type="http://schemas.openxmlformats.org/officeDocument/2006/relationships/hyperlink" Target="https://uknationalgrid.webex.com/uknationalgrid/ldr.php?RCID=b95e1defbf1748240d18bccb71bab296" TargetMode="External"/><Relationship Id="rId6" Type="http://schemas.openxmlformats.org/officeDocument/2006/relationships/hyperlink" Target="https://bcove.video/2mIQz9X" TargetMode="External"/><Relationship Id="rId5" Type="http://schemas.openxmlformats.org/officeDocument/2006/relationships/hyperlink" Target="https://bcove.video/2LPtrSc" TargetMode="External"/><Relationship Id="rId10" Type="http://schemas.openxmlformats.org/officeDocument/2006/relationships/drawing" Target="../drawings/drawing2.xml"/><Relationship Id="rId4" Type="http://schemas.openxmlformats.org/officeDocument/2006/relationships/hyperlink" Target="https://bcove.video/2NMmaT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3:H89"/>
  <sheetViews>
    <sheetView showGridLines="0" topLeftCell="A46" zoomScale="70" zoomScaleNormal="70" workbookViewId="0">
      <selection activeCell="D47" sqref="D47:H47"/>
    </sheetView>
  </sheetViews>
  <sheetFormatPr defaultColWidth="8.625" defaultRowHeight="15" x14ac:dyDescent="0.25"/>
  <cols>
    <col min="1" max="1" width="5.125" style="43" customWidth="1"/>
    <col min="2" max="8" width="32.5" style="43" customWidth="1"/>
    <col min="9" max="9" width="2.5" style="43" customWidth="1"/>
    <col min="10" max="10" width="8.625" style="43" customWidth="1"/>
    <col min="11" max="11" width="8.625" style="43"/>
    <col min="12" max="12" width="8.625" style="43" customWidth="1"/>
    <col min="13" max="13" width="8.625" style="43"/>
    <col min="14" max="14" width="6.625" style="43" customWidth="1"/>
    <col min="15" max="16384" width="8.625" style="43"/>
  </cols>
  <sheetData>
    <row r="3" spans="1:8" ht="51.95" customHeight="1" x14ac:dyDescent="0.9">
      <c r="B3" s="67" t="s">
        <v>41</v>
      </c>
    </row>
    <row r="4" spans="1:8" ht="39" customHeight="1" x14ac:dyDescent="0.7">
      <c r="B4" s="68" t="s">
        <v>40</v>
      </c>
    </row>
    <row r="6" spans="1:8" ht="54" customHeight="1" x14ac:dyDescent="0.9">
      <c r="A6" s="42"/>
      <c r="B6" s="74">
        <f ca="1">YEAR(TODAY())</f>
        <v>2019</v>
      </c>
      <c r="C6" s="133" t="s">
        <v>33</v>
      </c>
      <c r="D6" s="133"/>
      <c r="E6" s="133"/>
      <c r="F6" s="42"/>
      <c r="G6" s="42"/>
      <c r="H6" s="42"/>
    </row>
    <row r="7" spans="1:8" s="72" customFormat="1" ht="18.95" customHeight="1" x14ac:dyDescent="0.3">
      <c r="A7" s="71"/>
      <c r="B7" s="73" t="s">
        <v>34</v>
      </c>
      <c r="C7" s="73" t="str">
        <f ca="1">UPPER(TEXT(C8,"dddd"))</f>
        <v>TUESDAY</v>
      </c>
      <c r="D7" s="73" t="str">
        <f t="shared" ref="D7:H7" ca="1" si="0">UPPER(TEXT(D8,"dddd"))</f>
        <v>WEDNESDAY</v>
      </c>
      <c r="E7" s="73" t="str">
        <f t="shared" ca="1" si="0"/>
        <v>THURSDAY</v>
      </c>
      <c r="F7" s="73" t="str">
        <f t="shared" ca="1" si="0"/>
        <v>FRIDAY</v>
      </c>
      <c r="G7" s="73" t="str">
        <f t="shared" ca="1" si="0"/>
        <v>SATURDAY</v>
      </c>
      <c r="H7" s="73" t="str">
        <f t="shared" ca="1" si="0"/>
        <v>SUNDAY</v>
      </c>
    </row>
    <row r="8" spans="1:8" ht="16.5" customHeight="1" x14ac:dyDescent="0.25">
      <c r="B8" s="45">
        <f t="array" aca="1" ref="B8:H8" ca="1">Days+1+DATE(Calendar1Year,Calendar1MonthOption,1)-WEEKDAY(DATE(Calendar1Year,Calendar1MonthOption,1),WeekdayOption)</f>
        <v>43647</v>
      </c>
      <c r="C8" s="45">
        <f ca="1"/>
        <v>43648</v>
      </c>
      <c r="D8" s="45">
        <f ca="1"/>
        <v>43649</v>
      </c>
      <c r="E8" s="45">
        <f ca="1"/>
        <v>43650</v>
      </c>
      <c r="F8" s="45">
        <f ca="1"/>
        <v>43651</v>
      </c>
      <c r="G8" s="45">
        <f ca="1"/>
        <v>43652</v>
      </c>
      <c r="H8" s="46">
        <f ca="1"/>
        <v>43653</v>
      </c>
    </row>
    <row r="9" spans="1:8" ht="90" customHeight="1" x14ac:dyDescent="0.25">
      <c r="B9" s="47"/>
      <c r="C9" s="47"/>
      <c r="D9" s="47"/>
      <c r="E9" s="47"/>
      <c r="F9" s="47"/>
      <c r="G9" s="47"/>
      <c r="H9" s="48"/>
    </row>
    <row r="10" spans="1:8" ht="16.5" customHeight="1" x14ac:dyDescent="0.25">
      <c r="B10" s="45">
        <f t="array" aca="1" ref="B10:H10" ca="1">Days+8+DATE(Calendar1Year,Calendar1MonthOption,1)-WEEKDAY(DATE(Calendar1Year,Calendar1MonthOption,1),WeekdayOption)</f>
        <v>43654</v>
      </c>
      <c r="C10" s="45">
        <f ca="1"/>
        <v>43655</v>
      </c>
      <c r="D10" s="45">
        <f ca="1"/>
        <v>43656</v>
      </c>
      <c r="E10" s="45">
        <f ca="1"/>
        <v>43657</v>
      </c>
      <c r="F10" s="45">
        <f ca="1"/>
        <v>43658</v>
      </c>
      <c r="G10" s="45">
        <f ca="1"/>
        <v>43659</v>
      </c>
      <c r="H10" s="46">
        <f ca="1"/>
        <v>43660</v>
      </c>
    </row>
    <row r="11" spans="1:8" ht="90" customHeight="1" x14ac:dyDescent="0.25">
      <c r="B11" s="47"/>
      <c r="C11" s="47"/>
      <c r="D11" s="92" t="s">
        <v>91</v>
      </c>
      <c r="E11" s="47"/>
      <c r="F11" s="47"/>
      <c r="G11" s="47"/>
      <c r="H11" s="49"/>
    </row>
    <row r="12" spans="1:8" ht="16.5" customHeight="1" x14ac:dyDescent="0.25">
      <c r="B12" s="45">
        <f t="array" aca="1" ref="B12:H12" ca="1">Days+15+DATE(Calendar1Year,Calendar1MonthOption,1)-WEEKDAY(DATE(Calendar1Year,Calendar1MonthOption,1),WeekdayOption)</f>
        <v>43661</v>
      </c>
      <c r="C12" s="45">
        <f ca="1"/>
        <v>43662</v>
      </c>
      <c r="D12" s="45">
        <f ca="1"/>
        <v>43663</v>
      </c>
      <c r="E12" s="45">
        <f ca="1"/>
        <v>43664</v>
      </c>
      <c r="F12" s="45">
        <f ca="1"/>
        <v>43665</v>
      </c>
      <c r="G12" s="45">
        <f ca="1"/>
        <v>43666</v>
      </c>
      <c r="H12" s="46">
        <f ca="1"/>
        <v>43667</v>
      </c>
    </row>
    <row r="13" spans="1:8" ht="90" customHeight="1" x14ac:dyDescent="0.25">
      <c r="B13" s="47"/>
      <c r="C13" s="95"/>
      <c r="D13" s="47"/>
      <c r="E13" s="47"/>
      <c r="F13" s="47"/>
      <c r="G13" s="47"/>
      <c r="H13" s="48"/>
    </row>
    <row r="14" spans="1:8" ht="16.5" customHeight="1" x14ac:dyDescent="0.25">
      <c r="B14" s="45">
        <f t="array" aca="1" ref="B14:H14" ca="1">Days+22+DATE(Calendar1Year,Calendar1MonthOption,1)-WEEKDAY(DATE(Calendar1Year,Calendar1MonthOption,1),WeekdayOption)</f>
        <v>43668</v>
      </c>
      <c r="C14" s="45">
        <f ca="1"/>
        <v>43669</v>
      </c>
      <c r="D14" s="45">
        <f ca="1"/>
        <v>43670</v>
      </c>
      <c r="E14" s="45">
        <f ca="1"/>
        <v>43671</v>
      </c>
      <c r="F14" s="45">
        <f ca="1"/>
        <v>43672</v>
      </c>
      <c r="G14" s="45">
        <f ca="1"/>
        <v>43673</v>
      </c>
      <c r="H14" s="46">
        <f ca="1"/>
        <v>43674</v>
      </c>
    </row>
    <row r="15" spans="1:8" ht="90" customHeight="1" x14ac:dyDescent="0.25">
      <c r="B15" s="95"/>
      <c r="C15" s="91" t="s">
        <v>88</v>
      </c>
      <c r="D15" s="47"/>
      <c r="E15" s="47"/>
      <c r="F15" s="47"/>
      <c r="G15" s="47"/>
      <c r="H15" s="48"/>
    </row>
    <row r="16" spans="1:8" ht="16.5" customHeight="1" x14ac:dyDescent="0.25">
      <c r="B16" s="45">
        <f t="array" aca="1" ref="B16:H16" ca="1">Days+29+DATE(Calendar1Year,Calendar1MonthOption,1)-WEEKDAY(DATE(Calendar1Year,Calendar1MonthOption,1),WeekdayOption)</f>
        <v>43675</v>
      </c>
      <c r="C16" s="45">
        <f ca="1"/>
        <v>43676</v>
      </c>
      <c r="D16" s="45">
        <f ca="1"/>
        <v>43677</v>
      </c>
      <c r="E16" s="45">
        <f ca="1"/>
        <v>43678</v>
      </c>
      <c r="F16" s="45">
        <f ca="1"/>
        <v>43679</v>
      </c>
      <c r="G16" s="45">
        <f ca="1"/>
        <v>43680</v>
      </c>
      <c r="H16" s="46">
        <f ca="1"/>
        <v>43681</v>
      </c>
    </row>
    <row r="17" spans="1:8" ht="90" customHeight="1" x14ac:dyDescent="0.25">
      <c r="B17" s="47"/>
      <c r="C17" s="91" t="s">
        <v>48</v>
      </c>
      <c r="D17" s="47"/>
      <c r="E17" s="47"/>
      <c r="F17" s="95"/>
      <c r="G17" s="47"/>
      <c r="H17" s="48"/>
    </row>
    <row r="18" spans="1:8" ht="16.5" customHeight="1" x14ac:dyDescent="0.25">
      <c r="B18" s="45">
        <f t="array" aca="1" ref="B18:C18" ca="1">Days+36+DATE(Calendar1Year,Calendar1MonthOption,1)-WEEKDAY(DATE(Calendar1Year,Calendar1MonthOption,1),WeekdayOption)</f>
        <v>43682</v>
      </c>
      <c r="C18" s="45">
        <f ca="1"/>
        <v>43683</v>
      </c>
      <c r="F18" s="116" t="s">
        <v>92</v>
      </c>
    </row>
    <row r="19" spans="1:8" ht="90" customHeight="1" x14ac:dyDescent="0.25">
      <c r="B19" s="90" t="s">
        <v>90</v>
      </c>
      <c r="C19" s="47"/>
      <c r="D19" s="134"/>
      <c r="E19" s="134"/>
      <c r="F19" s="134"/>
      <c r="G19" s="134"/>
      <c r="H19" s="134"/>
    </row>
    <row r="20" spans="1:8" ht="54" customHeight="1" x14ac:dyDescent="0.9">
      <c r="A20" s="42"/>
      <c r="B20" s="74">
        <f ca="1">YEAR(DATE(Calendar1Year,Calendar1MonthOption+1,1))</f>
        <v>2019</v>
      </c>
      <c r="C20" s="133" t="str">
        <f ca="1">TEXT(DATE(Calendar1Year,Calendar1MonthOption+1,1),"mmmm")</f>
        <v>August</v>
      </c>
      <c r="D20" s="133"/>
      <c r="E20" s="133"/>
      <c r="F20" s="50"/>
      <c r="G20" s="50"/>
      <c r="H20" s="42"/>
    </row>
    <row r="21" spans="1:8" ht="18" customHeight="1" x14ac:dyDescent="0.25">
      <c r="A21" s="44"/>
      <c r="B21" s="73" t="s">
        <v>34</v>
      </c>
      <c r="C21" s="73" t="str">
        <f ca="1">UPPER(TEXT(C22,"dddd"))</f>
        <v>TUESDAY</v>
      </c>
      <c r="D21" s="73" t="str">
        <f t="shared" ref="D21:H21" ca="1" si="1">UPPER(TEXT(D22,"dddd"))</f>
        <v>WEDNESDAY</v>
      </c>
      <c r="E21" s="73" t="str">
        <f t="shared" ca="1" si="1"/>
        <v>THURSDAY</v>
      </c>
      <c r="F21" s="73" t="str">
        <f t="shared" ca="1" si="1"/>
        <v>FRIDAY</v>
      </c>
      <c r="G21" s="73" t="str">
        <f t="shared" ca="1" si="1"/>
        <v>SATURDAY</v>
      </c>
      <c r="H21" s="73" t="str">
        <f t="shared" ca="1" si="1"/>
        <v>SUNDAY</v>
      </c>
    </row>
    <row r="22" spans="1:8" ht="16.5" customHeight="1" x14ac:dyDescent="0.25">
      <c r="B22" s="45">
        <f t="array" aca="1" ref="B22:H22" ca="1">Days+1+DATE(Calendar2Year,Calendar2MonthOption,1)-WEEKDAY(DATE(Calendar2Year,Calendar2MonthOption,1),WeekdayOption)</f>
        <v>43675</v>
      </c>
      <c r="C22" s="45">
        <f ca="1"/>
        <v>43676</v>
      </c>
      <c r="D22" s="45">
        <f ca="1"/>
        <v>43677</v>
      </c>
      <c r="E22" s="45">
        <f ca="1"/>
        <v>43678</v>
      </c>
      <c r="F22" s="45">
        <f ca="1"/>
        <v>43679</v>
      </c>
      <c r="G22" s="45">
        <f ca="1"/>
        <v>43680</v>
      </c>
      <c r="H22" s="46">
        <f ca="1"/>
        <v>43681</v>
      </c>
    </row>
    <row r="23" spans="1:8" ht="90" customHeight="1" x14ac:dyDescent="0.25">
      <c r="B23" s="47"/>
      <c r="C23" s="47"/>
      <c r="D23" s="47"/>
      <c r="E23" s="47"/>
      <c r="F23" s="47"/>
      <c r="G23" s="47"/>
      <c r="H23" s="48"/>
    </row>
    <row r="24" spans="1:8" ht="16.5" customHeight="1" x14ac:dyDescent="0.25">
      <c r="B24" s="45">
        <f t="array" aca="1" ref="B24:H24" ca="1">Days+8+DATE(Calendar2Year,Calendar2MonthOption,1)-WEEKDAY(DATE(Calendar2Year,Calendar2MonthOption,1),WeekdayOption)</f>
        <v>43682</v>
      </c>
      <c r="C24" s="45">
        <f ca="1"/>
        <v>43683</v>
      </c>
      <c r="D24" s="45">
        <f ca="1"/>
        <v>43684</v>
      </c>
      <c r="E24" s="45">
        <f ca="1"/>
        <v>43685</v>
      </c>
      <c r="F24" s="45">
        <f ca="1"/>
        <v>43686</v>
      </c>
      <c r="G24" s="45">
        <f ca="1"/>
        <v>43687</v>
      </c>
      <c r="H24" s="46">
        <f ca="1"/>
        <v>43688</v>
      </c>
    </row>
    <row r="25" spans="1:8" ht="90" customHeight="1" x14ac:dyDescent="0.25">
      <c r="B25" s="47"/>
      <c r="C25" s="47"/>
      <c r="D25" s="47"/>
      <c r="E25" s="47"/>
      <c r="F25" s="47"/>
      <c r="G25" s="47"/>
      <c r="H25" s="48"/>
    </row>
    <row r="26" spans="1:8" ht="16.5" customHeight="1" x14ac:dyDescent="0.25">
      <c r="B26" s="45">
        <f t="array" aca="1" ref="B26:H26" ca="1">Days+15+DATE(Calendar2Year,Calendar2MonthOption,1)-WEEKDAY(DATE(Calendar2Year,Calendar2MonthOption,1),WeekdayOption)</f>
        <v>43689</v>
      </c>
      <c r="C26" s="45">
        <f ca="1"/>
        <v>43690</v>
      </c>
      <c r="D26" s="45">
        <f ca="1"/>
        <v>43691</v>
      </c>
      <c r="E26" s="45">
        <f ca="1"/>
        <v>43692</v>
      </c>
      <c r="F26" s="45">
        <f ca="1"/>
        <v>43693</v>
      </c>
      <c r="G26" s="45">
        <f ca="1"/>
        <v>43694</v>
      </c>
      <c r="H26" s="46">
        <f ca="1"/>
        <v>43695</v>
      </c>
    </row>
    <row r="27" spans="1:8" ht="90" customHeight="1" x14ac:dyDescent="0.25">
      <c r="B27" s="47"/>
      <c r="C27" s="47"/>
      <c r="D27" s="47"/>
      <c r="E27" s="47"/>
      <c r="F27" s="47"/>
      <c r="G27" s="47"/>
      <c r="H27" s="48"/>
    </row>
    <row r="28" spans="1:8" ht="16.5" customHeight="1" x14ac:dyDescent="0.25">
      <c r="B28" s="45">
        <f t="array" aca="1" ref="B28:H28" ca="1">Days+22+DATE(Calendar2Year,Calendar2MonthOption,1)-WEEKDAY(DATE(Calendar2Year,Calendar2MonthOption,1),WeekdayOption)</f>
        <v>43696</v>
      </c>
      <c r="C28" s="45">
        <f ca="1"/>
        <v>43697</v>
      </c>
      <c r="D28" s="45">
        <f ca="1"/>
        <v>43698</v>
      </c>
      <c r="E28" s="45">
        <f ca="1"/>
        <v>43699</v>
      </c>
      <c r="F28" s="45">
        <f ca="1"/>
        <v>43700</v>
      </c>
      <c r="G28" s="45">
        <f ca="1"/>
        <v>43701</v>
      </c>
      <c r="H28" s="46">
        <f ca="1"/>
        <v>43702</v>
      </c>
    </row>
    <row r="29" spans="1:8" ht="90" customHeight="1" x14ac:dyDescent="0.3">
      <c r="B29" s="47"/>
      <c r="C29" s="47"/>
      <c r="D29" s="47"/>
      <c r="E29" s="47"/>
      <c r="F29" s="77" t="s">
        <v>43</v>
      </c>
      <c r="G29" s="47"/>
      <c r="H29" s="48"/>
    </row>
    <row r="30" spans="1:8" ht="16.5" customHeight="1" x14ac:dyDescent="0.25">
      <c r="B30" s="45">
        <f t="array" aca="1" ref="B30:H30" ca="1">Days+29+DATE(Calendar2Year,Calendar2MonthOption,1)-WEEKDAY(DATE(Calendar2Year,Calendar2MonthOption,1),WeekdayOption)</f>
        <v>43703</v>
      </c>
      <c r="C30" s="45">
        <f ca="1"/>
        <v>43704</v>
      </c>
      <c r="D30" s="45">
        <f ca="1"/>
        <v>43705</v>
      </c>
      <c r="E30" s="45">
        <f ca="1"/>
        <v>43706</v>
      </c>
      <c r="F30" s="45">
        <f ca="1"/>
        <v>43707</v>
      </c>
      <c r="G30" s="45">
        <f ca="1"/>
        <v>43708</v>
      </c>
      <c r="H30" s="46">
        <f ca="1"/>
        <v>43709</v>
      </c>
    </row>
    <row r="31" spans="1:8" ht="90" customHeight="1" x14ac:dyDescent="0.25">
      <c r="B31" s="47"/>
      <c r="C31" s="47"/>
      <c r="D31" s="47"/>
      <c r="E31" s="47"/>
      <c r="F31" s="47"/>
      <c r="G31" s="47"/>
      <c r="H31" s="51"/>
    </row>
    <row r="32" spans="1:8" ht="16.5" customHeight="1" x14ac:dyDescent="0.25">
      <c r="B32" s="45">
        <f t="array" aca="1" ref="B32:C32" ca="1">Days+36+DATE(Calendar2Year,Calendar2MonthOption,1)-WEEKDAY(DATE(Calendar2Year,Calendar2MonthOption,1),WeekdayOption)</f>
        <v>43710</v>
      </c>
      <c r="C32" s="45">
        <f ca="1"/>
        <v>43711</v>
      </c>
      <c r="D32" s="135" t="s">
        <v>35</v>
      </c>
      <c r="E32" s="135"/>
      <c r="F32" s="135"/>
      <c r="G32" s="135"/>
      <c r="H32" s="135"/>
    </row>
    <row r="33" spans="1:8" ht="90" customHeight="1" x14ac:dyDescent="0.25">
      <c r="B33" s="47"/>
      <c r="C33" s="47"/>
      <c r="D33" s="136"/>
      <c r="E33" s="136"/>
      <c r="F33" s="136"/>
      <c r="G33" s="136"/>
      <c r="H33" s="136"/>
    </row>
    <row r="34" spans="1:8" ht="54" customHeight="1" x14ac:dyDescent="0.9">
      <c r="A34" s="42"/>
      <c r="B34" s="75">
        <f ca="1">YEAR(DATE(Calendar2Year,Calendar2MonthOption+1,1))</f>
        <v>2019</v>
      </c>
      <c r="C34" s="133" t="str">
        <f ca="1">TEXT(DATE(Calendar2Year,Calendar2MonthOption+1,1),"mmmm")</f>
        <v>September</v>
      </c>
      <c r="D34" s="133"/>
      <c r="E34" s="133"/>
      <c r="F34" s="50"/>
      <c r="G34" s="50"/>
      <c r="H34" s="42"/>
    </row>
    <row r="35" spans="1:8" ht="18.95" customHeight="1" x14ac:dyDescent="0.25">
      <c r="A35" s="44"/>
      <c r="B35" s="73" t="s">
        <v>34</v>
      </c>
      <c r="C35" s="73" t="str">
        <f ca="1">UPPER(TEXT(C36,"dddd"))</f>
        <v>TUESDAY</v>
      </c>
      <c r="D35" s="73" t="str">
        <f t="shared" ref="D35:H35" ca="1" si="2">UPPER(TEXT(D36,"dddd"))</f>
        <v>WEDNESDAY</v>
      </c>
      <c r="E35" s="73" t="str">
        <f t="shared" ca="1" si="2"/>
        <v>THURSDAY</v>
      </c>
      <c r="F35" s="73" t="str">
        <f t="shared" ca="1" si="2"/>
        <v>FRIDAY</v>
      </c>
      <c r="G35" s="73" t="str">
        <f t="shared" ca="1" si="2"/>
        <v>SATURDAY</v>
      </c>
      <c r="H35" s="73" t="str">
        <f t="shared" ca="1" si="2"/>
        <v>SUNDAY</v>
      </c>
    </row>
    <row r="36" spans="1:8" ht="16.5" customHeight="1" x14ac:dyDescent="0.25">
      <c r="B36" s="45">
        <f t="array" aca="1" ref="B36:H36" ca="1">Days+1+DATE(Calendar3Year,Calendar3MonthOption,1)-WEEKDAY(DATE(Calendar3Year,Calendar3MonthOption,1),WeekdayOption)</f>
        <v>43703</v>
      </c>
      <c r="C36" s="45">
        <f ca="1"/>
        <v>43704</v>
      </c>
      <c r="D36" s="45">
        <f ca="1"/>
        <v>43705</v>
      </c>
      <c r="E36" s="45">
        <f ca="1"/>
        <v>43706</v>
      </c>
      <c r="F36" s="45">
        <f ca="1"/>
        <v>43707</v>
      </c>
      <c r="G36" s="45">
        <f ca="1"/>
        <v>43708</v>
      </c>
      <c r="H36" s="46">
        <f ca="1"/>
        <v>43709</v>
      </c>
    </row>
    <row r="37" spans="1:8" ht="90" customHeight="1" x14ac:dyDescent="0.25">
      <c r="B37" s="47"/>
      <c r="C37" s="47"/>
      <c r="D37" s="47"/>
      <c r="E37" s="47"/>
      <c r="F37" s="47"/>
      <c r="G37" s="47"/>
      <c r="H37" s="48"/>
    </row>
    <row r="38" spans="1:8" ht="16.5" customHeight="1" x14ac:dyDescent="0.25">
      <c r="B38" s="45">
        <f t="array" aca="1" ref="B38:H38" ca="1">Days+8+DATE(Calendar3Year,Calendar3MonthOption,1)-WEEKDAY(DATE(Calendar3Year,Calendar3MonthOption,1),WeekdayOption)</f>
        <v>43710</v>
      </c>
      <c r="C38" s="45">
        <f ca="1"/>
        <v>43711</v>
      </c>
      <c r="D38" s="45">
        <f ca="1"/>
        <v>43712</v>
      </c>
      <c r="E38" s="45">
        <f ca="1"/>
        <v>43713</v>
      </c>
      <c r="F38" s="45">
        <f ca="1"/>
        <v>43714</v>
      </c>
      <c r="G38" s="45">
        <f ca="1"/>
        <v>43715</v>
      </c>
      <c r="H38" s="46">
        <f ca="1"/>
        <v>43716</v>
      </c>
    </row>
    <row r="39" spans="1:8" ht="90" customHeight="1" x14ac:dyDescent="0.25">
      <c r="B39" s="47"/>
      <c r="C39" s="47"/>
      <c r="D39" s="47"/>
      <c r="E39" s="47"/>
      <c r="F39" s="47"/>
      <c r="G39" s="47"/>
      <c r="H39" s="48"/>
    </row>
    <row r="40" spans="1:8" ht="16.5" customHeight="1" x14ac:dyDescent="0.25">
      <c r="B40" s="45">
        <f t="array" aca="1" ref="B40:H40" ca="1">Days+15+DATE(Calendar3Year,Calendar3MonthOption,1)-WEEKDAY(DATE(Calendar3Year,Calendar3MonthOption,1),WeekdayOption)</f>
        <v>43717</v>
      </c>
      <c r="C40" s="45">
        <f ca="1"/>
        <v>43718</v>
      </c>
      <c r="D40" s="45">
        <f ca="1"/>
        <v>43719</v>
      </c>
      <c r="E40" s="45">
        <f ca="1"/>
        <v>43720</v>
      </c>
      <c r="F40" s="45">
        <f ca="1"/>
        <v>43721</v>
      </c>
      <c r="G40" s="45">
        <f ca="1"/>
        <v>43722</v>
      </c>
      <c r="H40" s="46">
        <f ca="1"/>
        <v>43723</v>
      </c>
    </row>
    <row r="41" spans="1:8" ht="90" customHeight="1" x14ac:dyDescent="0.25">
      <c r="B41" s="47"/>
      <c r="C41" s="47"/>
      <c r="D41" s="47"/>
      <c r="E41" s="47"/>
      <c r="F41" s="95"/>
      <c r="G41" s="47"/>
      <c r="H41" s="48"/>
    </row>
    <row r="42" spans="1:8" ht="16.5" customHeight="1" x14ac:dyDescent="0.25">
      <c r="B42" s="45">
        <f t="array" aca="1" ref="B42:H42" ca="1">Days+22+DATE(Calendar3Year,Calendar3MonthOption,1)-WEEKDAY(DATE(Calendar3Year,Calendar3MonthOption,1),WeekdayOption)</f>
        <v>43724</v>
      </c>
      <c r="C42" s="45">
        <f ca="1"/>
        <v>43725</v>
      </c>
      <c r="D42" s="45">
        <f ca="1"/>
        <v>43726</v>
      </c>
      <c r="E42" s="45">
        <f ca="1"/>
        <v>43727</v>
      </c>
      <c r="F42" s="45">
        <f ca="1"/>
        <v>43728</v>
      </c>
      <c r="G42" s="45">
        <f ca="1"/>
        <v>43729</v>
      </c>
      <c r="H42" s="46">
        <f ca="1"/>
        <v>43730</v>
      </c>
    </row>
    <row r="43" spans="1:8" ht="90" customHeight="1" x14ac:dyDescent="0.25">
      <c r="B43" s="47"/>
      <c r="C43" s="47"/>
      <c r="D43" s="91" t="s">
        <v>89</v>
      </c>
      <c r="E43" s="47"/>
      <c r="F43" s="47"/>
      <c r="G43" s="47"/>
      <c r="H43" s="48"/>
    </row>
    <row r="44" spans="1:8" ht="16.5" customHeight="1" x14ac:dyDescent="0.25">
      <c r="B44" s="45">
        <f t="array" aca="1" ref="B44:H44" ca="1">Days+29+DATE(Calendar3Year,Calendar3MonthOption,1)-WEEKDAY(DATE(Calendar3Year,Calendar3MonthOption,1),WeekdayOption)</f>
        <v>43731</v>
      </c>
      <c r="C44" s="45">
        <f ca="1"/>
        <v>43732</v>
      </c>
      <c r="D44" s="45">
        <f ca="1"/>
        <v>43733</v>
      </c>
      <c r="E44" s="45">
        <f ca="1"/>
        <v>43734</v>
      </c>
      <c r="F44" s="45">
        <f ca="1"/>
        <v>43735</v>
      </c>
      <c r="G44" s="45">
        <f ca="1"/>
        <v>43736</v>
      </c>
      <c r="H44" s="46">
        <f ca="1"/>
        <v>43737</v>
      </c>
    </row>
    <row r="45" spans="1:8" ht="90" customHeight="1" x14ac:dyDescent="0.25">
      <c r="B45" s="47"/>
      <c r="C45" s="47"/>
      <c r="D45" s="95"/>
      <c r="E45" s="76" t="s">
        <v>44</v>
      </c>
      <c r="F45" s="47"/>
      <c r="G45" s="47"/>
      <c r="H45" s="51"/>
    </row>
    <row r="46" spans="1:8" ht="16.5" customHeight="1" x14ac:dyDescent="0.25">
      <c r="B46" s="45">
        <f t="array" aca="1" ref="B46:C46" ca="1">Days+36+DATE(Calendar3Year,Calendar3MonthOption,1)-WEEKDAY(DATE(Calendar3Year,Calendar3MonthOption,1),WeekdayOption)</f>
        <v>43738</v>
      </c>
      <c r="C46" s="45">
        <f ca="1"/>
        <v>43739</v>
      </c>
      <c r="D46" s="135" t="s">
        <v>35</v>
      </c>
      <c r="E46" s="135"/>
      <c r="F46" s="135"/>
      <c r="G46" s="135"/>
      <c r="H46" s="135"/>
    </row>
    <row r="47" spans="1:8" ht="90" customHeight="1" x14ac:dyDescent="0.25">
      <c r="B47" s="47"/>
      <c r="C47" s="47"/>
      <c r="D47" s="136"/>
      <c r="E47" s="136"/>
      <c r="F47" s="136"/>
      <c r="G47" s="136"/>
      <c r="H47" s="136"/>
    </row>
    <row r="48" spans="1:8" ht="54" customHeight="1" x14ac:dyDescent="0.9">
      <c r="A48" s="42"/>
      <c r="B48" s="74">
        <f ca="1">YEAR(DATE(Calendar3Year,Calendar3MonthOption+1,1))</f>
        <v>2019</v>
      </c>
      <c r="C48" s="133" t="str">
        <f ca="1">TEXT(DATE(Calendar3Year,Calendar3MonthOption+1,1),"mmmm")</f>
        <v>October</v>
      </c>
      <c r="D48" s="133"/>
      <c r="E48" s="133"/>
      <c r="F48" s="50"/>
      <c r="G48" s="50"/>
      <c r="H48" s="42"/>
    </row>
    <row r="49" spans="1:8" ht="18.95" customHeight="1" x14ac:dyDescent="0.25">
      <c r="A49" s="44"/>
      <c r="B49" s="73" t="s">
        <v>34</v>
      </c>
      <c r="C49" s="73" t="str">
        <f ca="1">UPPER(TEXT(C50,"dddd"))</f>
        <v>TUESDAY</v>
      </c>
      <c r="D49" s="73" t="str">
        <f t="shared" ref="D49:H49" ca="1" si="3">UPPER(TEXT(D50,"dddd"))</f>
        <v>WEDNESDAY</v>
      </c>
      <c r="E49" s="73" t="str">
        <f t="shared" ca="1" si="3"/>
        <v>THURSDAY</v>
      </c>
      <c r="F49" s="73" t="str">
        <f t="shared" ca="1" si="3"/>
        <v>FRIDAY</v>
      </c>
      <c r="G49" s="73" t="str">
        <f t="shared" ca="1" si="3"/>
        <v>SATURDAY</v>
      </c>
      <c r="H49" s="73" t="str">
        <f t="shared" ca="1" si="3"/>
        <v>SUNDAY</v>
      </c>
    </row>
    <row r="50" spans="1:8" ht="16.5" customHeight="1" x14ac:dyDescent="0.25">
      <c r="B50" s="45">
        <f t="array" aca="1" ref="B50:H50" ca="1">Days+1+DATE(Calendar4Year,Calendar4MonthOption,1)-WEEKDAY(DATE(Calendar4Year,Calendar4MonthOption,1),WeekdayOption)</f>
        <v>43738</v>
      </c>
      <c r="C50" s="45">
        <f ca="1"/>
        <v>43739</v>
      </c>
      <c r="D50" s="45">
        <f ca="1"/>
        <v>43740</v>
      </c>
      <c r="E50" s="45">
        <f ca="1"/>
        <v>43741</v>
      </c>
      <c r="F50" s="45">
        <f ca="1"/>
        <v>43742</v>
      </c>
      <c r="G50" s="45">
        <f ca="1"/>
        <v>43743</v>
      </c>
      <c r="H50" s="46">
        <f ca="1"/>
        <v>43744</v>
      </c>
    </row>
    <row r="51" spans="1:8" ht="90" customHeight="1" x14ac:dyDescent="0.25">
      <c r="B51" s="47"/>
      <c r="C51" s="47"/>
      <c r="D51" s="47"/>
      <c r="E51" s="47"/>
      <c r="F51" s="47"/>
      <c r="G51" s="47"/>
      <c r="H51" s="48"/>
    </row>
    <row r="52" spans="1:8" ht="16.5" customHeight="1" x14ac:dyDescent="0.25">
      <c r="B52" s="45">
        <f t="array" aca="1" ref="B52:H52" ca="1">Days+8+DATE(Calendar4Year,Calendar4MonthOption,1)-WEEKDAY(DATE(Calendar4Year,Calendar4MonthOption,1),WeekdayOption)</f>
        <v>43745</v>
      </c>
      <c r="C52" s="45">
        <f ca="1"/>
        <v>43746</v>
      </c>
      <c r="D52" s="45">
        <f ca="1"/>
        <v>43747</v>
      </c>
      <c r="E52" s="45">
        <f ca="1"/>
        <v>43748</v>
      </c>
      <c r="F52" s="45">
        <f ca="1"/>
        <v>43749</v>
      </c>
      <c r="G52" s="45">
        <f ca="1"/>
        <v>43750</v>
      </c>
      <c r="H52" s="46">
        <f ca="1"/>
        <v>43751</v>
      </c>
    </row>
    <row r="53" spans="1:8" ht="90" customHeight="1" x14ac:dyDescent="0.25">
      <c r="B53" s="47"/>
      <c r="C53" s="47"/>
      <c r="D53" s="47"/>
      <c r="E53" s="47"/>
      <c r="F53" s="47"/>
      <c r="G53" s="47"/>
      <c r="H53" s="48"/>
    </row>
    <row r="54" spans="1:8" ht="16.5" customHeight="1" x14ac:dyDescent="0.25">
      <c r="B54" s="45">
        <f t="array" aca="1" ref="B54:H54" ca="1">Days+15+DATE(Calendar4Year,Calendar4MonthOption,1)-WEEKDAY(DATE(Calendar4Year,Calendar4MonthOption,1),WeekdayOption)</f>
        <v>43752</v>
      </c>
      <c r="C54" s="45">
        <f ca="1"/>
        <v>43753</v>
      </c>
      <c r="D54" s="45">
        <f ca="1"/>
        <v>43754</v>
      </c>
      <c r="E54" s="45">
        <f ca="1"/>
        <v>43755</v>
      </c>
      <c r="F54" s="45">
        <f ca="1"/>
        <v>43756</v>
      </c>
      <c r="G54" s="45">
        <f ca="1"/>
        <v>43757</v>
      </c>
      <c r="H54" s="46">
        <f ca="1"/>
        <v>43758</v>
      </c>
    </row>
    <row r="55" spans="1:8" ht="90" customHeight="1" x14ac:dyDescent="0.25">
      <c r="B55" s="47"/>
      <c r="C55" s="47"/>
      <c r="D55" s="47"/>
      <c r="E55" s="47"/>
      <c r="F55" s="47"/>
      <c r="G55" s="47"/>
      <c r="H55" s="48"/>
    </row>
    <row r="56" spans="1:8" ht="16.5" customHeight="1" x14ac:dyDescent="0.25">
      <c r="B56" s="45">
        <f t="array" aca="1" ref="B56:H56" ca="1">Days+22+DATE(Calendar4Year,Calendar4MonthOption,1)-WEEKDAY(DATE(Calendar4Year,Calendar4MonthOption,1),WeekdayOption)</f>
        <v>43759</v>
      </c>
      <c r="C56" s="45">
        <f ca="1"/>
        <v>43760</v>
      </c>
      <c r="D56" s="45">
        <f ca="1"/>
        <v>43761</v>
      </c>
      <c r="E56" s="45">
        <f ca="1"/>
        <v>43762</v>
      </c>
      <c r="F56" s="45">
        <f ca="1"/>
        <v>43763</v>
      </c>
      <c r="G56" s="45">
        <f ca="1"/>
        <v>43764</v>
      </c>
      <c r="H56" s="46">
        <f ca="1"/>
        <v>43765</v>
      </c>
    </row>
    <row r="57" spans="1:8" ht="90" customHeight="1" x14ac:dyDescent="0.25">
      <c r="B57" s="47"/>
      <c r="C57" s="47"/>
      <c r="D57" s="47"/>
      <c r="E57" s="47"/>
      <c r="F57" s="47"/>
      <c r="G57" s="47"/>
      <c r="H57" s="48"/>
    </row>
    <row r="58" spans="1:8" ht="16.5" customHeight="1" x14ac:dyDescent="0.25">
      <c r="B58" s="45">
        <f t="array" aca="1" ref="B58:H58" ca="1">Days+29+DATE(Calendar4Year,Calendar4MonthOption,1)-WEEKDAY(DATE(Calendar4Year,Calendar4MonthOption,1),WeekdayOption)</f>
        <v>43766</v>
      </c>
      <c r="C58" s="45">
        <f ca="1"/>
        <v>43767</v>
      </c>
      <c r="D58" s="45">
        <f ca="1"/>
        <v>43768</v>
      </c>
      <c r="E58" s="45">
        <f ca="1"/>
        <v>43769</v>
      </c>
      <c r="F58" s="45">
        <f ca="1"/>
        <v>43770</v>
      </c>
      <c r="G58" s="45">
        <f ca="1"/>
        <v>43771</v>
      </c>
      <c r="H58" s="46">
        <f ca="1"/>
        <v>43772</v>
      </c>
    </row>
    <row r="59" spans="1:8" ht="90" customHeight="1" x14ac:dyDescent="0.25">
      <c r="B59" s="47"/>
      <c r="C59" s="47"/>
      <c r="D59" s="47"/>
      <c r="E59" s="47"/>
      <c r="F59" s="47"/>
      <c r="G59" s="47"/>
      <c r="H59" s="51"/>
    </row>
    <row r="60" spans="1:8" ht="16.5" customHeight="1" x14ac:dyDescent="0.25">
      <c r="B60" s="45">
        <f t="array" aca="1" ref="B60:C60" ca="1">Days+36+DATE(Calendar4Year,Calendar4MonthOption,1)-WEEKDAY(DATE(Calendar4Year,Calendar4MonthOption,1),WeekdayOption)</f>
        <v>43773</v>
      </c>
      <c r="C60" s="45">
        <f ca="1"/>
        <v>43774</v>
      </c>
      <c r="D60" s="138" t="s">
        <v>35</v>
      </c>
      <c r="E60" s="139"/>
      <c r="F60" s="139"/>
      <c r="G60" s="139"/>
      <c r="H60" s="139"/>
    </row>
    <row r="61" spans="1:8" ht="90" customHeight="1" x14ac:dyDescent="0.25">
      <c r="B61" s="47"/>
      <c r="C61" s="47"/>
      <c r="D61" s="137"/>
      <c r="E61" s="136"/>
      <c r="F61" s="136"/>
      <c r="G61" s="136"/>
      <c r="H61" s="136"/>
    </row>
    <row r="62" spans="1:8" ht="54" customHeight="1" x14ac:dyDescent="0.9">
      <c r="A62" s="42"/>
      <c r="B62" s="74">
        <f ca="1">YEAR(DATE(Calendar4Year,Calendar4MonthOption+1,1))</f>
        <v>2019</v>
      </c>
      <c r="C62" s="133" t="str">
        <f ca="1">TEXT(DATE(Calendar4Year,Calendar4MonthOption+1,1),"mmmm")</f>
        <v>November</v>
      </c>
      <c r="D62" s="133"/>
      <c r="E62" s="133"/>
      <c r="F62" s="50"/>
      <c r="G62" s="50"/>
      <c r="H62" s="42"/>
    </row>
    <row r="63" spans="1:8" ht="18" customHeight="1" x14ac:dyDescent="0.25">
      <c r="A63" s="44"/>
      <c r="B63" s="73" t="s">
        <v>34</v>
      </c>
      <c r="C63" s="73" t="str">
        <f ca="1">UPPER(TEXT(C64,"dddd"))</f>
        <v>TUESDAY</v>
      </c>
      <c r="D63" s="73" t="str">
        <f t="shared" ref="D63:H63" ca="1" si="4">UPPER(TEXT(D64,"dddd"))</f>
        <v>WEDNESDAY</v>
      </c>
      <c r="E63" s="73" t="str">
        <f t="shared" ca="1" si="4"/>
        <v>THURSDAY</v>
      </c>
      <c r="F63" s="73" t="str">
        <f t="shared" ca="1" si="4"/>
        <v>FRIDAY</v>
      </c>
      <c r="G63" s="73" t="str">
        <f t="shared" ca="1" si="4"/>
        <v>SATURDAY</v>
      </c>
      <c r="H63" s="73" t="str">
        <f t="shared" ca="1" si="4"/>
        <v>SUNDAY</v>
      </c>
    </row>
    <row r="64" spans="1:8" ht="16.5" customHeight="1" x14ac:dyDescent="0.25">
      <c r="B64" s="45">
        <f t="array" aca="1" ref="B64:H64" ca="1">Days+1+DATE(Calendar5Year,Calendar5MonthOption,1)-WEEKDAY(DATE(Calendar5Year,Calendar5MonthOption,1),WeekdayOption)</f>
        <v>43766</v>
      </c>
      <c r="C64" s="45">
        <f ca="1"/>
        <v>43767</v>
      </c>
      <c r="D64" s="45">
        <f ca="1"/>
        <v>43768</v>
      </c>
      <c r="E64" s="45">
        <f ca="1"/>
        <v>43769</v>
      </c>
      <c r="F64" s="45">
        <f ca="1"/>
        <v>43770</v>
      </c>
      <c r="G64" s="45">
        <f ca="1"/>
        <v>43771</v>
      </c>
      <c r="H64" s="46">
        <f ca="1"/>
        <v>43772</v>
      </c>
    </row>
    <row r="65" spans="1:8" ht="90" customHeight="1" x14ac:dyDescent="0.25">
      <c r="B65" s="47"/>
      <c r="C65" s="47"/>
      <c r="D65" s="47"/>
      <c r="E65" s="47"/>
      <c r="F65" s="47"/>
      <c r="G65" s="47"/>
      <c r="H65" s="48"/>
    </row>
    <row r="66" spans="1:8" ht="16.5" customHeight="1" x14ac:dyDescent="0.25">
      <c r="B66" s="45">
        <f t="array" aca="1" ref="B66:H66" ca="1">Days+8+DATE(Calendar5Year,Calendar5MonthOption,1)-WEEKDAY(DATE(Calendar5Year,Calendar5MonthOption,1),WeekdayOption)</f>
        <v>43773</v>
      </c>
      <c r="C66" s="45">
        <f ca="1"/>
        <v>43774</v>
      </c>
      <c r="D66" s="45">
        <f ca="1"/>
        <v>43775</v>
      </c>
      <c r="E66" s="45">
        <f ca="1"/>
        <v>43776</v>
      </c>
      <c r="F66" s="45">
        <f ca="1"/>
        <v>43777</v>
      </c>
      <c r="G66" s="45">
        <f ca="1"/>
        <v>43778</v>
      </c>
      <c r="H66" s="46">
        <f ca="1"/>
        <v>43779</v>
      </c>
    </row>
    <row r="67" spans="1:8" ht="90" customHeight="1" x14ac:dyDescent="0.25">
      <c r="B67" s="47"/>
      <c r="C67" s="47"/>
      <c r="D67" s="47"/>
      <c r="E67" s="47"/>
      <c r="F67" s="47"/>
      <c r="G67" s="47"/>
      <c r="H67" s="48"/>
    </row>
    <row r="68" spans="1:8" ht="16.5" customHeight="1" x14ac:dyDescent="0.25">
      <c r="B68" s="45">
        <f t="array" aca="1" ref="B68:H68" ca="1">Days+15+DATE(Calendar5Year,Calendar5MonthOption,1)-WEEKDAY(DATE(Calendar5Year,Calendar5MonthOption,1),WeekdayOption)</f>
        <v>43780</v>
      </c>
      <c r="C68" s="45">
        <f ca="1"/>
        <v>43781</v>
      </c>
      <c r="D68" s="45">
        <f ca="1"/>
        <v>43782</v>
      </c>
      <c r="E68" s="45">
        <f ca="1"/>
        <v>43783</v>
      </c>
      <c r="F68" s="45">
        <f ca="1"/>
        <v>43784</v>
      </c>
      <c r="G68" s="45">
        <f ca="1"/>
        <v>43785</v>
      </c>
      <c r="H68" s="46">
        <f ca="1"/>
        <v>43786</v>
      </c>
    </row>
    <row r="69" spans="1:8" ht="90" customHeight="1" x14ac:dyDescent="0.25">
      <c r="B69" s="47"/>
      <c r="C69" s="47"/>
      <c r="D69" s="94" t="s">
        <v>45</v>
      </c>
      <c r="E69" s="47"/>
      <c r="F69" s="47"/>
      <c r="G69" s="47"/>
      <c r="H69" s="48"/>
    </row>
    <row r="70" spans="1:8" ht="16.5" customHeight="1" x14ac:dyDescent="0.25">
      <c r="B70" s="45">
        <f t="array" aca="1" ref="B70:H70" ca="1">Days+22+DATE(Calendar5Year,Calendar5MonthOption,1)-WEEKDAY(DATE(Calendar5Year,Calendar5MonthOption,1),WeekdayOption)</f>
        <v>43787</v>
      </c>
      <c r="C70" s="45">
        <f ca="1"/>
        <v>43788</v>
      </c>
      <c r="D70" s="45">
        <f ca="1"/>
        <v>43789</v>
      </c>
      <c r="E70" s="45">
        <f ca="1"/>
        <v>43790</v>
      </c>
      <c r="F70" s="45">
        <f ca="1"/>
        <v>43791</v>
      </c>
      <c r="G70" s="45">
        <f ca="1"/>
        <v>43792</v>
      </c>
      <c r="H70" s="46">
        <f ca="1"/>
        <v>43793</v>
      </c>
    </row>
    <row r="71" spans="1:8" ht="90" customHeight="1" x14ac:dyDescent="0.25">
      <c r="B71" s="47"/>
      <c r="C71" s="47"/>
      <c r="D71" s="47"/>
      <c r="E71" s="47"/>
      <c r="F71" s="47"/>
      <c r="G71" s="47"/>
      <c r="H71" s="48"/>
    </row>
    <row r="72" spans="1:8" ht="16.5" customHeight="1" x14ac:dyDescent="0.25">
      <c r="B72" s="45">
        <f t="array" aca="1" ref="B72:H72" ca="1">Days+29+DATE(Calendar5Year,Calendar5MonthOption,1)-WEEKDAY(DATE(Calendar5Year,Calendar5MonthOption,1),WeekdayOption)</f>
        <v>43794</v>
      </c>
      <c r="C72" s="45">
        <f ca="1"/>
        <v>43795</v>
      </c>
      <c r="D72" s="45">
        <f ca="1"/>
        <v>43796</v>
      </c>
      <c r="E72" s="45">
        <f ca="1"/>
        <v>43797</v>
      </c>
      <c r="F72" s="45">
        <f ca="1"/>
        <v>43798</v>
      </c>
      <c r="G72" s="45">
        <f ca="1"/>
        <v>43799</v>
      </c>
      <c r="H72" s="46">
        <f ca="1"/>
        <v>43800</v>
      </c>
    </row>
    <row r="73" spans="1:8" ht="90" customHeight="1" x14ac:dyDescent="0.25">
      <c r="B73" s="47"/>
      <c r="C73" s="47"/>
      <c r="D73" s="91" t="s">
        <v>42</v>
      </c>
      <c r="E73" s="47"/>
      <c r="F73" s="47"/>
      <c r="G73" s="47"/>
      <c r="H73" s="51"/>
    </row>
    <row r="74" spans="1:8" ht="16.5" customHeight="1" x14ac:dyDescent="0.25">
      <c r="B74" s="45">
        <f t="array" aca="1" ref="B74:C74" ca="1">Days+36+DATE(Calendar5Year,Calendar5MonthOption,1)-WEEKDAY(DATE(Calendar5Year,Calendar5MonthOption,1),WeekdayOption)</f>
        <v>43801</v>
      </c>
      <c r="C74" s="45">
        <f ca="1"/>
        <v>43802</v>
      </c>
      <c r="D74" s="138" t="s">
        <v>35</v>
      </c>
      <c r="E74" s="139"/>
      <c r="F74" s="139"/>
      <c r="G74" s="139"/>
      <c r="H74" s="139"/>
    </row>
    <row r="75" spans="1:8" ht="90" customHeight="1" x14ac:dyDescent="0.25">
      <c r="B75" s="47"/>
      <c r="C75" s="47"/>
      <c r="D75" s="137"/>
      <c r="E75" s="136"/>
      <c r="F75" s="136"/>
      <c r="G75" s="136"/>
      <c r="H75" s="136"/>
    </row>
    <row r="76" spans="1:8" ht="54" customHeight="1" x14ac:dyDescent="0.9">
      <c r="A76" s="42"/>
      <c r="B76" s="74">
        <f ca="1">YEAR(DATE(Calendar5Year,Calendar5MonthOption+1,1))</f>
        <v>2019</v>
      </c>
      <c r="C76" s="133" t="str">
        <f ca="1">TEXT(DATE(Calendar5Year,Calendar5MonthOption+1,1),"mmmm")</f>
        <v>December</v>
      </c>
      <c r="D76" s="133"/>
      <c r="E76" s="133"/>
      <c r="F76" s="50"/>
      <c r="G76" s="50"/>
      <c r="H76" s="42"/>
    </row>
    <row r="77" spans="1:8" ht="18" customHeight="1" x14ac:dyDescent="0.25">
      <c r="A77" s="44"/>
      <c r="B77" s="73" t="s">
        <v>34</v>
      </c>
      <c r="C77" s="73" t="str">
        <f ca="1">UPPER(TEXT(C78,"dddd"))</f>
        <v>TUESDAY</v>
      </c>
      <c r="D77" s="73" t="str">
        <f t="shared" ref="D77:H77" ca="1" si="5">UPPER(TEXT(D78,"dddd"))</f>
        <v>WEDNESDAY</v>
      </c>
      <c r="E77" s="73" t="str">
        <f t="shared" ca="1" si="5"/>
        <v>THURSDAY</v>
      </c>
      <c r="F77" s="73" t="str">
        <f t="shared" ca="1" si="5"/>
        <v>FRIDAY</v>
      </c>
      <c r="G77" s="73" t="str">
        <f t="shared" ca="1" si="5"/>
        <v>SATURDAY</v>
      </c>
      <c r="H77" s="73" t="str">
        <f t="shared" ca="1" si="5"/>
        <v>SUNDAY</v>
      </c>
    </row>
    <row r="78" spans="1:8" ht="16.5" customHeight="1" x14ac:dyDescent="0.25">
      <c r="B78" s="45">
        <f t="array" aca="1" ref="B78:H78" ca="1">Days+1+DATE(Calendar6Year,Calendar6MonthOption,1)-WEEKDAY(DATE(Calendar6Year,Calendar6MonthOption,1),WeekdayOption)</f>
        <v>43794</v>
      </c>
      <c r="C78" s="45">
        <f ca="1"/>
        <v>43795</v>
      </c>
      <c r="D78" s="45">
        <f ca="1"/>
        <v>43796</v>
      </c>
      <c r="E78" s="45">
        <f ca="1"/>
        <v>43797</v>
      </c>
      <c r="F78" s="45">
        <f ca="1"/>
        <v>43798</v>
      </c>
      <c r="G78" s="45">
        <f ca="1"/>
        <v>43799</v>
      </c>
      <c r="H78" s="46">
        <f ca="1"/>
        <v>43800</v>
      </c>
    </row>
    <row r="79" spans="1:8" ht="90" customHeight="1" x14ac:dyDescent="0.25">
      <c r="B79" s="47"/>
      <c r="C79" s="47"/>
      <c r="D79" s="47"/>
      <c r="E79" s="47"/>
      <c r="F79" s="47"/>
      <c r="G79" s="47"/>
      <c r="H79" s="48"/>
    </row>
    <row r="80" spans="1:8" ht="16.5" customHeight="1" x14ac:dyDescent="0.25">
      <c r="B80" s="45">
        <f t="array" aca="1" ref="B80:H80" ca="1">Days+8+DATE(Calendar6Year,Calendar6MonthOption,1)-WEEKDAY(DATE(Calendar6Year,Calendar6MonthOption,1),WeekdayOption)</f>
        <v>43801</v>
      </c>
      <c r="C80" s="45">
        <f ca="1"/>
        <v>43802</v>
      </c>
      <c r="D80" s="45">
        <f ca="1"/>
        <v>43803</v>
      </c>
      <c r="E80" s="45">
        <f ca="1"/>
        <v>43804</v>
      </c>
      <c r="F80" s="45">
        <f ca="1"/>
        <v>43805</v>
      </c>
      <c r="G80" s="45">
        <f ca="1"/>
        <v>43806</v>
      </c>
      <c r="H80" s="46">
        <f ca="1"/>
        <v>43807</v>
      </c>
    </row>
    <row r="81" spans="2:8" ht="90" customHeight="1" x14ac:dyDescent="0.25">
      <c r="B81" s="47"/>
      <c r="C81" s="47"/>
      <c r="D81" s="47"/>
      <c r="E81" s="47"/>
      <c r="F81" s="47"/>
      <c r="G81" s="47"/>
      <c r="H81" s="48"/>
    </row>
    <row r="82" spans="2:8" ht="16.5" customHeight="1" x14ac:dyDescent="0.25">
      <c r="B82" s="45">
        <f t="array" aca="1" ref="B82:H82" ca="1">Days+15+DATE(Calendar6Year,Calendar6MonthOption,1)-WEEKDAY(DATE(Calendar6Year,Calendar6MonthOption,1),WeekdayOption)</f>
        <v>43808</v>
      </c>
      <c r="C82" s="45">
        <f ca="1"/>
        <v>43809</v>
      </c>
      <c r="D82" s="45">
        <f ca="1"/>
        <v>43810</v>
      </c>
      <c r="E82" s="45">
        <f ca="1"/>
        <v>43811</v>
      </c>
      <c r="F82" s="45">
        <f ca="1"/>
        <v>43812</v>
      </c>
      <c r="G82" s="45">
        <f ca="1"/>
        <v>43813</v>
      </c>
      <c r="H82" s="46">
        <f ca="1"/>
        <v>43814</v>
      </c>
    </row>
    <row r="83" spans="2:8" ht="90" customHeight="1" x14ac:dyDescent="0.25">
      <c r="B83" s="47"/>
      <c r="C83" s="47"/>
      <c r="D83" s="47"/>
      <c r="E83" s="47"/>
      <c r="F83" s="47"/>
      <c r="G83" s="47"/>
      <c r="H83" s="48"/>
    </row>
    <row r="84" spans="2:8" ht="16.5" customHeight="1" x14ac:dyDescent="0.25">
      <c r="B84" s="45">
        <f t="array" aca="1" ref="B84:H84" ca="1">Days+22+DATE(Calendar6Year,Calendar6MonthOption,1)-WEEKDAY(DATE(Calendar6Year,Calendar6MonthOption,1),WeekdayOption)</f>
        <v>43815</v>
      </c>
      <c r="C84" s="45">
        <f ca="1"/>
        <v>43816</v>
      </c>
      <c r="D84" s="45">
        <f ca="1"/>
        <v>43817</v>
      </c>
      <c r="E84" s="45">
        <f ca="1"/>
        <v>43818</v>
      </c>
      <c r="F84" s="45">
        <f ca="1"/>
        <v>43819</v>
      </c>
      <c r="G84" s="45">
        <f ca="1"/>
        <v>43820</v>
      </c>
      <c r="H84" s="46">
        <f ca="1"/>
        <v>43821</v>
      </c>
    </row>
    <row r="85" spans="2:8" ht="90" customHeight="1" x14ac:dyDescent="0.25">
      <c r="B85" s="47"/>
      <c r="C85" s="47"/>
      <c r="D85" s="47"/>
      <c r="E85" s="47"/>
      <c r="F85" s="47"/>
      <c r="G85" s="47"/>
      <c r="H85" s="48"/>
    </row>
    <row r="86" spans="2:8" ht="16.5" customHeight="1" x14ac:dyDescent="0.25">
      <c r="B86" s="45">
        <f t="array" aca="1" ref="B86:H86" ca="1">Days+29+DATE(Calendar6Year,Calendar6MonthOption,1)-WEEKDAY(DATE(Calendar6Year,Calendar6MonthOption,1),WeekdayOption)</f>
        <v>43822</v>
      </c>
      <c r="C86" s="45">
        <f ca="1"/>
        <v>43823</v>
      </c>
      <c r="D86" s="45">
        <f ca="1"/>
        <v>43824</v>
      </c>
      <c r="E86" s="45">
        <f ca="1"/>
        <v>43825</v>
      </c>
      <c r="F86" s="45">
        <f ca="1"/>
        <v>43826</v>
      </c>
      <c r="G86" s="45">
        <f ca="1"/>
        <v>43827</v>
      </c>
      <c r="H86" s="46">
        <f ca="1"/>
        <v>43828</v>
      </c>
    </row>
    <row r="87" spans="2:8" ht="90" customHeight="1" x14ac:dyDescent="0.25">
      <c r="B87" s="47"/>
      <c r="C87" s="47"/>
      <c r="D87" s="47"/>
      <c r="E87" s="47"/>
      <c r="F87" s="47"/>
      <c r="G87" s="47"/>
      <c r="H87" s="51"/>
    </row>
    <row r="88" spans="2:8" ht="16.5" customHeight="1" x14ac:dyDescent="0.25">
      <c r="B88" s="45">
        <f t="array" aca="1" ref="B88:C88" ca="1">Days+36+DATE(Calendar6Year,Calendar6MonthOption,1)-WEEKDAY(DATE(Calendar6Year,Calendar6MonthOption,1),WeekdayOption)</f>
        <v>43829</v>
      </c>
      <c r="C88" s="45">
        <f ca="1"/>
        <v>43830</v>
      </c>
      <c r="D88" s="138" t="s">
        <v>35</v>
      </c>
      <c r="E88" s="139"/>
      <c r="F88" s="139"/>
      <c r="G88" s="139"/>
      <c r="H88" s="139"/>
    </row>
    <row r="89" spans="2:8" ht="90" customHeight="1" x14ac:dyDescent="0.25">
      <c r="B89" s="47"/>
      <c r="C89" s="47"/>
      <c r="D89" s="137"/>
      <c r="E89" s="136"/>
      <c r="F89" s="136"/>
      <c r="G89" s="136"/>
      <c r="H89" s="136"/>
    </row>
  </sheetData>
  <mergeCells count="17">
    <mergeCell ref="D75:H75"/>
    <mergeCell ref="C76:E76"/>
    <mergeCell ref="D88:H88"/>
    <mergeCell ref="D89:H89"/>
    <mergeCell ref="C34:E34"/>
    <mergeCell ref="D46:H46"/>
    <mergeCell ref="D47:H47"/>
    <mergeCell ref="D61:H61"/>
    <mergeCell ref="D60:H60"/>
    <mergeCell ref="C48:E48"/>
    <mergeCell ref="C62:E62"/>
    <mergeCell ref="D74:H74"/>
    <mergeCell ref="C6:E6"/>
    <mergeCell ref="D19:H19"/>
    <mergeCell ref="C20:E20"/>
    <mergeCell ref="D32:H32"/>
    <mergeCell ref="D33:H33"/>
  </mergeCells>
  <conditionalFormatting sqref="B8:H8 B10:H10 B12:H12 B14:H14 B16:H16 B18:C18">
    <cfRule type="expression" dxfId="5" priority="13">
      <formula>MONTH(B8)&lt;&gt;Calendar1MonthOption</formula>
    </cfRule>
  </conditionalFormatting>
  <conditionalFormatting sqref="B22:H22 B24:H24 B26:H26 B28:H28 B30:H30 B32:C32">
    <cfRule type="expression" dxfId="4" priority="12">
      <formula>MONTH(B22)&lt;&gt;Calendar2MonthOption</formula>
    </cfRule>
  </conditionalFormatting>
  <conditionalFormatting sqref="B36:H36 B38:H38 B40:H40 B42:H42 B44:H44 B46:C46">
    <cfRule type="expression" dxfId="3" priority="11">
      <formula>MONTH(B36)&lt;&gt;Calendar3MonthOption</formula>
    </cfRule>
  </conditionalFormatting>
  <conditionalFormatting sqref="B50:H50 B52:H52 B54:H54 B56:H56 B58:H58 B60:C60">
    <cfRule type="expression" dxfId="2" priority="10">
      <formula>MONTH(B50)&lt;&gt;Calendar4MonthOption</formula>
    </cfRule>
  </conditionalFormatting>
  <conditionalFormatting sqref="B64:H64 B66:H66 B68:H68 B70:H70 B72:H72 B74:C74">
    <cfRule type="expression" dxfId="1" priority="9">
      <formula>MONTH(B64)&lt;&gt;Calendar5MonthOption</formula>
    </cfRule>
  </conditionalFormatting>
  <conditionalFormatting sqref="B78:H78 B80:H80 B82:H82 B84:H84 B86:H86 B88:C88">
    <cfRule type="expression" dxfId="0" priority="8">
      <formula>MONTH(B78)&lt;&gt;Calendar6MonthOption</formula>
    </cfRule>
  </conditionalFormatting>
  <dataValidations count="12">
    <dataValidation allowBlank="1" showInputMessage="1" prompt="Date" sqref="B8"/>
    <dataValidation allowBlank="1" showInputMessage="1" showErrorMessage="1" prompt="Calendar month is automatically updated based on the month selected in cell C1" sqref="C34:E34 C48:E48 C62:E62 C76:E76"/>
    <dataValidation allowBlank="1" showInputMessage="1" showErrorMessage="1" prompt="Calendar year is automatically updated based on the year selected in cell B1" sqref="B34 B48 B62 B76"/>
    <dataValidation allowBlank="1" showInputMessage="1" prompt="Enter monthly Notes in cell below" sqref="D19:H19"/>
    <dataValidation allowBlank="1" showInputMessage="1" prompt="Automatically determined weekday. To change weekdays, select a new week start day in cell B2" sqref="C7:H7 C21:H21 C35:H35 C49:H49 C63:H63 C77:H77"/>
    <dataValidation allowBlank="1" showInputMessage="1" prompt="Calendar month is automatically updated based on the month selected in cell C1" sqref="C20:E20"/>
    <dataValidation allowBlank="1" showInputMessage="1" prompt="Calendar year is automatically updated based on the year selected in cell B1" sqref="B20"/>
    <dataValidation allowBlank="1" showInputMessage="1" prompt="Enter daily notes here" sqref="B9"/>
    <dataValidation allowBlank="1" showInputMessage="1" showErrorMessage="1" prompt="Enter year in this cell" sqref="B6"/>
    <dataValidation allowBlank="1" showInputMessage="1" prompt="This workbook is a 12-month calendar. Enter starting year in cell B1, then select the starting month in cell C1. The calendar will update automatically for subsequent months" sqref="A6"/>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6:E6">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7 B21 B35 B49 B63 B77">
      <formula1>"SUNDAY,MONDAY,TUESDAY,WEDNESDAY,THURSDAY,FRIDAY,SATURDAY"</formula1>
    </dataValidation>
  </dataValidations>
  <printOptions horizontalCentered="1" verticalCentered="1"/>
  <pageMargins left="0.25" right="0.25" top="0.45" bottom="0.45" header="0.5" footer="0.5"/>
  <pageSetup fitToHeight="0" orientation="landscape" r:id="rId1"/>
  <headerFooter alignWithMargins="0"/>
  <rowBreaks count="5" manualBreakCount="5">
    <brk id="19" min="1" max="8" man="1"/>
    <brk id="33" min="1" max="8" man="1"/>
    <brk id="47" min="1" max="8" man="1"/>
    <brk id="61" min="1" max="8" man="1"/>
    <brk id="75"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7"/>
  <sheetViews>
    <sheetView tabSelected="1" zoomScale="60" zoomScaleNormal="60" workbookViewId="0">
      <pane xSplit="3" ySplit="5" topLeftCell="D21" activePane="bottomRight" state="frozen"/>
      <selection pane="topRight" activeCell="D1" sqref="D1"/>
      <selection pane="bottomLeft" activeCell="A6" sqref="A6"/>
      <selection pane="bottomRight" activeCell="B28" sqref="B28:F33"/>
    </sheetView>
  </sheetViews>
  <sheetFormatPr defaultColWidth="8.875" defaultRowHeight="15.75" x14ac:dyDescent="0.25"/>
  <cols>
    <col min="1" max="1" width="7.125" style="1" customWidth="1"/>
    <col min="2" max="2" width="37.625" style="1" customWidth="1"/>
    <col min="3" max="3" width="44.5" style="1" customWidth="1"/>
    <col min="4" max="4" width="41.875" style="1" customWidth="1"/>
    <col min="5" max="5" width="24.125" style="89" customWidth="1"/>
    <col min="6" max="6" width="39" style="1" customWidth="1"/>
    <col min="7" max="36" width="5.125" style="1" customWidth="1"/>
    <col min="37" max="52" width="7.625" style="1" customWidth="1"/>
    <col min="53" max="53" width="50.5" style="1" customWidth="1"/>
    <col min="54" max="54" width="16.125" style="1" customWidth="1"/>
    <col min="55" max="16384" width="8.875" style="1"/>
  </cols>
  <sheetData>
    <row r="1" spans="1:54" x14ac:dyDescent="0.25">
      <c r="B1" s="19"/>
      <c r="C1" s="19"/>
      <c r="D1" s="19"/>
      <c r="E1" s="84"/>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4" ht="35.25" x14ac:dyDescent="0.25">
      <c r="B2" s="144" t="s">
        <v>13</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6"/>
    </row>
    <row r="3" spans="1:54" ht="36" thickBot="1" x14ac:dyDescent="0.3">
      <c r="A3" s="6"/>
      <c r="B3" s="35" t="s">
        <v>32</v>
      </c>
      <c r="C3" s="30"/>
      <c r="D3" s="132"/>
      <c r="E3" s="85"/>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8"/>
    </row>
    <row r="4" spans="1:54" s="2" customFormat="1" ht="22.5" thickTop="1" thickBot="1" x14ac:dyDescent="0.3">
      <c r="A4" s="15"/>
      <c r="B4" s="147" t="s">
        <v>26</v>
      </c>
      <c r="C4" s="142" t="s">
        <v>27</v>
      </c>
      <c r="D4" s="142" t="s">
        <v>28</v>
      </c>
      <c r="E4" s="142" t="s">
        <v>29</v>
      </c>
      <c r="F4" s="142" t="s">
        <v>30</v>
      </c>
      <c r="G4" s="156"/>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8"/>
      <c r="AK4" s="154" t="s">
        <v>25</v>
      </c>
      <c r="AL4" s="154"/>
      <c r="AM4" s="154"/>
      <c r="AN4" s="154"/>
      <c r="AO4" s="154"/>
      <c r="AP4" s="154"/>
      <c r="AQ4" s="154"/>
      <c r="AR4" s="154"/>
      <c r="AS4" s="154"/>
      <c r="AT4" s="154"/>
      <c r="AU4" s="154"/>
      <c r="AV4" s="154"/>
      <c r="AW4" s="154"/>
      <c r="AX4" s="154"/>
      <c r="AY4" s="154"/>
      <c r="AZ4" s="155"/>
      <c r="BA4" s="140" t="s">
        <v>31</v>
      </c>
      <c r="BB4" s="17"/>
    </row>
    <row r="5" spans="1:54" s="3" customFormat="1" ht="127.5" thickBot="1" x14ac:dyDescent="0.3">
      <c r="A5" s="16"/>
      <c r="B5" s="148"/>
      <c r="C5" s="143"/>
      <c r="D5" s="143"/>
      <c r="E5" s="143"/>
      <c r="F5" s="143"/>
      <c r="G5" s="29">
        <v>43500</v>
      </c>
      <c r="H5" s="29">
        <v>43507</v>
      </c>
      <c r="I5" s="29">
        <v>43514</v>
      </c>
      <c r="J5" s="29">
        <v>43521</v>
      </c>
      <c r="K5" s="29">
        <v>43528</v>
      </c>
      <c r="L5" s="29">
        <v>43535</v>
      </c>
      <c r="M5" s="29">
        <v>43542</v>
      </c>
      <c r="N5" s="29">
        <v>43549</v>
      </c>
      <c r="O5" s="29">
        <v>43556</v>
      </c>
      <c r="P5" s="29">
        <v>43563</v>
      </c>
      <c r="Q5" s="29">
        <v>43570</v>
      </c>
      <c r="R5" s="29">
        <v>43577</v>
      </c>
      <c r="S5" s="29">
        <v>43584</v>
      </c>
      <c r="T5" s="29">
        <v>43591</v>
      </c>
      <c r="U5" s="29">
        <v>43598</v>
      </c>
      <c r="V5" s="29">
        <v>43605</v>
      </c>
      <c r="W5" s="29">
        <v>43612</v>
      </c>
      <c r="X5" s="29">
        <v>43619</v>
      </c>
      <c r="Y5" s="29">
        <v>43626</v>
      </c>
      <c r="Z5" s="29">
        <v>43633</v>
      </c>
      <c r="AA5" s="29">
        <v>43640</v>
      </c>
      <c r="AB5" s="29">
        <v>43647</v>
      </c>
      <c r="AC5" s="29">
        <v>43654</v>
      </c>
      <c r="AD5" s="29">
        <v>43661</v>
      </c>
      <c r="AE5" s="29">
        <v>43668</v>
      </c>
      <c r="AF5" s="29">
        <v>43675</v>
      </c>
      <c r="AG5" s="29">
        <v>43682</v>
      </c>
      <c r="AH5" s="29">
        <v>43689</v>
      </c>
      <c r="AI5" s="29">
        <v>43696</v>
      </c>
      <c r="AJ5" s="29">
        <v>43703</v>
      </c>
      <c r="AK5" s="26" t="s">
        <v>0</v>
      </c>
      <c r="AL5" s="27" t="s">
        <v>16</v>
      </c>
      <c r="AM5" s="27" t="s">
        <v>17</v>
      </c>
      <c r="AN5" s="27" t="s">
        <v>1</v>
      </c>
      <c r="AO5" s="27" t="s">
        <v>2</v>
      </c>
      <c r="AP5" s="26" t="s">
        <v>3</v>
      </c>
      <c r="AQ5" s="26" t="s">
        <v>4</v>
      </c>
      <c r="AR5" s="27" t="s">
        <v>5</v>
      </c>
      <c r="AS5" s="27" t="s">
        <v>15</v>
      </c>
      <c r="AT5" s="27" t="s">
        <v>36</v>
      </c>
      <c r="AU5" s="27" t="s">
        <v>51</v>
      </c>
      <c r="AV5" s="27" t="s">
        <v>18</v>
      </c>
      <c r="AW5" s="27" t="s">
        <v>14</v>
      </c>
      <c r="AX5" s="27" t="s">
        <v>6</v>
      </c>
      <c r="AY5" s="27" t="s">
        <v>7</v>
      </c>
      <c r="AZ5" s="28" t="s">
        <v>8</v>
      </c>
      <c r="BA5" s="141"/>
      <c r="BB5" s="18"/>
    </row>
    <row r="6" spans="1:54" s="3" customFormat="1" ht="24.95" customHeight="1" thickTop="1" thickBot="1" x14ac:dyDescent="0.3">
      <c r="A6" s="16"/>
      <c r="B6" s="83" t="s">
        <v>106</v>
      </c>
      <c r="C6" s="78"/>
      <c r="D6" s="78"/>
      <c r="E6" s="78"/>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80"/>
      <c r="AL6" s="81"/>
      <c r="AM6" s="81"/>
      <c r="AN6" s="81"/>
      <c r="AO6" s="81"/>
      <c r="AP6" s="80"/>
      <c r="AQ6" s="80"/>
      <c r="AR6" s="81"/>
      <c r="AS6" s="81"/>
      <c r="AT6" s="81"/>
      <c r="AU6" s="81"/>
      <c r="AV6" s="81"/>
      <c r="AW6" s="81"/>
      <c r="AX6" s="81"/>
      <c r="AY6" s="81"/>
      <c r="AZ6" s="81"/>
      <c r="BA6" s="82"/>
      <c r="BB6" s="18"/>
    </row>
    <row r="7" spans="1:54" s="4" customFormat="1" ht="63.95" customHeight="1" thickTop="1" thickBot="1" x14ac:dyDescent="0.3">
      <c r="A7" s="7"/>
      <c r="B7" s="53" t="s">
        <v>19</v>
      </c>
      <c r="C7" s="54" t="s">
        <v>37</v>
      </c>
      <c r="D7" s="36" t="s">
        <v>49</v>
      </c>
      <c r="E7" s="86" t="s">
        <v>105</v>
      </c>
      <c r="F7" s="37" t="s">
        <v>50</v>
      </c>
      <c r="G7" s="93"/>
      <c r="H7" s="93"/>
      <c r="I7" s="93"/>
      <c r="J7" s="93"/>
      <c r="K7" s="93"/>
      <c r="L7" s="93"/>
      <c r="M7" s="93"/>
      <c r="N7" s="93"/>
      <c r="O7" s="93"/>
      <c r="P7" s="93"/>
      <c r="Q7" s="93"/>
      <c r="R7" s="93"/>
      <c r="S7" s="93"/>
      <c r="T7" s="93"/>
      <c r="U7" s="93"/>
      <c r="V7" s="93"/>
      <c r="W7" s="93"/>
      <c r="X7" s="98"/>
      <c r="Y7" s="93"/>
      <c r="Z7" s="93"/>
      <c r="AA7" s="93"/>
      <c r="AB7" s="93"/>
      <c r="AC7" s="98"/>
      <c r="AD7" s="93"/>
      <c r="AE7" s="98"/>
      <c r="AF7" s="93"/>
      <c r="AG7" s="98"/>
      <c r="AH7" s="93"/>
      <c r="AI7" s="98"/>
      <c r="AJ7" s="98"/>
      <c r="AK7" s="20" t="s">
        <v>9</v>
      </c>
      <c r="AL7" s="21"/>
      <c r="AM7" s="21" t="s">
        <v>9</v>
      </c>
      <c r="AN7" s="21" t="s">
        <v>9</v>
      </c>
      <c r="AO7" s="21" t="s">
        <v>9</v>
      </c>
      <c r="AP7" s="21" t="s">
        <v>9</v>
      </c>
      <c r="AQ7" s="21" t="s">
        <v>9</v>
      </c>
      <c r="AR7" s="21" t="s">
        <v>9</v>
      </c>
      <c r="AS7" s="21"/>
      <c r="AT7" s="21" t="s">
        <v>9</v>
      </c>
      <c r="AU7" s="21" t="s">
        <v>9</v>
      </c>
      <c r="AV7" s="21"/>
      <c r="AW7" s="21" t="s">
        <v>9</v>
      </c>
      <c r="AX7" s="21" t="s">
        <v>9</v>
      </c>
      <c r="AY7" s="21" t="s">
        <v>9</v>
      </c>
      <c r="AZ7" s="22"/>
      <c r="BA7" s="96" t="s">
        <v>110</v>
      </c>
      <c r="BB7" s="9"/>
    </row>
    <row r="8" spans="1:54" s="4" customFormat="1" ht="63.95" customHeight="1" thickTop="1" thickBot="1" x14ac:dyDescent="0.3">
      <c r="A8" s="7"/>
      <c r="B8" s="127" t="s">
        <v>19</v>
      </c>
      <c r="C8" s="128" t="s">
        <v>107</v>
      </c>
      <c r="D8" s="129" t="s">
        <v>109</v>
      </c>
      <c r="E8" s="130" t="s">
        <v>108</v>
      </c>
      <c r="F8" s="131" t="s">
        <v>111</v>
      </c>
      <c r="G8" s="93"/>
      <c r="H8" s="93"/>
      <c r="I8" s="93"/>
      <c r="J8" s="93"/>
      <c r="K8" s="93"/>
      <c r="L8" s="93"/>
      <c r="M8" s="121"/>
      <c r="N8" s="93"/>
      <c r="O8" s="93"/>
      <c r="P8" s="93"/>
      <c r="Q8" s="93"/>
      <c r="R8" s="93"/>
      <c r="S8" s="93"/>
      <c r="T8" s="93"/>
      <c r="U8" s="93"/>
      <c r="V8" s="93"/>
      <c r="W8" s="93"/>
      <c r="X8" s="98"/>
      <c r="Y8" s="93"/>
      <c r="Z8" s="93"/>
      <c r="AA8" s="93"/>
      <c r="AB8" s="93"/>
      <c r="AC8" s="98"/>
      <c r="AD8" s="93"/>
      <c r="AE8" s="98"/>
      <c r="AF8" s="93"/>
      <c r="AG8" s="98"/>
      <c r="AH8" s="93"/>
      <c r="AI8" s="98"/>
      <c r="AJ8" s="98"/>
      <c r="AK8" s="20" t="s">
        <v>9</v>
      </c>
      <c r="AL8" s="21"/>
      <c r="AM8" s="21" t="s">
        <v>9</v>
      </c>
      <c r="AN8" s="21" t="s">
        <v>9</v>
      </c>
      <c r="AO8" s="21" t="s">
        <v>9</v>
      </c>
      <c r="AP8" s="21" t="s">
        <v>9</v>
      </c>
      <c r="AQ8" s="21" t="s">
        <v>9</v>
      </c>
      <c r="AR8" s="21" t="s">
        <v>9</v>
      </c>
      <c r="AS8" s="21"/>
      <c r="AT8" s="21" t="s">
        <v>9</v>
      </c>
      <c r="AU8" s="21" t="s">
        <v>9</v>
      </c>
      <c r="AV8" s="21"/>
      <c r="AW8" s="21" t="s">
        <v>9</v>
      </c>
      <c r="AX8" s="21" t="s">
        <v>9</v>
      </c>
      <c r="AY8" s="21" t="s">
        <v>9</v>
      </c>
      <c r="AZ8" s="22"/>
      <c r="BA8" s="96"/>
      <c r="BB8" s="9"/>
    </row>
    <row r="9" spans="1:54" s="4" customFormat="1" ht="85.5" customHeight="1" thickBot="1" x14ac:dyDescent="0.3">
      <c r="A9" s="7"/>
      <c r="B9" s="52" t="s">
        <v>19</v>
      </c>
      <c r="C9" s="55" t="s">
        <v>52</v>
      </c>
      <c r="D9" s="38" t="s">
        <v>53</v>
      </c>
      <c r="E9" s="87" t="s">
        <v>56</v>
      </c>
      <c r="F9" s="39" t="s">
        <v>54</v>
      </c>
      <c r="G9" s="93"/>
      <c r="H9" s="93"/>
      <c r="I9" s="93"/>
      <c r="J9" s="93"/>
      <c r="K9" s="93"/>
      <c r="L9" s="93"/>
      <c r="M9" s="93"/>
      <c r="N9" s="93"/>
      <c r="O9" s="93"/>
      <c r="P9" s="93"/>
      <c r="Q9" s="93"/>
      <c r="R9" s="93"/>
      <c r="S9" s="93"/>
      <c r="T9" s="93"/>
      <c r="U9" s="93"/>
      <c r="V9" s="93"/>
      <c r="W9" s="93"/>
      <c r="X9" s="98"/>
      <c r="Y9" s="93"/>
      <c r="Z9" s="93"/>
      <c r="AA9" s="93"/>
      <c r="AB9" s="93"/>
      <c r="AC9" s="98"/>
      <c r="AD9" s="93"/>
      <c r="AE9" s="98"/>
      <c r="AF9" s="93"/>
      <c r="AG9" s="98"/>
      <c r="AH9" s="93"/>
      <c r="AI9" s="98"/>
      <c r="AJ9" s="98"/>
      <c r="AK9" s="20"/>
      <c r="AL9" s="21"/>
      <c r="AM9" s="21"/>
      <c r="AN9" s="21" t="s">
        <v>9</v>
      </c>
      <c r="AO9" s="21" t="s">
        <v>9</v>
      </c>
      <c r="AP9" s="21" t="s">
        <v>9</v>
      </c>
      <c r="AQ9" s="21" t="s">
        <v>9</v>
      </c>
      <c r="AR9" s="21" t="s">
        <v>9</v>
      </c>
      <c r="AS9" s="21"/>
      <c r="AT9" s="21"/>
      <c r="AU9" s="21"/>
      <c r="AV9" s="21"/>
      <c r="AW9" s="21" t="s">
        <v>9</v>
      </c>
      <c r="AX9" s="21" t="s">
        <v>9</v>
      </c>
      <c r="AY9" s="21"/>
      <c r="AZ9" s="22" t="s">
        <v>9</v>
      </c>
      <c r="BA9" s="96" t="s">
        <v>55</v>
      </c>
      <c r="BB9" s="9"/>
    </row>
    <row r="10" spans="1:54" s="4" customFormat="1" ht="63.95" customHeight="1" thickBot="1" x14ac:dyDescent="0.3">
      <c r="A10" s="7"/>
      <c r="B10" s="52" t="s">
        <v>19</v>
      </c>
      <c r="C10" s="55" t="s">
        <v>87</v>
      </c>
      <c r="D10" s="38" t="s">
        <v>57</v>
      </c>
      <c r="E10" s="87" t="s">
        <v>10</v>
      </c>
      <c r="F10" s="39" t="s">
        <v>58</v>
      </c>
      <c r="G10" s="93"/>
      <c r="H10" s="93"/>
      <c r="I10" s="93"/>
      <c r="J10" s="93"/>
      <c r="K10" s="93"/>
      <c r="L10" s="93"/>
      <c r="M10" s="93"/>
      <c r="N10" s="93"/>
      <c r="O10" s="93"/>
      <c r="P10" s="93"/>
      <c r="Q10" s="93"/>
      <c r="R10" s="93"/>
      <c r="S10" s="93"/>
      <c r="T10" s="93"/>
      <c r="U10" s="93"/>
      <c r="V10" s="93"/>
      <c r="W10" s="93"/>
      <c r="X10" s="98"/>
      <c r="Y10" s="93"/>
      <c r="Z10" s="93"/>
      <c r="AA10" s="93"/>
      <c r="AB10" s="93"/>
      <c r="AC10" s="98"/>
      <c r="AD10" s="93"/>
      <c r="AE10" s="98"/>
      <c r="AF10" s="93"/>
      <c r="AG10" s="98"/>
      <c r="AH10" s="93"/>
      <c r="AI10" s="98"/>
      <c r="AJ10" s="98"/>
      <c r="AK10" s="20" t="s">
        <v>9</v>
      </c>
      <c r="AL10" s="21"/>
      <c r="AM10" s="21" t="s">
        <v>9</v>
      </c>
      <c r="AN10" s="21" t="s">
        <v>9</v>
      </c>
      <c r="AO10" s="21" t="s">
        <v>9</v>
      </c>
      <c r="AP10" s="21" t="s">
        <v>9</v>
      </c>
      <c r="AQ10" s="21" t="s">
        <v>9</v>
      </c>
      <c r="AR10" s="21" t="s">
        <v>9</v>
      </c>
      <c r="AS10" s="21"/>
      <c r="AT10" s="21" t="s">
        <v>9</v>
      </c>
      <c r="AU10" s="21" t="s">
        <v>9</v>
      </c>
      <c r="AV10" s="21"/>
      <c r="AW10" s="21" t="s">
        <v>9</v>
      </c>
      <c r="AX10" s="21" t="s">
        <v>9</v>
      </c>
      <c r="AY10" s="21" t="s">
        <v>9</v>
      </c>
      <c r="AZ10" s="22"/>
      <c r="BA10" s="119" t="s">
        <v>99</v>
      </c>
      <c r="BB10" s="9"/>
    </row>
    <row r="11" spans="1:54" s="4" customFormat="1" ht="63.95" customHeight="1" thickBot="1" x14ac:dyDescent="0.3">
      <c r="A11" s="7"/>
      <c r="B11" s="52" t="s">
        <v>19</v>
      </c>
      <c r="C11" s="55" t="s">
        <v>86</v>
      </c>
      <c r="D11" s="38" t="s">
        <v>59</v>
      </c>
      <c r="E11" s="87" t="s">
        <v>61</v>
      </c>
      <c r="F11" s="39" t="s">
        <v>60</v>
      </c>
      <c r="G11" s="93"/>
      <c r="H11" s="93"/>
      <c r="I11" s="93"/>
      <c r="J11" s="93"/>
      <c r="K11" s="93"/>
      <c r="L11" s="93"/>
      <c r="M11" s="93"/>
      <c r="N11" s="93"/>
      <c r="O11" s="93"/>
      <c r="P11" s="93"/>
      <c r="Q11" s="93"/>
      <c r="R11" s="93"/>
      <c r="S11" s="93"/>
      <c r="T11" s="93"/>
      <c r="U11" s="93"/>
      <c r="V11" s="93"/>
      <c r="W11" s="93"/>
      <c r="X11" s="98"/>
      <c r="Y11" s="93"/>
      <c r="Z11" s="93"/>
      <c r="AA11" s="93"/>
      <c r="AB11" s="93"/>
      <c r="AC11" s="98"/>
      <c r="AD11" s="93"/>
      <c r="AE11" s="98"/>
      <c r="AF11" s="93"/>
      <c r="AG11" s="98"/>
      <c r="AH11" s="93"/>
      <c r="AI11" s="98"/>
      <c r="AJ11" s="98"/>
      <c r="AK11" s="20" t="s">
        <v>9</v>
      </c>
      <c r="AL11" s="21"/>
      <c r="AM11" s="21" t="s">
        <v>9</v>
      </c>
      <c r="AN11" s="21" t="s">
        <v>9</v>
      </c>
      <c r="AO11" s="21" t="s">
        <v>9</v>
      </c>
      <c r="AP11" s="21" t="s">
        <v>9</v>
      </c>
      <c r="AQ11" s="21" t="s">
        <v>9</v>
      </c>
      <c r="AR11" s="21" t="s">
        <v>9</v>
      </c>
      <c r="AS11" s="21"/>
      <c r="AT11" s="21" t="s">
        <v>9</v>
      </c>
      <c r="AU11" s="21" t="s">
        <v>9</v>
      </c>
      <c r="AV11" s="21"/>
      <c r="AW11" s="21" t="s">
        <v>9</v>
      </c>
      <c r="AX11" s="21" t="s">
        <v>9</v>
      </c>
      <c r="AY11" s="21" t="s">
        <v>9</v>
      </c>
      <c r="AZ11" s="22"/>
      <c r="BA11" s="97" t="s">
        <v>62</v>
      </c>
      <c r="BB11" s="9"/>
    </row>
    <row r="12" spans="1:54" s="4" customFormat="1" ht="63.95" customHeight="1" thickBot="1" x14ac:dyDescent="0.3">
      <c r="A12" s="7"/>
      <c r="B12" s="52" t="s">
        <v>19</v>
      </c>
      <c r="C12" s="55" t="s">
        <v>86</v>
      </c>
      <c r="D12" s="38" t="s">
        <v>63</v>
      </c>
      <c r="E12" s="87" t="s">
        <v>10</v>
      </c>
      <c r="F12" s="39" t="s">
        <v>65</v>
      </c>
      <c r="G12" s="93"/>
      <c r="H12" s="93"/>
      <c r="I12" s="93"/>
      <c r="J12" s="93"/>
      <c r="K12" s="93"/>
      <c r="L12" s="93"/>
      <c r="M12" s="93"/>
      <c r="N12" s="93"/>
      <c r="O12" s="121"/>
      <c r="P12" s="93"/>
      <c r="Q12" s="93"/>
      <c r="R12" s="93"/>
      <c r="S12" s="93"/>
      <c r="T12" s="93"/>
      <c r="U12" s="93"/>
      <c r="V12" s="93"/>
      <c r="W12" s="93"/>
      <c r="X12" s="98"/>
      <c r="Y12" s="93"/>
      <c r="Z12" s="93"/>
      <c r="AA12" s="93"/>
      <c r="AB12" s="93"/>
      <c r="AC12" s="98"/>
      <c r="AD12" s="93"/>
      <c r="AE12" s="98"/>
      <c r="AF12" s="93"/>
      <c r="AG12" s="98"/>
      <c r="AH12" s="93"/>
      <c r="AI12" s="98"/>
      <c r="AJ12" s="98"/>
      <c r="AK12" s="20" t="s">
        <v>9</v>
      </c>
      <c r="AL12" s="21"/>
      <c r="AM12" s="21" t="s">
        <v>9</v>
      </c>
      <c r="AN12" s="21" t="s">
        <v>9</v>
      </c>
      <c r="AO12" s="21" t="s">
        <v>9</v>
      </c>
      <c r="AP12" s="21" t="s">
        <v>9</v>
      </c>
      <c r="AQ12" s="21" t="s">
        <v>9</v>
      </c>
      <c r="AR12" s="21" t="s">
        <v>9</v>
      </c>
      <c r="AS12" s="21"/>
      <c r="AT12" s="21" t="s">
        <v>9</v>
      </c>
      <c r="AU12" s="21" t="s">
        <v>9</v>
      </c>
      <c r="AV12" s="21"/>
      <c r="AW12" s="21" t="s">
        <v>9</v>
      </c>
      <c r="AX12" s="21" t="s">
        <v>9</v>
      </c>
      <c r="AY12" s="21" t="s">
        <v>9</v>
      </c>
      <c r="AZ12" s="22"/>
      <c r="BA12" s="32" t="s">
        <v>64</v>
      </c>
      <c r="BB12" s="9"/>
    </row>
    <row r="13" spans="1:54" s="4" customFormat="1" ht="63.95" customHeight="1" thickBot="1" x14ac:dyDescent="0.3">
      <c r="A13" s="7"/>
      <c r="B13" s="52" t="s">
        <v>19</v>
      </c>
      <c r="C13" s="55" t="s">
        <v>67</v>
      </c>
      <c r="D13" s="38" t="s">
        <v>68</v>
      </c>
      <c r="E13" s="87" t="s">
        <v>11</v>
      </c>
      <c r="F13" s="39" t="s">
        <v>66</v>
      </c>
      <c r="G13" s="93"/>
      <c r="H13" s="93"/>
      <c r="I13" s="93"/>
      <c r="J13" s="93"/>
      <c r="K13" s="93"/>
      <c r="L13" s="93"/>
      <c r="M13" s="93"/>
      <c r="N13" s="93"/>
      <c r="O13" s="93"/>
      <c r="P13" s="93"/>
      <c r="Q13" s="93"/>
      <c r="R13" s="93"/>
      <c r="S13" s="93"/>
      <c r="T13" s="93"/>
      <c r="U13" s="93"/>
      <c r="V13" s="93"/>
      <c r="W13" s="93"/>
      <c r="X13" s="98"/>
      <c r="Y13" s="93"/>
      <c r="Z13" s="93"/>
      <c r="AA13" s="93"/>
      <c r="AB13" s="93"/>
      <c r="AC13" s="98"/>
      <c r="AD13" s="93"/>
      <c r="AE13" s="98"/>
      <c r="AF13" s="93"/>
      <c r="AG13" s="98"/>
      <c r="AH13" s="93"/>
      <c r="AI13" s="98"/>
      <c r="AJ13" s="98"/>
      <c r="AK13" s="20" t="s">
        <v>9</v>
      </c>
      <c r="AL13" s="21"/>
      <c r="AM13" s="21"/>
      <c r="AN13" s="21" t="s">
        <v>9</v>
      </c>
      <c r="AO13" s="21" t="s">
        <v>9</v>
      </c>
      <c r="AP13" s="21" t="s">
        <v>9</v>
      </c>
      <c r="AQ13" s="21" t="s">
        <v>9</v>
      </c>
      <c r="AR13" s="21" t="s">
        <v>9</v>
      </c>
      <c r="AS13" s="21"/>
      <c r="AT13" s="21"/>
      <c r="AU13" s="21"/>
      <c r="AV13" s="21" t="s">
        <v>9</v>
      </c>
      <c r="AW13" s="21" t="s">
        <v>9</v>
      </c>
      <c r="AX13" s="21" t="s">
        <v>9</v>
      </c>
      <c r="AY13" s="21"/>
      <c r="AZ13" s="22" t="s">
        <v>9</v>
      </c>
      <c r="BA13" s="33" t="s">
        <v>47</v>
      </c>
      <c r="BB13" s="9"/>
    </row>
    <row r="14" spans="1:54" s="4" customFormat="1" ht="63.95" customHeight="1" thickBot="1" x14ac:dyDescent="0.3">
      <c r="A14" s="7"/>
      <c r="B14" s="124" t="s">
        <v>19</v>
      </c>
      <c r="C14" s="125" t="s">
        <v>100</v>
      </c>
      <c r="D14" s="126" t="s">
        <v>101</v>
      </c>
      <c r="E14" s="126" t="s">
        <v>10</v>
      </c>
      <c r="F14" s="126" t="s">
        <v>102</v>
      </c>
      <c r="G14" s="93"/>
      <c r="H14" s="93"/>
      <c r="I14" s="93"/>
      <c r="J14" s="93"/>
      <c r="K14" s="93"/>
      <c r="L14" s="121"/>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21"/>
      <c r="AL14" s="21"/>
      <c r="AM14" s="21"/>
      <c r="AN14" s="21" t="s">
        <v>103</v>
      </c>
      <c r="AO14" s="21" t="s">
        <v>103</v>
      </c>
      <c r="AP14" s="21" t="s">
        <v>103</v>
      </c>
      <c r="AQ14" s="21" t="s">
        <v>103</v>
      </c>
      <c r="AR14" s="21" t="s">
        <v>103</v>
      </c>
      <c r="AS14" s="21"/>
      <c r="AT14" s="21"/>
      <c r="AU14" s="21"/>
      <c r="AV14" s="21"/>
      <c r="AW14" s="21" t="s">
        <v>103</v>
      </c>
      <c r="AX14" s="21" t="s">
        <v>103</v>
      </c>
      <c r="AY14" s="21"/>
      <c r="AZ14" s="21" t="s">
        <v>103</v>
      </c>
      <c r="BA14" s="40" t="s">
        <v>104</v>
      </c>
      <c r="BB14" s="9"/>
    </row>
    <row r="15" spans="1:54" s="4" customFormat="1" ht="24.95" customHeight="1" thickBot="1" x14ac:dyDescent="0.3">
      <c r="A15" s="7"/>
      <c r="B15" s="150" t="s">
        <v>46</v>
      </c>
      <c r="C15" s="151"/>
      <c r="D15" s="62"/>
      <c r="E15" s="88"/>
      <c r="F15" s="63"/>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122"/>
      <c r="AG15" s="122"/>
      <c r="AH15" s="122"/>
      <c r="AI15" s="122"/>
      <c r="AJ15" s="122"/>
      <c r="AK15" s="65"/>
      <c r="AL15" s="65"/>
      <c r="AM15" s="65"/>
      <c r="AN15" s="65"/>
      <c r="AO15" s="65"/>
      <c r="AP15" s="65"/>
      <c r="AQ15" s="65"/>
      <c r="AR15" s="65"/>
      <c r="AS15" s="65"/>
      <c r="AT15" s="65"/>
      <c r="AU15" s="65"/>
      <c r="AV15" s="65"/>
      <c r="AW15" s="65"/>
      <c r="AX15" s="65"/>
      <c r="AY15" s="65"/>
      <c r="AZ15" s="65"/>
      <c r="BA15" s="66"/>
      <c r="BB15" s="9"/>
    </row>
    <row r="16" spans="1:54" s="4" customFormat="1" ht="63.95" customHeight="1" thickTop="1" thickBot="1" x14ac:dyDescent="0.3">
      <c r="A16" s="7"/>
      <c r="B16" s="58" t="s">
        <v>69</v>
      </c>
      <c r="C16" s="59" t="s">
        <v>20</v>
      </c>
      <c r="D16" s="99" t="s">
        <v>70</v>
      </c>
      <c r="E16" s="100" t="s">
        <v>93</v>
      </c>
      <c r="F16" s="101" t="s">
        <v>71</v>
      </c>
      <c r="G16" s="40"/>
      <c r="H16" s="40"/>
      <c r="I16" s="40"/>
      <c r="J16" s="40"/>
      <c r="K16" s="40"/>
      <c r="L16" s="40"/>
      <c r="M16" s="40"/>
      <c r="N16" s="40"/>
      <c r="O16" s="40"/>
      <c r="P16" s="40"/>
      <c r="Q16" s="40"/>
      <c r="R16" s="40"/>
      <c r="S16" s="40"/>
      <c r="T16" s="40"/>
      <c r="U16" s="40"/>
      <c r="V16" s="40"/>
      <c r="W16" s="40"/>
      <c r="X16" s="69"/>
      <c r="Y16" s="40"/>
      <c r="Z16" s="40"/>
      <c r="AA16" s="40"/>
      <c r="AB16" s="40"/>
      <c r="AC16" s="69"/>
      <c r="AD16" s="40"/>
      <c r="AE16" s="69"/>
      <c r="AF16" s="40"/>
      <c r="AG16" s="69"/>
      <c r="AH16" s="40"/>
      <c r="AI16" s="69"/>
      <c r="AJ16" s="40"/>
      <c r="AK16" s="20" t="s">
        <v>9</v>
      </c>
      <c r="AL16" s="21" t="s">
        <v>9</v>
      </c>
      <c r="AM16" s="21" t="s">
        <v>9</v>
      </c>
      <c r="AN16" s="21" t="s">
        <v>9</v>
      </c>
      <c r="AO16" s="21" t="s">
        <v>9</v>
      </c>
      <c r="AP16" s="21" t="s">
        <v>9</v>
      </c>
      <c r="AQ16" s="21" t="s">
        <v>9</v>
      </c>
      <c r="AR16" s="21" t="s">
        <v>9</v>
      </c>
      <c r="AS16" s="21"/>
      <c r="AT16" s="21" t="s">
        <v>9</v>
      </c>
      <c r="AU16" s="21" t="s">
        <v>9</v>
      </c>
      <c r="AV16" s="21" t="s">
        <v>9</v>
      </c>
      <c r="AW16" s="21" t="s">
        <v>9</v>
      </c>
      <c r="AX16" s="21" t="s">
        <v>9</v>
      </c>
      <c r="AY16" s="21" t="s">
        <v>9</v>
      </c>
      <c r="AZ16" s="22" t="s">
        <v>9</v>
      </c>
      <c r="BA16" s="96" t="s">
        <v>95</v>
      </c>
      <c r="BB16" s="9"/>
    </row>
    <row r="17" spans="1:54" s="4" customFormat="1" ht="75.75" customHeight="1" thickTop="1" thickBot="1" x14ac:dyDescent="0.3">
      <c r="A17" s="7"/>
      <c r="B17" s="56" t="s">
        <v>21</v>
      </c>
      <c r="C17" s="60" t="s">
        <v>73</v>
      </c>
      <c r="D17" s="99" t="s">
        <v>74</v>
      </c>
      <c r="E17" s="100" t="s">
        <v>93</v>
      </c>
      <c r="F17" s="101" t="s">
        <v>72</v>
      </c>
      <c r="G17" s="93"/>
      <c r="H17" s="40"/>
      <c r="I17" s="40"/>
      <c r="J17" s="40"/>
      <c r="K17" s="123"/>
      <c r="L17" s="40"/>
      <c r="M17" s="40"/>
      <c r="N17" s="40"/>
      <c r="O17" s="93"/>
      <c r="P17" s="40"/>
      <c r="Q17" s="40"/>
      <c r="R17" s="40"/>
      <c r="S17" s="40"/>
      <c r="T17" s="40"/>
      <c r="U17" s="40"/>
      <c r="V17" s="40"/>
      <c r="W17" s="40"/>
      <c r="X17" s="69"/>
      <c r="Y17" s="40"/>
      <c r="Z17" s="40"/>
      <c r="AA17" s="40"/>
      <c r="AB17" s="40"/>
      <c r="AC17" s="69"/>
      <c r="AD17" s="40"/>
      <c r="AE17" s="69"/>
      <c r="AF17" s="40"/>
      <c r="AG17" s="69"/>
      <c r="AH17" s="40"/>
      <c r="AI17" s="69"/>
      <c r="AJ17" s="40"/>
      <c r="AK17" s="20"/>
      <c r="AL17" s="21" t="s">
        <v>9</v>
      </c>
      <c r="AM17" s="21" t="s">
        <v>9</v>
      </c>
      <c r="AN17" s="21" t="s">
        <v>9</v>
      </c>
      <c r="AO17" s="21" t="s">
        <v>9</v>
      </c>
      <c r="AP17" s="21" t="s">
        <v>9</v>
      </c>
      <c r="AQ17" s="21"/>
      <c r="AR17" s="21"/>
      <c r="AS17" s="21" t="s">
        <v>9</v>
      </c>
      <c r="AT17" s="21"/>
      <c r="AU17" s="21" t="s">
        <v>9</v>
      </c>
      <c r="AV17" s="21" t="s">
        <v>9</v>
      </c>
      <c r="AW17" s="21" t="s">
        <v>9</v>
      </c>
      <c r="AX17" s="21"/>
      <c r="AY17" s="21" t="s">
        <v>9</v>
      </c>
      <c r="AZ17" s="22" t="s">
        <v>9</v>
      </c>
      <c r="BA17" s="34" t="s">
        <v>12</v>
      </c>
      <c r="BB17" s="9"/>
    </row>
    <row r="18" spans="1:54" s="4" customFormat="1" ht="63.95" customHeight="1" thickTop="1" thickBot="1" x14ac:dyDescent="0.3">
      <c r="A18" s="7"/>
      <c r="B18" s="56" t="s">
        <v>22</v>
      </c>
      <c r="C18" s="60" t="s">
        <v>38</v>
      </c>
      <c r="D18" s="102" t="s">
        <v>75</v>
      </c>
      <c r="E18" s="100" t="s">
        <v>93</v>
      </c>
      <c r="F18" s="101" t="s">
        <v>72</v>
      </c>
      <c r="G18" s="93"/>
      <c r="H18" s="40"/>
      <c r="I18" s="40"/>
      <c r="J18" s="40"/>
      <c r="K18" s="93"/>
      <c r="L18" s="120"/>
      <c r="M18" s="40"/>
      <c r="N18" s="40"/>
      <c r="O18" s="93"/>
      <c r="P18" s="40"/>
      <c r="Q18" s="40"/>
      <c r="R18" s="40"/>
      <c r="S18" s="40"/>
      <c r="T18" s="40"/>
      <c r="U18" s="40"/>
      <c r="V18" s="40"/>
      <c r="W18" s="40"/>
      <c r="X18" s="69"/>
      <c r="Y18" s="40"/>
      <c r="Z18" s="40"/>
      <c r="AA18" s="40"/>
      <c r="AB18" s="40"/>
      <c r="AC18" s="69"/>
      <c r="AD18" s="40"/>
      <c r="AE18" s="69"/>
      <c r="AF18" s="69"/>
      <c r="AG18" s="40"/>
      <c r="AH18" s="69"/>
      <c r="AI18" s="69"/>
      <c r="AJ18" s="69"/>
      <c r="AK18" s="20" t="s">
        <v>9</v>
      </c>
      <c r="AL18" s="21" t="s">
        <v>9</v>
      </c>
      <c r="AM18" s="21" t="s">
        <v>9</v>
      </c>
      <c r="AN18" s="21" t="s">
        <v>9</v>
      </c>
      <c r="AO18" s="21" t="s">
        <v>9</v>
      </c>
      <c r="AP18" s="21" t="s">
        <v>9</v>
      </c>
      <c r="AQ18" s="21" t="s">
        <v>9</v>
      </c>
      <c r="AR18" s="21" t="s">
        <v>9</v>
      </c>
      <c r="AS18" s="21" t="s">
        <v>9</v>
      </c>
      <c r="AT18" s="21"/>
      <c r="AU18" s="21" t="s">
        <v>9</v>
      </c>
      <c r="AV18" s="21" t="s">
        <v>9</v>
      </c>
      <c r="AW18" s="21" t="s">
        <v>9</v>
      </c>
      <c r="AX18" s="21" t="s">
        <v>9</v>
      </c>
      <c r="AY18" s="21" t="s">
        <v>9</v>
      </c>
      <c r="AZ18" s="22" t="s">
        <v>9</v>
      </c>
      <c r="BA18" s="34" t="s">
        <v>12</v>
      </c>
      <c r="BB18" s="9"/>
    </row>
    <row r="19" spans="1:54" s="4" customFormat="1" ht="63.95" customHeight="1" thickTop="1" thickBot="1" x14ac:dyDescent="0.3">
      <c r="A19" s="7"/>
      <c r="B19" s="56" t="s">
        <v>23</v>
      </c>
      <c r="C19" s="60" t="s">
        <v>39</v>
      </c>
      <c r="D19" s="103" t="s">
        <v>76</v>
      </c>
      <c r="E19" s="100" t="s">
        <v>93</v>
      </c>
      <c r="F19" s="101" t="s">
        <v>77</v>
      </c>
      <c r="G19" s="93"/>
      <c r="H19" s="40"/>
      <c r="I19" s="40"/>
      <c r="J19" s="120"/>
      <c r="K19" s="93"/>
      <c r="L19" s="40"/>
      <c r="M19" s="40"/>
      <c r="N19" s="40"/>
      <c r="O19" s="93"/>
      <c r="P19" s="40"/>
      <c r="Q19" s="40"/>
      <c r="R19" s="40"/>
      <c r="S19" s="40"/>
      <c r="T19" s="40"/>
      <c r="U19" s="40"/>
      <c r="V19" s="40"/>
      <c r="W19" s="40"/>
      <c r="X19" s="69"/>
      <c r="Y19" s="40"/>
      <c r="Z19" s="40"/>
      <c r="AA19" s="40"/>
      <c r="AB19" s="40"/>
      <c r="AC19" s="69"/>
      <c r="AD19" s="40"/>
      <c r="AE19" s="69"/>
      <c r="AF19" s="69"/>
      <c r="AG19" s="40"/>
      <c r="AH19" s="69"/>
      <c r="AI19" s="69"/>
      <c r="AJ19" s="69"/>
      <c r="AK19" s="20"/>
      <c r="AL19" s="21" t="s">
        <v>9</v>
      </c>
      <c r="AM19" s="21" t="s">
        <v>9</v>
      </c>
      <c r="AN19" s="21" t="s">
        <v>9</v>
      </c>
      <c r="AO19" s="21" t="s">
        <v>9</v>
      </c>
      <c r="AP19" s="21" t="s">
        <v>9</v>
      </c>
      <c r="AQ19" s="21" t="s">
        <v>9</v>
      </c>
      <c r="AR19" s="21" t="s">
        <v>9</v>
      </c>
      <c r="AS19" s="21" t="s">
        <v>9</v>
      </c>
      <c r="AT19" s="21"/>
      <c r="AU19" s="21" t="s">
        <v>9</v>
      </c>
      <c r="AV19" s="21" t="s">
        <v>9</v>
      </c>
      <c r="AW19" s="21" t="s">
        <v>9</v>
      </c>
      <c r="AX19" s="21" t="s">
        <v>9</v>
      </c>
      <c r="AY19" s="21" t="s">
        <v>9</v>
      </c>
      <c r="AZ19" s="22" t="s">
        <v>9</v>
      </c>
      <c r="BA19" s="32" t="s">
        <v>12</v>
      </c>
      <c r="BB19" s="9"/>
    </row>
    <row r="20" spans="1:54" s="4" customFormat="1" ht="63.95" customHeight="1" thickTop="1" thickBot="1" x14ac:dyDescent="0.3">
      <c r="A20" s="7"/>
      <c r="B20" s="56" t="s">
        <v>22</v>
      </c>
      <c r="C20" s="60" t="s">
        <v>78</v>
      </c>
      <c r="D20" s="103" t="s">
        <v>84</v>
      </c>
      <c r="E20" s="100" t="s">
        <v>93</v>
      </c>
      <c r="F20" s="104" t="s">
        <v>82</v>
      </c>
      <c r="G20" s="40"/>
      <c r="H20" s="40"/>
      <c r="I20" s="40"/>
      <c r="J20" s="40"/>
      <c r="K20" s="40"/>
      <c r="L20" s="40"/>
      <c r="M20" s="40"/>
      <c r="N20" s="40"/>
      <c r="O20" s="40"/>
      <c r="P20" s="40"/>
      <c r="Q20" s="40"/>
      <c r="R20" s="40"/>
      <c r="S20" s="40"/>
      <c r="T20" s="40"/>
      <c r="U20" s="40"/>
      <c r="V20" s="40"/>
      <c r="W20" s="40"/>
      <c r="X20" s="69"/>
      <c r="Y20" s="40"/>
      <c r="Z20" s="40"/>
      <c r="AA20" s="40"/>
      <c r="AB20" s="40"/>
      <c r="AC20" s="69"/>
      <c r="AD20" s="40"/>
      <c r="AE20" s="69"/>
      <c r="AF20" s="69"/>
      <c r="AG20" s="40"/>
      <c r="AH20" s="69"/>
      <c r="AI20" s="69"/>
      <c r="AJ20" s="69"/>
      <c r="AK20" s="20" t="s">
        <v>9</v>
      </c>
      <c r="AL20" s="21" t="s">
        <v>9</v>
      </c>
      <c r="AM20" s="21" t="s">
        <v>9</v>
      </c>
      <c r="AN20" s="21" t="s">
        <v>9</v>
      </c>
      <c r="AO20" s="21" t="s">
        <v>9</v>
      </c>
      <c r="AP20" s="21" t="s">
        <v>9</v>
      </c>
      <c r="AQ20" s="21" t="s">
        <v>9</v>
      </c>
      <c r="AR20" s="21" t="s">
        <v>9</v>
      </c>
      <c r="AS20" s="21" t="s">
        <v>9</v>
      </c>
      <c r="AT20" s="21"/>
      <c r="AU20" s="21" t="s">
        <v>9</v>
      </c>
      <c r="AV20" s="21" t="s">
        <v>9</v>
      </c>
      <c r="AW20" s="21" t="s">
        <v>9</v>
      </c>
      <c r="AX20" s="21" t="s">
        <v>9</v>
      </c>
      <c r="AY20" s="21" t="s">
        <v>9</v>
      </c>
      <c r="AZ20" s="22" t="s">
        <v>9</v>
      </c>
      <c r="BA20" s="96" t="s">
        <v>96</v>
      </c>
      <c r="BB20" s="9"/>
    </row>
    <row r="21" spans="1:54" s="4" customFormat="1" ht="63.95" customHeight="1" thickTop="1" thickBot="1" x14ac:dyDescent="0.3">
      <c r="A21" s="7"/>
      <c r="B21" s="56" t="s">
        <v>21</v>
      </c>
      <c r="C21" s="107" t="s">
        <v>79</v>
      </c>
      <c r="D21" s="108" t="s">
        <v>85</v>
      </c>
      <c r="E21" s="100" t="s">
        <v>93</v>
      </c>
      <c r="F21" s="109" t="s">
        <v>80</v>
      </c>
      <c r="G21" s="110"/>
      <c r="H21" s="110"/>
      <c r="I21" s="110"/>
      <c r="J21" s="110"/>
      <c r="K21" s="110"/>
      <c r="L21" s="110"/>
      <c r="M21" s="110"/>
      <c r="N21" s="110"/>
      <c r="O21" s="110"/>
      <c r="P21" s="110"/>
      <c r="Q21" s="110"/>
      <c r="R21" s="110"/>
      <c r="S21" s="110"/>
      <c r="T21" s="110"/>
      <c r="U21" s="110"/>
      <c r="V21" s="110"/>
      <c r="W21" s="110"/>
      <c r="X21" s="111"/>
      <c r="Y21" s="110"/>
      <c r="Z21" s="110"/>
      <c r="AA21" s="110"/>
      <c r="AB21" s="110"/>
      <c r="AC21" s="111"/>
      <c r="AD21" s="110"/>
      <c r="AE21" s="111"/>
      <c r="AF21" s="111"/>
      <c r="AG21" s="110"/>
      <c r="AH21" s="111"/>
      <c r="AI21" s="111"/>
      <c r="AJ21" s="111"/>
      <c r="AK21" s="112" t="s">
        <v>9</v>
      </c>
      <c r="AL21" s="113" t="s">
        <v>9</v>
      </c>
      <c r="AM21" s="113" t="s">
        <v>9</v>
      </c>
      <c r="AN21" s="113" t="s">
        <v>9</v>
      </c>
      <c r="AO21" s="113" t="s">
        <v>9</v>
      </c>
      <c r="AP21" s="113" t="s">
        <v>9</v>
      </c>
      <c r="AQ21" s="113" t="s">
        <v>9</v>
      </c>
      <c r="AR21" s="113" t="s">
        <v>9</v>
      </c>
      <c r="AS21" s="113" t="s">
        <v>9</v>
      </c>
      <c r="AT21" s="113"/>
      <c r="AU21" s="113" t="s">
        <v>9</v>
      </c>
      <c r="AV21" s="113" t="s">
        <v>9</v>
      </c>
      <c r="AW21" s="113" t="s">
        <v>9</v>
      </c>
      <c r="AX21" s="113" t="s">
        <v>9</v>
      </c>
      <c r="AY21" s="113" t="s">
        <v>9</v>
      </c>
      <c r="AZ21" s="114" t="s">
        <v>9</v>
      </c>
      <c r="BA21" s="117" t="s">
        <v>97</v>
      </c>
      <c r="BB21" s="9"/>
    </row>
    <row r="22" spans="1:54" s="4" customFormat="1" ht="63.95" customHeight="1" thickTop="1" thickBot="1" x14ac:dyDescent="0.3">
      <c r="A22" s="7"/>
      <c r="B22" s="57" t="s">
        <v>23</v>
      </c>
      <c r="C22" s="61" t="s">
        <v>81</v>
      </c>
      <c r="D22" s="105" t="s">
        <v>94</v>
      </c>
      <c r="E22" s="100" t="s">
        <v>93</v>
      </c>
      <c r="F22" s="106" t="s">
        <v>83</v>
      </c>
      <c r="G22" s="41"/>
      <c r="H22" s="41"/>
      <c r="I22" s="41"/>
      <c r="J22" s="41"/>
      <c r="K22" s="41"/>
      <c r="L22" s="41"/>
      <c r="M22" s="41"/>
      <c r="N22" s="41"/>
      <c r="O22" s="41"/>
      <c r="P22" s="41"/>
      <c r="Q22" s="41"/>
      <c r="R22" s="41"/>
      <c r="S22" s="115"/>
      <c r="T22" s="41"/>
      <c r="U22" s="41"/>
      <c r="V22" s="41"/>
      <c r="W22" s="41"/>
      <c r="X22" s="70"/>
      <c r="Y22" s="41"/>
      <c r="Z22" s="41"/>
      <c r="AA22" s="41"/>
      <c r="AB22" s="41"/>
      <c r="AC22" s="70"/>
      <c r="AD22" s="41"/>
      <c r="AE22" s="70"/>
      <c r="AF22" s="70"/>
      <c r="AG22" s="41"/>
      <c r="AH22" s="70"/>
      <c r="AI22" s="70"/>
      <c r="AJ22" s="70"/>
      <c r="AK22" s="23"/>
      <c r="AL22" s="24" t="s">
        <v>9</v>
      </c>
      <c r="AM22" s="24" t="s">
        <v>9</v>
      </c>
      <c r="AN22" s="24" t="s">
        <v>9</v>
      </c>
      <c r="AO22" s="24" t="s">
        <v>9</v>
      </c>
      <c r="AP22" s="24" t="s">
        <v>9</v>
      </c>
      <c r="AQ22" s="24" t="s">
        <v>9</v>
      </c>
      <c r="AR22" s="24" t="s">
        <v>9</v>
      </c>
      <c r="AS22" s="24" t="s">
        <v>9</v>
      </c>
      <c r="AT22" s="24"/>
      <c r="AU22" s="24" t="s">
        <v>9</v>
      </c>
      <c r="AV22" s="24" t="s">
        <v>9</v>
      </c>
      <c r="AW22" s="24" t="s">
        <v>9</v>
      </c>
      <c r="AX22" s="24" t="s">
        <v>9</v>
      </c>
      <c r="AY22" s="24"/>
      <c r="AZ22" s="25"/>
      <c r="BA22" s="118" t="s">
        <v>98</v>
      </c>
      <c r="BB22" s="9"/>
    </row>
    <row r="23" spans="1:54" s="4" customFormat="1" ht="14.25" x14ac:dyDescent="0.25">
      <c r="B23" s="10"/>
      <c r="C23" s="10"/>
      <c r="D23" s="11"/>
      <c r="E23" s="13"/>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4"/>
      <c r="AL23" s="14"/>
      <c r="AM23" s="14"/>
      <c r="AN23" s="14"/>
      <c r="AO23" s="14"/>
      <c r="AP23" s="14"/>
      <c r="AQ23" s="14"/>
      <c r="AR23" s="14"/>
      <c r="AS23" s="14"/>
      <c r="AT23" s="14"/>
      <c r="AU23" s="14"/>
      <c r="AV23" s="14"/>
      <c r="AW23" s="14"/>
      <c r="AX23" s="14"/>
      <c r="AY23" s="14"/>
      <c r="AZ23" s="14"/>
      <c r="BA23" s="14"/>
    </row>
    <row r="24" spans="1:54" s="4" customFormat="1" ht="40.5" customHeight="1" x14ac:dyDescent="0.25">
      <c r="B24" s="159"/>
      <c r="C24" s="164" t="s">
        <v>112</v>
      </c>
      <c r="D24" s="164"/>
      <c r="E24" s="160"/>
      <c r="F24" s="161"/>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2"/>
      <c r="AL24" s="162"/>
      <c r="AM24" s="162"/>
      <c r="AN24" s="162"/>
      <c r="AO24" s="162"/>
      <c r="AP24" s="162"/>
      <c r="AQ24" s="162"/>
      <c r="AR24" s="162"/>
      <c r="AS24" s="162"/>
      <c r="AT24" s="162"/>
      <c r="AU24" s="162"/>
      <c r="AV24" s="163"/>
      <c r="AW24" s="14"/>
      <c r="AX24" s="14"/>
      <c r="AY24" s="14"/>
      <c r="AZ24" s="14"/>
      <c r="BA24" s="14"/>
    </row>
    <row r="25" spans="1:54" s="4" customFormat="1" ht="18.95" customHeight="1" x14ac:dyDescent="0.25">
      <c r="B25" s="31"/>
      <c r="C25" s="152" t="s">
        <v>24</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3"/>
    </row>
    <row r="26" spans="1:54" x14ac:dyDescent="0.25">
      <c r="G26" s="5"/>
      <c r="H26" s="5"/>
      <c r="I26" s="5"/>
      <c r="J26" s="5"/>
      <c r="K26" s="5"/>
      <c r="L26" s="5"/>
      <c r="M26" s="5"/>
      <c r="N26" s="5"/>
      <c r="O26" s="5"/>
      <c r="P26" s="5"/>
      <c r="Q26" s="5"/>
      <c r="R26" s="5"/>
      <c r="S26" s="5"/>
      <c r="T26" s="5"/>
      <c r="U26" s="5"/>
      <c r="V26" s="5"/>
      <c r="W26" s="5"/>
      <c r="X26" s="5"/>
    </row>
    <row r="27" spans="1:54" x14ac:dyDescent="0.25">
      <c r="G27" s="5"/>
      <c r="H27" s="5"/>
      <c r="I27" s="5"/>
      <c r="J27" s="5"/>
      <c r="K27" s="5"/>
      <c r="L27" s="5"/>
      <c r="M27" s="5"/>
      <c r="N27" s="5"/>
      <c r="O27" s="5"/>
      <c r="P27" s="5"/>
      <c r="Q27" s="5"/>
      <c r="R27" s="5"/>
      <c r="S27" s="5"/>
      <c r="T27" s="5"/>
      <c r="U27" s="5"/>
      <c r="V27" s="5"/>
      <c r="W27" s="5"/>
      <c r="X27" s="5"/>
    </row>
    <row r="28" spans="1:54" x14ac:dyDescent="0.25">
      <c r="B28" s="149"/>
      <c r="C28" s="149"/>
      <c r="D28" s="149"/>
      <c r="E28" s="149"/>
      <c r="F28" s="149"/>
      <c r="G28" s="5"/>
      <c r="H28" s="5"/>
      <c r="I28" s="5"/>
      <c r="J28" s="5"/>
      <c r="K28" s="5"/>
      <c r="L28" s="5"/>
      <c r="M28" s="5"/>
      <c r="N28" s="5"/>
      <c r="O28" s="5"/>
      <c r="P28" s="5"/>
      <c r="Q28" s="5"/>
      <c r="R28" s="5"/>
      <c r="S28" s="5"/>
      <c r="T28" s="5"/>
      <c r="U28" s="5"/>
      <c r="V28" s="5"/>
      <c r="W28" s="5"/>
      <c r="X28" s="5"/>
    </row>
    <row r="29" spans="1:54" x14ac:dyDescent="0.25">
      <c r="B29" s="149"/>
      <c r="C29" s="149"/>
      <c r="D29" s="149"/>
      <c r="E29" s="149"/>
      <c r="F29" s="149"/>
      <c r="G29" s="5"/>
      <c r="H29" s="5"/>
      <c r="I29" s="5"/>
      <c r="J29" s="5"/>
      <c r="K29" s="5"/>
      <c r="L29" s="5"/>
      <c r="M29" s="5"/>
      <c r="N29" s="5"/>
      <c r="O29" s="5"/>
      <c r="P29" s="5"/>
      <c r="Q29" s="5"/>
      <c r="R29" s="5"/>
      <c r="S29" s="5"/>
      <c r="T29" s="5"/>
      <c r="U29" s="5"/>
      <c r="V29" s="5"/>
      <c r="W29" s="5"/>
      <c r="X29" s="5"/>
    </row>
    <row r="30" spans="1:54" x14ac:dyDescent="0.25">
      <c r="B30" s="149"/>
      <c r="C30" s="149"/>
      <c r="D30" s="149"/>
      <c r="E30" s="149"/>
      <c r="F30" s="149"/>
      <c r="G30" s="5"/>
      <c r="H30" s="5"/>
      <c r="I30" s="5"/>
      <c r="J30" s="5"/>
      <c r="K30" s="5"/>
      <c r="L30" s="5"/>
      <c r="M30" s="5"/>
      <c r="N30" s="5"/>
      <c r="O30" s="5"/>
      <c r="P30" s="5"/>
      <c r="Q30" s="5"/>
      <c r="R30" s="5"/>
      <c r="S30" s="5"/>
      <c r="T30" s="5"/>
      <c r="U30" s="5"/>
      <c r="V30" s="5"/>
      <c r="W30" s="5"/>
      <c r="X30" s="5"/>
    </row>
    <row r="31" spans="1:54" x14ac:dyDescent="0.25">
      <c r="B31" s="149"/>
      <c r="C31" s="149"/>
      <c r="D31" s="149"/>
      <c r="E31" s="149"/>
      <c r="F31" s="149"/>
      <c r="G31" s="5"/>
      <c r="H31" s="5"/>
      <c r="I31" s="5"/>
      <c r="J31" s="5"/>
      <c r="K31" s="5"/>
      <c r="L31" s="5"/>
      <c r="M31" s="5"/>
      <c r="N31" s="5"/>
      <c r="O31" s="5"/>
      <c r="P31" s="5"/>
      <c r="Q31" s="5"/>
      <c r="R31" s="5"/>
      <c r="S31" s="5"/>
      <c r="T31" s="5"/>
      <c r="U31" s="5"/>
      <c r="V31" s="5"/>
      <c r="W31" s="5"/>
      <c r="X31" s="5"/>
    </row>
    <row r="32" spans="1:54" x14ac:dyDescent="0.25">
      <c r="B32" s="149"/>
      <c r="C32" s="149"/>
      <c r="D32" s="149"/>
      <c r="E32" s="149"/>
      <c r="F32" s="149"/>
      <c r="G32" s="5"/>
      <c r="H32" s="5"/>
      <c r="I32" s="5"/>
      <c r="J32" s="5"/>
      <c r="K32" s="5"/>
      <c r="L32" s="5"/>
      <c r="M32" s="5"/>
      <c r="N32" s="5"/>
      <c r="O32" s="5"/>
      <c r="P32" s="5"/>
      <c r="Q32" s="5"/>
      <c r="R32" s="5"/>
      <c r="S32" s="5"/>
      <c r="T32" s="5"/>
      <c r="U32" s="5"/>
      <c r="V32" s="5"/>
      <c r="W32" s="5"/>
      <c r="X32" s="5"/>
    </row>
    <row r="33" spans="2:24" x14ac:dyDescent="0.25">
      <c r="B33" s="149"/>
      <c r="C33" s="149"/>
      <c r="D33" s="149"/>
      <c r="E33" s="149"/>
      <c r="F33" s="149"/>
      <c r="G33" s="5"/>
      <c r="H33" s="5"/>
      <c r="I33" s="5"/>
      <c r="J33" s="5"/>
      <c r="K33" s="5"/>
      <c r="L33" s="5"/>
      <c r="M33" s="5"/>
      <c r="N33" s="5"/>
      <c r="O33" s="5"/>
      <c r="P33" s="5"/>
      <c r="Q33" s="5"/>
      <c r="R33" s="5"/>
      <c r="S33" s="5"/>
      <c r="T33" s="5"/>
      <c r="U33" s="5"/>
      <c r="V33" s="5"/>
      <c r="W33" s="5"/>
      <c r="X33" s="5"/>
    </row>
    <row r="34" spans="2:24" x14ac:dyDescent="0.25">
      <c r="G34" s="5"/>
      <c r="H34" s="5"/>
      <c r="I34" s="5"/>
      <c r="J34" s="5"/>
      <c r="K34" s="5"/>
      <c r="L34" s="5"/>
      <c r="M34" s="5"/>
      <c r="N34" s="5"/>
      <c r="O34" s="5"/>
      <c r="P34" s="5"/>
      <c r="Q34" s="5"/>
      <c r="R34" s="5"/>
      <c r="S34" s="5"/>
      <c r="T34" s="5"/>
      <c r="U34" s="5"/>
      <c r="V34" s="5"/>
      <c r="W34" s="5"/>
      <c r="X34" s="5"/>
    </row>
    <row r="35" spans="2:24" x14ac:dyDescent="0.25">
      <c r="G35" s="5"/>
      <c r="H35" s="5"/>
      <c r="I35" s="5"/>
      <c r="J35" s="5"/>
      <c r="K35" s="5"/>
      <c r="L35" s="5"/>
      <c r="M35" s="5"/>
      <c r="N35" s="5"/>
      <c r="O35" s="5"/>
      <c r="P35" s="5"/>
      <c r="Q35" s="5"/>
      <c r="R35" s="5"/>
      <c r="S35" s="5"/>
      <c r="T35" s="5"/>
      <c r="U35" s="5"/>
      <c r="V35" s="5"/>
      <c r="W35" s="5"/>
      <c r="X35" s="5"/>
    </row>
    <row r="36" spans="2:24" x14ac:dyDescent="0.25">
      <c r="G36" s="5"/>
      <c r="H36" s="5"/>
      <c r="I36" s="5"/>
      <c r="J36" s="5"/>
      <c r="K36" s="5"/>
      <c r="L36" s="5"/>
      <c r="M36" s="5"/>
      <c r="N36" s="5"/>
      <c r="O36" s="5"/>
      <c r="P36" s="5"/>
      <c r="Q36" s="5"/>
      <c r="R36" s="5"/>
      <c r="S36" s="5"/>
      <c r="T36" s="5"/>
      <c r="U36" s="5"/>
      <c r="V36" s="5"/>
      <c r="W36" s="5"/>
      <c r="X36" s="5"/>
    </row>
    <row r="37" spans="2:24" x14ac:dyDescent="0.25">
      <c r="G37" s="5"/>
      <c r="H37" s="5"/>
      <c r="I37" s="5"/>
      <c r="J37" s="5"/>
      <c r="K37" s="5"/>
      <c r="L37" s="5"/>
      <c r="M37" s="5"/>
      <c r="N37" s="5"/>
      <c r="O37" s="5"/>
      <c r="P37" s="5"/>
      <c r="Q37" s="5"/>
      <c r="R37" s="5"/>
      <c r="S37" s="5"/>
      <c r="T37" s="5"/>
      <c r="U37" s="5"/>
      <c r="V37" s="5"/>
      <c r="W37" s="5"/>
      <c r="X37" s="5"/>
    </row>
    <row r="38" spans="2:24" x14ac:dyDescent="0.25">
      <c r="G38" s="5"/>
      <c r="H38" s="5"/>
      <c r="I38" s="5"/>
      <c r="J38" s="5"/>
      <c r="K38" s="5"/>
      <c r="L38" s="5"/>
      <c r="M38" s="5"/>
      <c r="N38" s="5"/>
      <c r="O38" s="5"/>
      <c r="P38" s="5"/>
      <c r="Q38" s="5"/>
      <c r="R38" s="5"/>
      <c r="S38" s="5"/>
      <c r="T38" s="5"/>
      <c r="U38" s="5"/>
      <c r="V38" s="5"/>
      <c r="W38" s="5"/>
      <c r="X38" s="5"/>
    </row>
    <row r="39" spans="2:24" x14ac:dyDescent="0.25">
      <c r="G39" s="5"/>
      <c r="H39" s="5"/>
      <c r="I39" s="5"/>
      <c r="J39" s="5"/>
      <c r="K39" s="5"/>
      <c r="L39" s="5"/>
      <c r="M39" s="5"/>
      <c r="N39" s="5"/>
      <c r="O39" s="5"/>
      <c r="P39" s="5"/>
      <c r="Q39" s="5"/>
      <c r="R39" s="5"/>
      <c r="S39" s="5"/>
      <c r="T39" s="5"/>
      <c r="U39" s="5"/>
      <c r="V39" s="5"/>
      <c r="W39" s="5"/>
      <c r="X39" s="5"/>
    </row>
    <row r="40" spans="2:24" x14ac:dyDescent="0.25">
      <c r="G40" s="5"/>
      <c r="H40" s="5"/>
      <c r="I40" s="5"/>
      <c r="J40" s="5"/>
      <c r="K40" s="5"/>
      <c r="L40" s="5"/>
      <c r="M40" s="5"/>
      <c r="N40" s="5"/>
      <c r="O40" s="5"/>
      <c r="P40" s="5"/>
      <c r="Q40" s="5"/>
      <c r="R40" s="5"/>
      <c r="S40" s="5"/>
      <c r="T40" s="5"/>
      <c r="U40" s="5"/>
      <c r="V40" s="5"/>
      <c r="W40" s="5"/>
      <c r="X40" s="5"/>
    </row>
    <row r="41" spans="2:24" x14ac:dyDescent="0.25">
      <c r="G41" s="5"/>
      <c r="H41" s="5"/>
      <c r="I41" s="5"/>
      <c r="J41" s="5"/>
      <c r="K41" s="5"/>
      <c r="L41" s="5"/>
      <c r="M41" s="5"/>
      <c r="N41" s="5"/>
      <c r="O41" s="5"/>
      <c r="P41" s="5"/>
      <c r="Q41" s="5"/>
      <c r="R41" s="5"/>
      <c r="S41" s="5"/>
      <c r="T41" s="5"/>
      <c r="U41" s="5"/>
      <c r="V41" s="5"/>
      <c r="W41" s="5"/>
      <c r="X41" s="5"/>
    </row>
    <row r="42" spans="2:24" x14ac:dyDescent="0.25">
      <c r="G42" s="5"/>
      <c r="H42" s="5"/>
      <c r="I42" s="5"/>
      <c r="J42" s="5"/>
      <c r="K42" s="5"/>
      <c r="L42" s="5"/>
      <c r="M42" s="5"/>
      <c r="N42" s="5"/>
      <c r="O42" s="5"/>
      <c r="P42" s="5"/>
      <c r="Q42" s="5"/>
      <c r="R42" s="5"/>
      <c r="S42" s="5"/>
      <c r="T42" s="5"/>
      <c r="U42" s="5"/>
      <c r="V42" s="5"/>
      <c r="W42" s="5"/>
      <c r="X42" s="5"/>
    </row>
    <row r="43" spans="2:24" x14ac:dyDescent="0.25">
      <c r="G43" s="5"/>
      <c r="H43" s="5"/>
      <c r="I43" s="5"/>
      <c r="J43" s="5"/>
      <c r="K43" s="5"/>
      <c r="L43" s="5"/>
      <c r="M43" s="5"/>
      <c r="N43" s="5"/>
      <c r="O43" s="5"/>
      <c r="P43" s="5"/>
      <c r="Q43" s="5"/>
      <c r="R43" s="5"/>
      <c r="S43" s="5"/>
      <c r="T43" s="5"/>
      <c r="U43" s="5"/>
      <c r="V43" s="5"/>
      <c r="W43" s="5"/>
      <c r="X43" s="5"/>
    </row>
    <row r="44" spans="2:24" x14ac:dyDescent="0.25">
      <c r="G44" s="5"/>
      <c r="H44" s="5"/>
      <c r="I44" s="5"/>
      <c r="J44" s="5"/>
      <c r="K44" s="5"/>
      <c r="L44" s="5"/>
      <c r="M44" s="5"/>
      <c r="N44" s="5"/>
      <c r="O44" s="5"/>
      <c r="P44" s="5"/>
      <c r="Q44" s="5"/>
      <c r="R44" s="5"/>
      <c r="S44" s="5"/>
      <c r="T44" s="5"/>
      <c r="U44" s="5"/>
      <c r="V44" s="5"/>
      <c r="W44" s="5"/>
      <c r="X44" s="5"/>
    </row>
    <row r="45" spans="2:24" x14ac:dyDescent="0.25">
      <c r="G45" s="5"/>
      <c r="H45" s="5"/>
      <c r="I45" s="5"/>
      <c r="J45" s="5"/>
      <c r="K45" s="5"/>
      <c r="L45" s="5"/>
      <c r="M45" s="5"/>
      <c r="N45" s="5"/>
      <c r="O45" s="5"/>
      <c r="P45" s="5"/>
      <c r="Q45" s="5"/>
      <c r="R45" s="5"/>
      <c r="S45" s="5"/>
      <c r="T45" s="5"/>
      <c r="U45" s="5"/>
      <c r="V45" s="5"/>
      <c r="W45" s="5"/>
      <c r="X45" s="5"/>
    </row>
    <row r="46" spans="2:24" x14ac:dyDescent="0.25">
      <c r="G46" s="5"/>
      <c r="H46" s="5"/>
      <c r="I46" s="5"/>
      <c r="J46" s="5"/>
      <c r="K46" s="5"/>
      <c r="L46" s="5"/>
      <c r="M46" s="5"/>
      <c r="N46" s="5"/>
      <c r="O46" s="5"/>
      <c r="P46" s="5"/>
      <c r="Q46" s="5"/>
      <c r="R46" s="5"/>
      <c r="S46" s="5"/>
      <c r="T46" s="5"/>
      <c r="U46" s="5"/>
      <c r="V46" s="5"/>
      <c r="W46" s="5"/>
      <c r="X46" s="5"/>
    </row>
    <row r="47" spans="2:24" x14ac:dyDescent="0.25">
      <c r="G47" s="5"/>
      <c r="H47" s="5"/>
      <c r="I47" s="5"/>
      <c r="J47" s="5"/>
      <c r="K47" s="5"/>
      <c r="L47" s="5"/>
      <c r="M47" s="5"/>
      <c r="N47" s="5"/>
      <c r="O47" s="5"/>
      <c r="P47" s="5"/>
      <c r="Q47" s="5"/>
      <c r="R47" s="5"/>
      <c r="S47" s="5"/>
      <c r="T47" s="5"/>
      <c r="U47" s="5"/>
      <c r="V47" s="5"/>
      <c r="W47" s="5"/>
      <c r="X47" s="5"/>
    </row>
    <row r="48" spans="2:24" x14ac:dyDescent="0.25">
      <c r="G48" s="5"/>
      <c r="H48" s="5"/>
      <c r="I48" s="5"/>
      <c r="J48" s="5"/>
      <c r="K48" s="5"/>
      <c r="L48" s="5"/>
      <c r="M48" s="5"/>
      <c r="N48" s="5"/>
      <c r="O48" s="5"/>
      <c r="P48" s="5"/>
      <c r="Q48" s="5"/>
      <c r="R48" s="5"/>
      <c r="S48" s="5"/>
      <c r="T48" s="5"/>
      <c r="U48" s="5"/>
      <c r="V48" s="5"/>
      <c r="W48" s="5"/>
      <c r="X48" s="5"/>
    </row>
    <row r="49" spans="7:24" x14ac:dyDescent="0.25">
      <c r="G49" s="5"/>
      <c r="H49" s="5"/>
      <c r="I49" s="5"/>
      <c r="J49" s="5"/>
      <c r="K49" s="5"/>
      <c r="L49" s="5"/>
      <c r="M49" s="5"/>
      <c r="N49" s="5"/>
      <c r="O49" s="5"/>
      <c r="P49" s="5"/>
      <c r="Q49" s="5"/>
      <c r="R49" s="5"/>
      <c r="S49" s="5"/>
      <c r="T49" s="5"/>
      <c r="U49" s="5"/>
      <c r="V49" s="5"/>
      <c r="W49" s="5"/>
      <c r="X49" s="5"/>
    </row>
    <row r="50" spans="7:24" x14ac:dyDescent="0.25">
      <c r="G50" s="5"/>
      <c r="H50" s="5"/>
      <c r="I50" s="5"/>
      <c r="J50" s="5"/>
      <c r="K50" s="5"/>
      <c r="L50" s="5"/>
      <c r="M50" s="5"/>
      <c r="N50" s="5"/>
      <c r="O50" s="5"/>
      <c r="P50" s="5"/>
      <c r="Q50" s="5"/>
      <c r="R50" s="5"/>
      <c r="S50" s="5"/>
      <c r="T50" s="5"/>
      <c r="U50" s="5"/>
      <c r="V50" s="5"/>
      <c r="W50" s="5"/>
      <c r="X50" s="5"/>
    </row>
    <row r="51" spans="7:24" x14ac:dyDescent="0.25">
      <c r="G51" s="5"/>
      <c r="H51" s="5"/>
      <c r="I51" s="5"/>
      <c r="J51" s="5"/>
      <c r="K51" s="5"/>
      <c r="L51" s="5"/>
      <c r="M51" s="5"/>
      <c r="N51" s="5"/>
      <c r="O51" s="5"/>
      <c r="P51" s="5"/>
      <c r="Q51" s="5"/>
      <c r="R51" s="5"/>
      <c r="S51" s="5"/>
      <c r="T51" s="5"/>
      <c r="U51" s="5"/>
      <c r="V51" s="5"/>
      <c r="W51" s="5"/>
      <c r="X51" s="5"/>
    </row>
    <row r="52" spans="7:24" x14ac:dyDescent="0.25">
      <c r="G52" s="5"/>
      <c r="H52" s="5"/>
      <c r="I52" s="5"/>
      <c r="J52" s="5"/>
      <c r="K52" s="5"/>
      <c r="L52" s="5"/>
      <c r="M52" s="5"/>
      <c r="N52" s="5"/>
      <c r="O52" s="5"/>
      <c r="P52" s="5"/>
      <c r="Q52" s="5"/>
      <c r="R52" s="5"/>
      <c r="S52" s="5"/>
      <c r="T52" s="5"/>
      <c r="U52" s="5"/>
      <c r="V52" s="5"/>
      <c r="W52" s="5"/>
      <c r="X52" s="5"/>
    </row>
    <row r="53" spans="7:24" x14ac:dyDescent="0.25">
      <c r="G53" s="5"/>
      <c r="H53" s="5"/>
      <c r="I53" s="5"/>
      <c r="J53" s="5"/>
      <c r="K53" s="5"/>
      <c r="L53" s="5"/>
      <c r="M53" s="5"/>
      <c r="N53" s="5"/>
      <c r="O53" s="5"/>
      <c r="P53" s="5"/>
      <c r="Q53" s="5"/>
      <c r="R53" s="5"/>
      <c r="S53" s="5"/>
      <c r="T53" s="5"/>
      <c r="U53" s="5"/>
      <c r="V53" s="5"/>
      <c r="W53" s="5"/>
      <c r="X53" s="5"/>
    </row>
    <row r="54" spans="7:24" x14ac:dyDescent="0.25">
      <c r="G54" s="5"/>
      <c r="H54" s="5"/>
      <c r="I54" s="5"/>
      <c r="J54" s="5"/>
      <c r="K54" s="5"/>
      <c r="L54" s="5"/>
      <c r="M54" s="5"/>
      <c r="N54" s="5"/>
      <c r="O54" s="5"/>
      <c r="P54" s="5"/>
      <c r="Q54" s="5"/>
      <c r="R54" s="5"/>
      <c r="S54" s="5"/>
      <c r="T54" s="5"/>
      <c r="U54" s="5"/>
      <c r="V54" s="5"/>
      <c r="W54" s="5"/>
      <c r="X54" s="5"/>
    </row>
    <row r="55" spans="7:24" x14ac:dyDescent="0.25">
      <c r="G55" s="5"/>
      <c r="H55" s="5"/>
      <c r="I55" s="5"/>
      <c r="J55" s="5"/>
      <c r="K55" s="5"/>
      <c r="L55" s="5"/>
      <c r="M55" s="5"/>
      <c r="N55" s="5"/>
      <c r="O55" s="5"/>
      <c r="P55" s="5"/>
      <c r="Q55" s="5"/>
      <c r="R55" s="5"/>
      <c r="S55" s="5"/>
      <c r="T55" s="5"/>
      <c r="U55" s="5"/>
      <c r="V55" s="5"/>
      <c r="W55" s="5"/>
      <c r="X55" s="5"/>
    </row>
    <row r="56" spans="7:24" x14ac:dyDescent="0.25">
      <c r="G56" s="5"/>
      <c r="H56" s="5"/>
      <c r="I56" s="5"/>
      <c r="J56" s="5"/>
      <c r="K56" s="5"/>
      <c r="L56" s="5"/>
      <c r="M56" s="5"/>
      <c r="N56" s="5"/>
      <c r="O56" s="5"/>
      <c r="P56" s="5"/>
      <c r="Q56" s="5"/>
      <c r="R56" s="5"/>
      <c r="S56" s="5"/>
      <c r="T56" s="5"/>
      <c r="U56" s="5"/>
      <c r="V56" s="5"/>
      <c r="W56" s="5"/>
      <c r="X56" s="5"/>
    </row>
    <row r="57" spans="7:24" x14ac:dyDescent="0.25">
      <c r="G57" s="5"/>
      <c r="H57" s="5"/>
      <c r="I57" s="5"/>
      <c r="J57" s="5"/>
      <c r="K57" s="5"/>
      <c r="L57" s="5"/>
      <c r="M57" s="5"/>
      <c r="N57" s="5"/>
      <c r="O57" s="5"/>
      <c r="P57" s="5"/>
      <c r="Q57" s="5"/>
      <c r="R57" s="5"/>
      <c r="S57" s="5"/>
      <c r="T57" s="5"/>
      <c r="U57" s="5"/>
      <c r="V57" s="5"/>
      <c r="W57" s="5"/>
      <c r="X57" s="5"/>
    </row>
    <row r="58" spans="7:24" x14ac:dyDescent="0.25">
      <c r="G58" s="5"/>
      <c r="H58" s="5"/>
      <c r="I58" s="5"/>
      <c r="J58" s="5"/>
      <c r="K58" s="5"/>
      <c r="L58" s="5"/>
      <c r="M58" s="5"/>
      <c r="N58" s="5"/>
      <c r="O58" s="5"/>
      <c r="P58" s="5"/>
      <c r="Q58" s="5"/>
      <c r="R58" s="5"/>
      <c r="S58" s="5"/>
      <c r="T58" s="5"/>
      <c r="U58" s="5"/>
      <c r="V58" s="5"/>
      <c r="W58" s="5"/>
      <c r="X58" s="5"/>
    </row>
    <row r="59" spans="7:24" x14ac:dyDescent="0.25">
      <c r="G59" s="5"/>
      <c r="H59" s="5"/>
      <c r="I59" s="5"/>
      <c r="J59" s="5"/>
      <c r="K59" s="5"/>
      <c r="L59" s="5"/>
      <c r="M59" s="5"/>
      <c r="N59" s="5"/>
      <c r="O59" s="5"/>
      <c r="P59" s="5"/>
      <c r="Q59" s="5"/>
      <c r="R59" s="5"/>
      <c r="S59" s="5"/>
      <c r="T59" s="5"/>
      <c r="U59" s="5"/>
      <c r="V59" s="5"/>
      <c r="W59" s="5"/>
      <c r="X59" s="5"/>
    </row>
    <row r="60" spans="7:24" x14ac:dyDescent="0.25">
      <c r="G60" s="5"/>
      <c r="H60" s="5"/>
      <c r="I60" s="5"/>
      <c r="J60" s="5"/>
      <c r="K60" s="5"/>
      <c r="L60" s="5"/>
      <c r="M60" s="5"/>
      <c r="N60" s="5"/>
      <c r="O60" s="5"/>
      <c r="P60" s="5"/>
      <c r="Q60" s="5"/>
      <c r="R60" s="5"/>
      <c r="S60" s="5"/>
      <c r="T60" s="5"/>
      <c r="U60" s="5"/>
      <c r="V60" s="5"/>
      <c r="W60" s="5"/>
      <c r="X60" s="5"/>
    </row>
    <row r="61" spans="7:24" x14ac:dyDescent="0.25">
      <c r="G61" s="5"/>
      <c r="H61" s="5"/>
      <c r="I61" s="5"/>
      <c r="J61" s="5"/>
      <c r="K61" s="5"/>
      <c r="L61" s="5"/>
      <c r="M61" s="5"/>
      <c r="N61" s="5"/>
      <c r="O61" s="5"/>
      <c r="P61" s="5"/>
      <c r="Q61" s="5"/>
      <c r="R61" s="5"/>
      <c r="S61" s="5"/>
      <c r="T61" s="5"/>
      <c r="U61" s="5"/>
      <c r="V61" s="5"/>
      <c r="W61" s="5"/>
      <c r="X61" s="5"/>
    </row>
    <row r="62" spans="7:24" x14ac:dyDescent="0.25">
      <c r="G62" s="5"/>
      <c r="H62" s="5"/>
      <c r="I62" s="5"/>
      <c r="J62" s="5"/>
      <c r="K62" s="5"/>
      <c r="L62" s="5"/>
      <c r="M62" s="5"/>
      <c r="N62" s="5"/>
      <c r="O62" s="5"/>
      <c r="P62" s="5"/>
      <c r="Q62" s="5"/>
      <c r="R62" s="5"/>
      <c r="S62" s="5"/>
      <c r="T62" s="5"/>
      <c r="U62" s="5"/>
      <c r="V62" s="5"/>
      <c r="W62" s="5"/>
      <c r="X62" s="5"/>
    </row>
    <row r="63" spans="7:24" x14ac:dyDescent="0.25">
      <c r="G63" s="5"/>
      <c r="H63" s="5"/>
      <c r="I63" s="5"/>
      <c r="J63" s="5"/>
      <c r="K63" s="5"/>
      <c r="L63" s="5"/>
      <c r="M63" s="5"/>
      <c r="N63" s="5"/>
      <c r="O63" s="5"/>
      <c r="P63" s="5"/>
      <c r="Q63" s="5"/>
      <c r="R63" s="5"/>
      <c r="S63" s="5"/>
      <c r="T63" s="5"/>
      <c r="U63" s="5"/>
      <c r="V63" s="5"/>
      <c r="W63" s="5"/>
      <c r="X63" s="5"/>
    </row>
    <row r="64" spans="7:24" x14ac:dyDescent="0.25">
      <c r="G64" s="5"/>
      <c r="H64" s="5"/>
      <c r="I64" s="5"/>
      <c r="J64" s="5"/>
      <c r="K64" s="5"/>
      <c r="L64" s="5"/>
      <c r="M64" s="5"/>
      <c r="N64" s="5"/>
      <c r="O64" s="5"/>
      <c r="P64" s="5"/>
      <c r="Q64" s="5"/>
      <c r="R64" s="5"/>
      <c r="S64" s="5"/>
      <c r="T64" s="5"/>
      <c r="U64" s="5"/>
      <c r="V64" s="5"/>
      <c r="W64" s="5"/>
      <c r="X64" s="5"/>
    </row>
    <row r="65" spans="7:24" x14ac:dyDescent="0.25">
      <c r="G65" s="5"/>
      <c r="H65" s="5"/>
      <c r="I65" s="5"/>
      <c r="J65" s="5"/>
      <c r="K65" s="5"/>
      <c r="L65" s="5"/>
      <c r="M65" s="5"/>
      <c r="N65" s="5"/>
      <c r="O65" s="5"/>
      <c r="P65" s="5"/>
      <c r="Q65" s="5"/>
      <c r="R65" s="5"/>
      <c r="S65" s="5"/>
      <c r="T65" s="5"/>
      <c r="U65" s="5"/>
      <c r="V65" s="5"/>
      <c r="W65" s="5"/>
      <c r="X65" s="5"/>
    </row>
    <row r="66" spans="7:24" x14ac:dyDescent="0.25">
      <c r="G66" s="5"/>
      <c r="H66" s="5"/>
      <c r="I66" s="5"/>
      <c r="J66" s="5"/>
      <c r="K66" s="5"/>
      <c r="L66" s="5"/>
      <c r="M66" s="5"/>
      <c r="N66" s="5"/>
      <c r="O66" s="5"/>
      <c r="P66" s="5"/>
      <c r="Q66" s="5"/>
      <c r="R66" s="5"/>
      <c r="S66" s="5"/>
      <c r="T66" s="5"/>
      <c r="U66" s="5"/>
      <c r="V66" s="5"/>
      <c r="W66" s="5"/>
      <c r="X66" s="5"/>
    </row>
    <row r="67" spans="7:24" x14ac:dyDescent="0.25">
      <c r="G67" s="5"/>
      <c r="H67" s="5"/>
      <c r="I67" s="5"/>
      <c r="J67" s="5"/>
      <c r="K67" s="5"/>
      <c r="L67" s="5"/>
      <c r="M67" s="5"/>
      <c r="N67" s="5"/>
      <c r="O67" s="5"/>
      <c r="P67" s="5"/>
      <c r="Q67" s="5"/>
      <c r="R67" s="5"/>
      <c r="S67" s="5"/>
      <c r="T67" s="5"/>
      <c r="U67" s="5"/>
      <c r="V67" s="5"/>
      <c r="W67" s="5"/>
      <c r="X67" s="5"/>
    </row>
    <row r="68" spans="7:24" x14ac:dyDescent="0.25">
      <c r="G68" s="5"/>
      <c r="H68" s="5"/>
      <c r="I68" s="5"/>
      <c r="J68" s="5"/>
      <c r="K68" s="5"/>
      <c r="L68" s="5"/>
      <c r="M68" s="5"/>
      <c r="N68" s="5"/>
      <c r="O68" s="5"/>
      <c r="P68" s="5"/>
      <c r="Q68" s="5"/>
      <c r="R68" s="5"/>
      <c r="S68" s="5"/>
      <c r="T68" s="5"/>
      <c r="U68" s="5"/>
      <c r="V68" s="5"/>
      <c r="W68" s="5"/>
      <c r="X68" s="5"/>
    </row>
    <row r="69" spans="7:24" x14ac:dyDescent="0.25">
      <c r="G69" s="5"/>
      <c r="H69" s="5"/>
      <c r="I69" s="5"/>
      <c r="J69" s="5"/>
      <c r="K69" s="5"/>
      <c r="L69" s="5"/>
      <c r="M69" s="5"/>
      <c r="N69" s="5"/>
      <c r="O69" s="5"/>
      <c r="P69" s="5"/>
      <c r="Q69" s="5"/>
      <c r="R69" s="5"/>
      <c r="S69" s="5"/>
      <c r="T69" s="5"/>
      <c r="U69" s="5"/>
      <c r="V69" s="5"/>
      <c r="W69" s="5"/>
      <c r="X69" s="5"/>
    </row>
    <row r="70" spans="7:24" x14ac:dyDescent="0.25">
      <c r="G70" s="5"/>
      <c r="H70" s="5"/>
      <c r="I70" s="5"/>
      <c r="J70" s="5"/>
      <c r="K70" s="5"/>
      <c r="L70" s="5"/>
      <c r="M70" s="5"/>
      <c r="N70" s="5"/>
      <c r="O70" s="5"/>
      <c r="P70" s="5"/>
      <c r="Q70" s="5"/>
      <c r="R70" s="5"/>
      <c r="S70" s="5"/>
      <c r="T70" s="5"/>
      <c r="U70" s="5"/>
      <c r="V70" s="5"/>
      <c r="W70" s="5"/>
      <c r="X70" s="5"/>
    </row>
    <row r="71" spans="7:24" x14ac:dyDescent="0.25">
      <c r="G71" s="5"/>
      <c r="H71" s="5"/>
      <c r="I71" s="5"/>
      <c r="J71" s="5"/>
      <c r="K71" s="5"/>
      <c r="L71" s="5"/>
      <c r="M71" s="5"/>
      <c r="N71" s="5"/>
      <c r="O71" s="5"/>
      <c r="P71" s="5"/>
      <c r="Q71" s="5"/>
      <c r="R71" s="5"/>
      <c r="S71" s="5"/>
      <c r="T71" s="5"/>
      <c r="U71" s="5"/>
      <c r="V71" s="5"/>
      <c r="W71" s="5"/>
      <c r="X71" s="5"/>
    </row>
    <row r="72" spans="7:24" x14ac:dyDescent="0.25">
      <c r="G72" s="5"/>
      <c r="H72" s="5"/>
      <c r="I72" s="5"/>
      <c r="J72" s="5"/>
      <c r="K72" s="5"/>
      <c r="L72" s="5"/>
      <c r="M72" s="5"/>
      <c r="N72" s="5"/>
      <c r="O72" s="5"/>
      <c r="P72" s="5"/>
      <c r="Q72" s="5"/>
      <c r="R72" s="5"/>
      <c r="S72" s="5"/>
      <c r="T72" s="5"/>
      <c r="U72" s="5"/>
      <c r="V72" s="5"/>
      <c r="W72" s="5"/>
      <c r="X72" s="5"/>
    </row>
    <row r="73" spans="7:24" x14ac:dyDescent="0.25">
      <c r="G73" s="5"/>
      <c r="H73" s="5"/>
      <c r="I73" s="5"/>
      <c r="J73" s="5"/>
      <c r="K73" s="5"/>
      <c r="L73" s="5"/>
      <c r="M73" s="5"/>
      <c r="N73" s="5"/>
      <c r="O73" s="5"/>
      <c r="P73" s="5"/>
      <c r="Q73" s="5"/>
      <c r="R73" s="5"/>
      <c r="S73" s="5"/>
      <c r="T73" s="5"/>
      <c r="U73" s="5"/>
      <c r="V73" s="5"/>
      <c r="W73" s="5"/>
      <c r="X73" s="5"/>
    </row>
    <row r="74" spans="7:24" x14ac:dyDescent="0.25">
      <c r="G74" s="5"/>
      <c r="H74" s="5"/>
      <c r="I74" s="5"/>
      <c r="J74" s="5"/>
      <c r="K74" s="5"/>
      <c r="L74" s="5"/>
      <c r="M74" s="5"/>
      <c r="N74" s="5"/>
      <c r="O74" s="5"/>
      <c r="P74" s="5"/>
      <c r="Q74" s="5"/>
      <c r="R74" s="5"/>
      <c r="S74" s="5"/>
      <c r="T74" s="5"/>
      <c r="U74" s="5"/>
      <c r="V74" s="5"/>
      <c r="W74" s="5"/>
      <c r="X74" s="5"/>
    </row>
    <row r="75" spans="7:24" x14ac:dyDescent="0.25">
      <c r="G75" s="5"/>
      <c r="H75" s="5"/>
      <c r="I75" s="5"/>
      <c r="J75" s="5"/>
      <c r="K75" s="5"/>
      <c r="L75" s="5"/>
      <c r="M75" s="5"/>
      <c r="N75" s="5"/>
      <c r="O75" s="5"/>
      <c r="P75" s="5"/>
      <c r="Q75" s="5"/>
      <c r="R75" s="5"/>
      <c r="S75" s="5"/>
      <c r="T75" s="5"/>
      <c r="U75" s="5"/>
      <c r="V75" s="5"/>
      <c r="W75" s="5"/>
      <c r="X75" s="5"/>
    </row>
    <row r="76" spans="7:24" x14ac:dyDescent="0.25">
      <c r="G76" s="5"/>
      <c r="H76" s="5"/>
      <c r="I76" s="5"/>
      <c r="J76" s="5"/>
      <c r="K76" s="5"/>
      <c r="L76" s="5"/>
      <c r="M76" s="5"/>
      <c r="N76" s="5"/>
      <c r="O76" s="5"/>
      <c r="P76" s="5"/>
      <c r="Q76" s="5"/>
      <c r="R76" s="5"/>
      <c r="S76" s="5"/>
      <c r="T76" s="5"/>
      <c r="U76" s="5"/>
      <c r="V76" s="5"/>
      <c r="W76" s="5"/>
      <c r="X76" s="5"/>
    </row>
    <row r="77" spans="7:24" x14ac:dyDescent="0.25">
      <c r="G77" s="5"/>
      <c r="H77" s="5"/>
      <c r="I77" s="5"/>
      <c r="J77" s="5"/>
      <c r="K77" s="5"/>
      <c r="L77" s="5"/>
      <c r="M77" s="5"/>
      <c r="N77" s="5"/>
      <c r="O77" s="5"/>
      <c r="P77" s="5"/>
      <c r="Q77" s="5"/>
      <c r="R77" s="5"/>
      <c r="S77" s="5"/>
      <c r="T77" s="5"/>
      <c r="U77" s="5"/>
      <c r="V77" s="5"/>
      <c r="W77" s="5"/>
      <c r="X77" s="5"/>
    </row>
    <row r="78" spans="7:24" x14ac:dyDescent="0.25">
      <c r="G78" s="5"/>
      <c r="H78" s="5"/>
      <c r="I78" s="5"/>
      <c r="J78" s="5"/>
      <c r="K78" s="5"/>
      <c r="L78" s="5"/>
      <c r="M78" s="5"/>
      <c r="N78" s="5"/>
      <c r="O78" s="5"/>
      <c r="P78" s="5"/>
      <c r="Q78" s="5"/>
      <c r="R78" s="5"/>
      <c r="S78" s="5"/>
      <c r="T78" s="5"/>
      <c r="U78" s="5"/>
      <c r="V78" s="5"/>
      <c r="W78" s="5"/>
      <c r="X78" s="5"/>
    </row>
    <row r="79" spans="7:24" x14ac:dyDescent="0.25">
      <c r="G79" s="5"/>
      <c r="H79" s="5"/>
      <c r="I79" s="5"/>
      <c r="J79" s="5"/>
      <c r="K79" s="5"/>
      <c r="L79" s="5"/>
      <c r="M79" s="5"/>
      <c r="N79" s="5"/>
      <c r="O79" s="5"/>
      <c r="P79" s="5"/>
      <c r="Q79" s="5"/>
      <c r="R79" s="5"/>
      <c r="S79" s="5"/>
      <c r="T79" s="5"/>
      <c r="U79" s="5"/>
      <c r="V79" s="5"/>
      <c r="W79" s="5"/>
      <c r="X79" s="5"/>
    </row>
    <row r="80" spans="7:24" x14ac:dyDescent="0.25">
      <c r="G80" s="5"/>
      <c r="H80" s="5"/>
      <c r="I80" s="5"/>
      <c r="J80" s="5"/>
      <c r="K80" s="5"/>
      <c r="L80" s="5"/>
      <c r="M80" s="5"/>
      <c r="N80" s="5"/>
      <c r="O80" s="5"/>
      <c r="P80" s="5"/>
      <c r="Q80" s="5"/>
      <c r="R80" s="5"/>
      <c r="S80" s="5"/>
      <c r="T80" s="5"/>
      <c r="U80" s="5"/>
      <c r="V80" s="5"/>
      <c r="W80" s="5"/>
      <c r="X80" s="5"/>
    </row>
    <row r="81" spans="7:24" x14ac:dyDescent="0.25">
      <c r="G81" s="5"/>
      <c r="H81" s="5"/>
      <c r="I81" s="5"/>
      <c r="J81" s="5"/>
      <c r="K81" s="5"/>
      <c r="L81" s="5"/>
      <c r="M81" s="5"/>
      <c r="N81" s="5"/>
      <c r="O81" s="5"/>
      <c r="P81" s="5"/>
      <c r="Q81" s="5"/>
      <c r="R81" s="5"/>
      <c r="S81" s="5"/>
      <c r="T81" s="5"/>
      <c r="U81" s="5"/>
      <c r="V81" s="5"/>
      <c r="W81" s="5"/>
      <c r="X81" s="5"/>
    </row>
    <row r="82" spans="7:24" x14ac:dyDescent="0.25">
      <c r="G82" s="5"/>
      <c r="H82" s="5"/>
      <c r="I82" s="5"/>
      <c r="J82" s="5"/>
      <c r="K82" s="5"/>
      <c r="L82" s="5"/>
      <c r="M82" s="5"/>
      <c r="N82" s="5"/>
      <c r="O82" s="5"/>
      <c r="P82" s="5"/>
      <c r="Q82" s="5"/>
      <c r="R82" s="5"/>
      <c r="S82" s="5"/>
      <c r="T82" s="5"/>
      <c r="U82" s="5"/>
      <c r="V82" s="5"/>
      <c r="W82" s="5"/>
      <c r="X82" s="5"/>
    </row>
    <row r="83" spans="7:24" x14ac:dyDescent="0.25">
      <c r="G83" s="5"/>
      <c r="H83" s="5"/>
      <c r="I83" s="5"/>
      <c r="J83" s="5"/>
      <c r="K83" s="5"/>
      <c r="L83" s="5"/>
      <c r="M83" s="5"/>
      <c r="N83" s="5"/>
      <c r="O83" s="5"/>
      <c r="P83" s="5"/>
      <c r="Q83" s="5"/>
      <c r="R83" s="5"/>
      <c r="S83" s="5"/>
      <c r="T83" s="5"/>
      <c r="U83" s="5"/>
      <c r="V83" s="5"/>
      <c r="W83" s="5"/>
      <c r="X83" s="5"/>
    </row>
    <row r="84" spans="7:24" x14ac:dyDescent="0.25">
      <c r="G84" s="5"/>
      <c r="H84" s="5"/>
      <c r="I84" s="5"/>
      <c r="J84" s="5"/>
      <c r="K84" s="5"/>
      <c r="L84" s="5"/>
      <c r="M84" s="5"/>
      <c r="N84" s="5"/>
      <c r="O84" s="5"/>
      <c r="P84" s="5"/>
      <c r="Q84" s="5"/>
      <c r="R84" s="5"/>
      <c r="S84" s="5"/>
      <c r="T84" s="5"/>
      <c r="U84" s="5"/>
      <c r="V84" s="5"/>
      <c r="W84" s="5"/>
      <c r="X84" s="5"/>
    </row>
    <row r="85" spans="7:24" x14ac:dyDescent="0.25">
      <c r="G85" s="5"/>
      <c r="H85" s="5"/>
      <c r="I85" s="5"/>
      <c r="J85" s="5"/>
      <c r="K85" s="5"/>
      <c r="L85" s="5"/>
      <c r="M85" s="5"/>
      <c r="N85" s="5"/>
      <c r="O85" s="5"/>
      <c r="P85" s="5"/>
      <c r="Q85" s="5"/>
      <c r="R85" s="5"/>
      <c r="S85" s="5"/>
      <c r="T85" s="5"/>
      <c r="U85" s="5"/>
      <c r="V85" s="5"/>
      <c r="W85" s="5"/>
      <c r="X85" s="5"/>
    </row>
    <row r="86" spans="7:24" x14ac:dyDescent="0.25">
      <c r="G86" s="5"/>
      <c r="H86" s="5"/>
      <c r="I86" s="5"/>
      <c r="J86" s="5"/>
      <c r="K86" s="5"/>
      <c r="L86" s="5"/>
      <c r="M86" s="5"/>
      <c r="N86" s="5"/>
      <c r="O86" s="5"/>
      <c r="P86" s="5"/>
      <c r="Q86" s="5"/>
      <c r="R86" s="5"/>
      <c r="S86" s="5"/>
      <c r="T86" s="5"/>
      <c r="U86" s="5"/>
      <c r="V86" s="5"/>
      <c r="W86" s="5"/>
      <c r="X86" s="5"/>
    </row>
    <row r="87" spans="7:24" x14ac:dyDescent="0.25">
      <c r="G87" s="5"/>
      <c r="H87" s="5"/>
      <c r="I87" s="5"/>
      <c r="J87" s="5"/>
      <c r="K87" s="5"/>
      <c r="L87" s="5"/>
      <c r="M87" s="5"/>
      <c r="N87" s="5"/>
      <c r="O87" s="5"/>
      <c r="P87" s="5"/>
      <c r="Q87" s="5"/>
      <c r="R87" s="5"/>
      <c r="S87" s="5"/>
      <c r="T87" s="5"/>
      <c r="U87" s="5"/>
      <c r="V87" s="5"/>
      <c r="W87" s="5"/>
      <c r="X87" s="5"/>
    </row>
    <row r="88" spans="7:24" x14ac:dyDescent="0.25">
      <c r="G88" s="5"/>
      <c r="H88" s="5"/>
      <c r="I88" s="5"/>
      <c r="J88" s="5"/>
      <c r="K88" s="5"/>
      <c r="L88" s="5"/>
      <c r="M88" s="5"/>
      <c r="N88" s="5"/>
      <c r="O88" s="5"/>
      <c r="P88" s="5"/>
      <c r="Q88" s="5"/>
      <c r="R88" s="5"/>
      <c r="S88" s="5"/>
      <c r="T88" s="5"/>
      <c r="U88" s="5"/>
      <c r="V88" s="5"/>
      <c r="W88" s="5"/>
      <c r="X88" s="5"/>
    </row>
    <row r="89" spans="7:24" x14ac:dyDescent="0.25">
      <c r="G89" s="5"/>
      <c r="H89" s="5"/>
      <c r="I89" s="5"/>
      <c r="J89" s="5"/>
      <c r="K89" s="5"/>
      <c r="L89" s="5"/>
      <c r="M89" s="5"/>
      <c r="N89" s="5"/>
      <c r="O89" s="5"/>
      <c r="P89" s="5"/>
      <c r="Q89" s="5"/>
      <c r="R89" s="5"/>
      <c r="S89" s="5"/>
      <c r="T89" s="5"/>
      <c r="U89" s="5"/>
      <c r="V89" s="5"/>
      <c r="W89" s="5"/>
      <c r="X89" s="5"/>
    </row>
    <row r="90" spans="7:24" x14ac:dyDescent="0.25">
      <c r="G90" s="5"/>
      <c r="H90" s="5"/>
      <c r="I90" s="5"/>
      <c r="J90" s="5"/>
      <c r="K90" s="5"/>
      <c r="L90" s="5"/>
      <c r="M90" s="5"/>
      <c r="N90" s="5"/>
      <c r="O90" s="5"/>
      <c r="P90" s="5"/>
      <c r="Q90" s="5"/>
      <c r="R90" s="5"/>
      <c r="S90" s="5"/>
      <c r="T90" s="5"/>
      <c r="U90" s="5"/>
      <c r="V90" s="5"/>
      <c r="W90" s="5"/>
      <c r="X90" s="5"/>
    </row>
    <row r="91" spans="7:24" x14ac:dyDescent="0.25">
      <c r="G91" s="5"/>
      <c r="H91" s="5"/>
      <c r="I91" s="5"/>
      <c r="J91" s="5"/>
      <c r="K91" s="5"/>
      <c r="L91" s="5"/>
      <c r="M91" s="5"/>
      <c r="N91" s="5"/>
      <c r="O91" s="5"/>
      <c r="P91" s="5"/>
      <c r="Q91" s="5"/>
      <c r="R91" s="5"/>
      <c r="S91" s="5"/>
      <c r="T91" s="5"/>
      <c r="U91" s="5"/>
      <c r="V91" s="5"/>
      <c r="W91" s="5"/>
      <c r="X91" s="5"/>
    </row>
    <row r="92" spans="7:24" x14ac:dyDescent="0.25">
      <c r="G92" s="5"/>
      <c r="H92" s="5"/>
      <c r="I92" s="5"/>
      <c r="J92" s="5"/>
      <c r="K92" s="5"/>
      <c r="L92" s="5"/>
      <c r="M92" s="5"/>
      <c r="N92" s="5"/>
      <c r="O92" s="5"/>
      <c r="P92" s="5"/>
      <c r="Q92" s="5"/>
      <c r="R92" s="5"/>
      <c r="S92" s="5"/>
      <c r="T92" s="5"/>
      <c r="U92" s="5"/>
      <c r="V92" s="5"/>
      <c r="W92" s="5"/>
      <c r="X92" s="5"/>
    </row>
    <row r="93" spans="7:24" x14ac:dyDescent="0.25">
      <c r="G93" s="5"/>
      <c r="H93" s="5"/>
      <c r="I93" s="5"/>
      <c r="J93" s="5"/>
      <c r="K93" s="5"/>
      <c r="L93" s="5"/>
      <c r="M93" s="5"/>
      <c r="N93" s="5"/>
      <c r="O93" s="5"/>
      <c r="P93" s="5"/>
      <c r="Q93" s="5"/>
      <c r="R93" s="5"/>
      <c r="S93" s="5"/>
      <c r="T93" s="5"/>
      <c r="U93" s="5"/>
      <c r="V93" s="5"/>
      <c r="W93" s="5"/>
      <c r="X93" s="5"/>
    </row>
    <row r="94" spans="7:24" x14ac:dyDescent="0.25">
      <c r="G94" s="5"/>
      <c r="H94" s="5"/>
      <c r="I94" s="5"/>
      <c r="J94" s="5"/>
      <c r="K94" s="5"/>
      <c r="L94" s="5"/>
      <c r="M94" s="5"/>
      <c r="N94" s="5"/>
      <c r="O94" s="5"/>
      <c r="P94" s="5"/>
      <c r="Q94" s="5"/>
      <c r="R94" s="5"/>
      <c r="S94" s="5"/>
      <c r="T94" s="5"/>
      <c r="U94" s="5"/>
      <c r="V94" s="5"/>
      <c r="W94" s="5"/>
      <c r="X94" s="5"/>
    </row>
    <row r="95" spans="7:24" x14ac:dyDescent="0.25">
      <c r="G95" s="5"/>
      <c r="H95" s="5"/>
      <c r="I95" s="5"/>
      <c r="J95" s="5"/>
      <c r="K95" s="5"/>
      <c r="L95" s="5"/>
      <c r="M95" s="5"/>
      <c r="N95" s="5"/>
      <c r="O95" s="5"/>
      <c r="P95" s="5"/>
      <c r="Q95" s="5"/>
      <c r="R95" s="5"/>
      <c r="S95" s="5"/>
      <c r="T95" s="5"/>
      <c r="U95" s="5"/>
      <c r="V95" s="5"/>
      <c r="W95" s="5"/>
      <c r="X95" s="5"/>
    </row>
    <row r="96" spans="7:24" x14ac:dyDescent="0.25">
      <c r="G96" s="5"/>
      <c r="H96" s="5"/>
      <c r="I96" s="5"/>
      <c r="J96" s="5"/>
      <c r="K96" s="5"/>
      <c r="L96" s="5"/>
      <c r="M96" s="5"/>
      <c r="N96" s="5"/>
      <c r="O96" s="5"/>
      <c r="P96" s="5"/>
      <c r="Q96" s="5"/>
      <c r="R96" s="5"/>
      <c r="S96" s="5"/>
      <c r="T96" s="5"/>
      <c r="U96" s="5"/>
      <c r="V96" s="5"/>
      <c r="W96" s="5"/>
      <c r="X96" s="5"/>
    </row>
    <row r="97" spans="7:24" x14ac:dyDescent="0.25">
      <c r="G97" s="5"/>
      <c r="H97" s="5"/>
      <c r="I97" s="5"/>
      <c r="J97" s="5"/>
      <c r="K97" s="5"/>
      <c r="L97" s="5"/>
      <c r="M97" s="5"/>
      <c r="N97" s="5"/>
      <c r="O97" s="5"/>
      <c r="P97" s="5"/>
      <c r="Q97" s="5"/>
      <c r="R97" s="5"/>
      <c r="S97" s="5"/>
      <c r="T97" s="5"/>
      <c r="U97" s="5"/>
      <c r="V97" s="5"/>
      <c r="W97" s="5"/>
      <c r="X97" s="5"/>
    </row>
  </sheetData>
  <mergeCells count="13">
    <mergeCell ref="B28:F33"/>
    <mergeCell ref="B15:C15"/>
    <mergeCell ref="C25:AV25"/>
    <mergeCell ref="AK4:AZ4"/>
    <mergeCell ref="G4:AJ4"/>
    <mergeCell ref="C24:D24"/>
    <mergeCell ref="BA4:BA5"/>
    <mergeCell ref="E4:E5"/>
    <mergeCell ref="B2:BA2"/>
    <mergeCell ref="B4:B5"/>
    <mergeCell ref="C4:C5"/>
    <mergeCell ref="D4:D5"/>
    <mergeCell ref="F4:F5"/>
  </mergeCells>
  <hyperlinks>
    <hyperlink ref="BA9" r:id="rId1"/>
    <hyperlink ref="BA11" r:id="rId2"/>
    <hyperlink ref="BA16" r:id="rId3"/>
    <hyperlink ref="BA20" r:id="rId4"/>
    <hyperlink ref="BA21" r:id="rId5"/>
    <hyperlink ref="BA22" r:id="rId6"/>
    <hyperlink ref="BA10" r:id="rId7"/>
    <hyperlink ref="BA7" r:id="rId8"/>
  </hyperlinks>
  <pageMargins left="0.7" right="0.7" top="0.75" bottom="0.75" header="0.3" footer="0.3"/>
  <pageSetup paperSize="9" scale="22" fitToHeight="0" orientation="landscape"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62497F387DEA4C977588B99327BEC3" ma:contentTypeVersion="1" ma:contentTypeDescription="Create a new document." ma:contentTypeScope="" ma:versionID="fdfa4b9edc1ae0c4a8af46f50e980bc7">
  <xsd:schema xmlns:xsd="http://www.w3.org/2001/XMLSchema" xmlns:xs="http://www.w3.org/2001/XMLSchema" xmlns:p="http://schemas.microsoft.com/office/2006/metadata/properties" xmlns:ns2="f6735893-03d1-4b5c-93f0-2ac1c56603d6" targetNamespace="http://schemas.microsoft.com/office/2006/metadata/properties" ma:root="true" ma:fieldsID="ccb1d98dbd21119745c988dacf073c74" ns2:_="">
    <xsd:import namespace="f6735893-03d1-4b5c-93f0-2ac1c56603d6"/>
    <xsd:element name="properties">
      <xsd:complexType>
        <xsd:sequence>
          <xsd:element name="documentManagement">
            <xsd:complexType>
              <xsd:all>
                <xsd:element ref="ns2:Date_x0020_and_x0020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35893-03d1-4b5c-93f0-2ac1c56603d6" elementFormDefault="qualified">
    <xsd:import namespace="http://schemas.microsoft.com/office/2006/documentManagement/types"/>
    <xsd:import namespace="http://schemas.microsoft.com/office/infopath/2007/PartnerControls"/>
    <xsd:element name="Date_x0020_and_x0020_time" ma:index="8" nillable="true" ma:displayName="Date and time" ma:format="DateOnly" ma:internalName="Date_x0020_and_x0020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_x0020_and_x0020_time xmlns="f6735893-03d1-4b5c-93f0-2ac1c56603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D2D6E-C746-47D4-96CA-2593C7B44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35893-03d1-4b5c-93f0-2ac1c566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00A23-B93B-4DB0-B4DD-583CFAA026CC}">
  <ds:schemaRefs>
    <ds:schemaRef ds:uri="http://schemas.microsoft.com/office/2006/documentManagement/types"/>
    <ds:schemaRef ds:uri="f6735893-03d1-4b5c-93f0-2ac1c56603d6"/>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25A9381-D336-4335-AD52-CB6278BF7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32</vt:i4>
      </vt:variant>
    </vt:vector>
  </HeadingPairs>
  <TitlesOfParts>
    <vt:vector size="34" baseType="lpstr">
      <vt:lpstr>Calendar</vt:lpstr>
      <vt:lpstr>Schedule</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ColumnTitleRegion2..C14.1</vt:lpstr>
      <vt:lpstr>ColumnTitleRegion3..D14.1</vt:lpstr>
      <vt:lpstr>ColumnTitleRegion4..H26.1</vt:lpstr>
      <vt:lpstr>ColumnTitleRegion5..C28.1</vt:lpstr>
      <vt:lpstr>ColumnTitleRegion6..D28.1</vt:lpstr>
      <vt:lpstr>ColumnTitleRegion7..H40.1</vt:lpstr>
      <vt:lpstr>ColumnTitleRegion8..C42.1</vt:lpstr>
      <vt:lpstr>ColumnTitleRegion9..D42.1</vt:lpstr>
      <vt:lpstr>Calendar!Print_Area</vt:lpstr>
      <vt:lpstr>WeekStart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Berry</dc:creator>
  <cp:lastModifiedBy>Zarin, Lazmin</cp:lastModifiedBy>
  <cp:lastPrinted>2018-06-22T12:11:34Z</cp:lastPrinted>
  <dcterms:created xsi:type="dcterms:W3CDTF">2018-06-20T12:43:45Z</dcterms:created>
  <dcterms:modified xsi:type="dcterms:W3CDTF">2019-03-01T15:48:34Z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0x010100F262497F387DEA4C977588B99327BEC3</vt:lpwstr>
  </property>
</Properties>
</file>