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k.corporg.net\NGTDFS$\Group\OandT\OptRisk\Operational_Requirements_WOKH\32_Electricity Incentives Development\Performance\MBSS\01 April 2018\"/>
    </mc:Choice>
  </mc:AlternateContent>
  <bookViews>
    <workbookView xWindow="240" yWindow="-135" windowWidth="20115" windowHeight="6105"/>
  </bookViews>
  <sheets>
    <sheet name="Overall cost" sheetId="1" r:id="rId1"/>
    <sheet name="Total categories" sheetId="21" r:id="rId2"/>
    <sheet name="BM total" sheetId="22" r:id="rId3"/>
    <sheet name="AS Total" sheetId="4" r:id="rId4"/>
    <sheet name="Trades" sheetId="5" r:id="rId5"/>
    <sheet name="DSR" sheetId="6" r:id="rId6"/>
    <sheet name="SO2SO" sheetId="7" r:id="rId7"/>
    <sheet name="Energy Imbalance" sheetId="8" r:id="rId8"/>
    <sheet name="Positive Reserve" sheetId="9" r:id="rId9"/>
    <sheet name="STOR" sheetId="11" r:id="rId10"/>
    <sheet name="Constraints" sheetId="12" r:id="rId11"/>
    <sheet name="Negative Reserves" sheetId="13" r:id="rId12"/>
    <sheet name="Fast Reserve" sheetId="14" r:id="rId13"/>
    <sheet name="Response" sheetId="15" r:id="rId14"/>
    <sheet name="Reactive" sheetId="16" r:id="rId15"/>
    <sheet name="ROCOF" sheetId="17" r:id="rId16"/>
    <sheet name="Black Start" sheetId="18" r:id="rId17"/>
    <sheet name="Other Reserves" sheetId="19" r:id="rId18"/>
    <sheet name="Minor components" sheetId="20" r:id="rId19"/>
  </sheets>
  <calcPr calcId="171027"/>
</workbook>
</file>

<file path=xl/calcChain.xml><?xml version="1.0" encoding="utf-8"?>
<calcChain xmlns="http://schemas.openxmlformats.org/spreadsheetml/2006/main">
  <c r="C33" i="15" l="1"/>
  <c r="D33" i="15"/>
  <c r="B33" i="15"/>
  <c r="C6" i="5" l="1"/>
  <c r="B38" i="15" l="1"/>
  <c r="C38" i="15"/>
  <c r="D38" i="15"/>
  <c r="B39" i="15"/>
  <c r="C39" i="15"/>
  <c r="D39" i="15"/>
  <c r="B40" i="15"/>
  <c r="C40" i="15"/>
  <c r="D40" i="15"/>
  <c r="B41" i="15"/>
  <c r="C41" i="15"/>
  <c r="D41" i="15"/>
  <c r="B42" i="15"/>
  <c r="C42" i="15"/>
  <c r="D42" i="15"/>
  <c r="B43" i="15"/>
  <c r="C43" i="15"/>
  <c r="D43" i="15"/>
  <c r="B44" i="15"/>
  <c r="C44" i="15"/>
  <c r="D44" i="15"/>
  <c r="B45" i="15"/>
  <c r="C45" i="15"/>
  <c r="D45" i="15"/>
  <c r="B46" i="15"/>
  <c r="C46" i="15"/>
  <c r="D46" i="15"/>
  <c r="C37" i="15"/>
  <c r="D37" i="15"/>
  <c r="B37" i="15"/>
  <c r="C14" i="14" l="1"/>
  <c r="C13" i="14"/>
  <c r="C17" i="12" l="1"/>
  <c r="C13" i="12" s="1"/>
  <c r="G3" i="1" l="1"/>
</calcChain>
</file>

<file path=xl/sharedStrings.xml><?xml version="1.0" encoding="utf-8"?>
<sst xmlns="http://schemas.openxmlformats.org/spreadsheetml/2006/main" count="328" uniqueCount="180">
  <si>
    <t>Trades</t>
  </si>
  <si>
    <t>Balancing Mechanism</t>
  </si>
  <si>
    <t>Ancillary Services</t>
  </si>
  <si>
    <t>SO-to-SO</t>
  </si>
  <si>
    <t>Other</t>
  </si>
  <si>
    <t xml:space="preserve">Sell </t>
  </si>
  <si>
    <t>MWh</t>
  </si>
  <si>
    <t>Cost £m</t>
  </si>
  <si>
    <t>AS - Response</t>
  </si>
  <si>
    <t>AS - Fast Reserves</t>
  </si>
  <si>
    <t>AS - STOR</t>
  </si>
  <si>
    <t>AS - Other Reserves</t>
  </si>
  <si>
    <t>AS - Black Start</t>
  </si>
  <si>
    <t>AS - Reactive</t>
  </si>
  <si>
    <t xml:space="preserve">AS - Constraints </t>
  </si>
  <si>
    <t>AS - SO-SO Costs</t>
  </si>
  <si>
    <t>AS - Other Ancillary Cost</t>
  </si>
  <si>
    <t>AS - Outstanding Liabilities</t>
  </si>
  <si>
    <t>AS Mandatory Service</t>
  </si>
  <si>
    <t>AS Commercial Service</t>
  </si>
  <si>
    <t>AS Miscellaneous Costs</t>
  </si>
  <si>
    <t>AS Tendered Service</t>
  </si>
  <si>
    <t>AS - SO-SO Trades (Commercial)</t>
  </si>
  <si>
    <t>AS - SO-SO Interconnector Capability (Commercial)</t>
  </si>
  <si>
    <t>AS - NGIL Interptrip (Commercial)</t>
  </si>
  <si>
    <t>SO-SO Energy Trades</t>
  </si>
  <si>
    <t>SO-SO Margin</t>
  </si>
  <si>
    <t>SO-SO Constrained Margin</t>
  </si>
  <si>
    <t>SO-SO Constaints</t>
  </si>
  <si>
    <t>SO-SO Ramping</t>
  </si>
  <si>
    <t>SO-SO Invoked by External Parties</t>
  </si>
  <si>
    <t>BM - Response</t>
  </si>
  <si>
    <t>BM - Fast Reserves</t>
  </si>
  <si>
    <t>BM - Standing Reserves (STOR)</t>
  </si>
  <si>
    <t>BM - Margin</t>
  </si>
  <si>
    <t>BM - Constrained Margin</t>
  </si>
  <si>
    <t>BM - Constraints E&amp;W</t>
  </si>
  <si>
    <t>BM - Constraints Scotland</t>
  </si>
  <si>
    <t>BM - Non-Delivery</t>
  </si>
  <si>
    <t>BM - Minor Components</t>
  </si>
  <si>
    <t>SO-SO Footroom</t>
  </si>
  <si>
    <t>Cost</t>
  </si>
  <si>
    <t>AS - BM Intertrip capability (Mandatory - CAP76)</t>
  </si>
  <si>
    <t>AS - BM Intertrip capability  (Commercial)</t>
  </si>
  <si>
    <t>AS - BM Intertrip Arming  (Commercial)</t>
  </si>
  <si>
    <t>AS - Interconnector Intertrip Arming (Commercial)</t>
  </si>
  <si>
    <t>AS - BM Intertrip - trip (Mandatory and Commercial)</t>
  </si>
  <si>
    <t>Costs</t>
  </si>
  <si>
    <t>Total</t>
  </si>
  <si>
    <t>Trade - UTEV</t>
  </si>
  <si>
    <t>BM Optional Fast Reserve (Commerical)</t>
  </si>
  <si>
    <t>BM Firm Fast Reserve (Tendered)</t>
  </si>
  <si>
    <t>NBM Optional Fast Reserve Availability (Commercial)</t>
  </si>
  <si>
    <t>NBM Optional Fast Reserve Utilisation (Commercial)</t>
  </si>
  <si>
    <t>NBM Firm Fast Reserve Avail + Nom (Tendered)</t>
  </si>
  <si>
    <t>NBM Firm Fast Reserve Utilisation (Tendered)</t>
  </si>
  <si>
    <t xml:space="preserve">BM Generator Response (Mandatory) </t>
  </si>
  <si>
    <t>BM Generator Response (Commercial)</t>
  </si>
  <si>
    <t xml:space="preserve">BM Generator Response Energy (Mandatory) </t>
  </si>
  <si>
    <t xml:space="preserve">BM Generator Response Energy (Commercial) </t>
  </si>
  <si>
    <t>Hydro Spin Gen with LF</t>
  </si>
  <si>
    <t>Hydro Pump deload</t>
  </si>
  <si>
    <t>Interconnector Response (Commercial)</t>
  </si>
  <si>
    <t>NBM Demand Side Response (Commerical)</t>
  </si>
  <si>
    <t>BM Other Response (Commercial)</t>
  </si>
  <si>
    <t>NBM Other Response (Commercial)</t>
  </si>
  <si>
    <t>BM Utilisation (Mandatory - SVA)</t>
  </si>
  <si>
    <t>Power Potential ( Commercial)</t>
  </si>
  <si>
    <t>BM Default Utilisation (Mandatory - CVA)</t>
  </si>
  <si>
    <t>BM Black Start Feasibility (Commercial)</t>
  </si>
  <si>
    <t>BM Black Start Warming (Commercial)</t>
  </si>
  <si>
    <t>SO-SO - Minor Components</t>
  </si>
  <si>
    <t>BM - Other Reserves (Unwinding)</t>
  </si>
  <si>
    <t>Energy Imbalance</t>
  </si>
  <si>
    <t>Operating Reserves</t>
  </si>
  <si>
    <t>BM Startup</t>
  </si>
  <si>
    <t>STOR</t>
  </si>
  <si>
    <t>Constraints</t>
  </si>
  <si>
    <t>Negative Reserves</t>
  </si>
  <si>
    <t>Fast Reserves</t>
  </si>
  <si>
    <t>Response</t>
  </si>
  <si>
    <t>Reactive</t>
  </si>
  <si>
    <t>Minor Components</t>
  </si>
  <si>
    <t>ROCOF</t>
  </si>
  <si>
    <t>Black Start</t>
  </si>
  <si>
    <t>Others</t>
  </si>
  <si>
    <t>BM - Energy balancing</t>
  </si>
  <si>
    <t>BM - Constraints Cheviot</t>
  </si>
  <si>
    <t>AS - Miscellaneous</t>
  </si>
  <si>
    <t>NBM - Frequency Response</t>
  </si>
  <si>
    <t>NBM - Short-term operating reserve (STOR)</t>
  </si>
  <si>
    <t>NBM - Fast Reserve</t>
  </si>
  <si>
    <t>AS - Non BM providers</t>
  </si>
  <si>
    <t>AS - BM providers</t>
  </si>
  <si>
    <t>BM - STOR</t>
  </si>
  <si>
    <t>AS - BM STOR (Tendered)</t>
  </si>
  <si>
    <t>AS - BM Season/Term Reconciliation (Tendered)</t>
  </si>
  <si>
    <t>AS - NBM Season/Term Reconciliation (Tendered)</t>
  </si>
  <si>
    <t>AS - NBM STOR availability (Tendered)</t>
  </si>
  <si>
    <t>AS - NBM STOR utilisation (Tendered)</t>
  </si>
  <si>
    <t>AS - Hydro STOR (Tendered)</t>
  </si>
  <si>
    <t>BM - STOR utilisation (Tendered)</t>
  </si>
  <si>
    <t>AS - BM Constraints (Other)</t>
  </si>
  <si>
    <t>BM - Constaints</t>
  </si>
  <si>
    <t>BM - Constraints</t>
  </si>
  <si>
    <t>Trades - Constraints</t>
  </si>
  <si>
    <t>SO-SO - Constraints</t>
  </si>
  <si>
    <t>Costs (£m)</t>
  </si>
  <si>
    <t>AS - Constraints</t>
  </si>
  <si>
    <t>AS - BM Constraints (Strike Price contracts)</t>
  </si>
  <si>
    <t>AS - Negative reserve</t>
  </si>
  <si>
    <t>BM - Negative reserve</t>
  </si>
  <si>
    <t>Trade -  Negative reserve</t>
  </si>
  <si>
    <t>SO-SO - Negative reserve</t>
  </si>
  <si>
    <t>AS - NBM Firm Fast Reserve availability + nomination (Tendered)</t>
  </si>
  <si>
    <t>AS - BM Firm Fast Reserve availability (Tendered)</t>
  </si>
  <si>
    <t>AS - BM Hydro Spin Gen No LF (Commerical)</t>
  </si>
  <si>
    <t>Volume</t>
  </si>
  <si>
    <t>BM Syncronous Compensation ( Commerical)</t>
  </si>
  <si>
    <t>BM Black Start Test (Commerical)</t>
  </si>
  <si>
    <t>BM  Black Start Availability (Commercial)</t>
  </si>
  <si>
    <t>Interconnector Black Start Availability (Commercial)</t>
  </si>
  <si>
    <t>BM Black Start Capital Contributions (Commerical)</t>
  </si>
  <si>
    <t>BM Black Start Other (Commerical)</t>
  </si>
  <si>
    <t>BM Demand Turn Up (Commercial)</t>
  </si>
  <si>
    <t>BM Warming (Commercial)</t>
  </si>
  <si>
    <t>NBM Demand Turn Up (Commerical)</t>
  </si>
  <si>
    <t>BM Power Potential (Commercial)</t>
  </si>
  <si>
    <t>Hydro Rapid Start And GT Fast Start Utilisation (Commercial)</t>
  </si>
  <si>
    <t>Hydro Optional Spin Pump (Commercial)</t>
  </si>
  <si>
    <t>BM GT Fast Start Availability (Commerial)</t>
  </si>
  <si>
    <t>BM- Positive Reserve</t>
  </si>
  <si>
    <t>Trade - Positive Reserve</t>
  </si>
  <si>
    <t>BM- Constrained Positive Reserve</t>
  </si>
  <si>
    <t>Trade - Constrained Positive Reserve</t>
  </si>
  <si>
    <t>SO-SO - Positive Reserve</t>
  </si>
  <si>
    <t>SO-SO - Constrained Positive Reserve</t>
  </si>
  <si>
    <t>sites</t>
  </si>
  <si>
    <t>instructions</t>
  </si>
  <si>
    <t>Hydro Rapid Start And GT Fast Start utilisation (MWh)</t>
  </si>
  <si>
    <t>Hydro Optional Spin Pump availability (MWh)</t>
  </si>
  <si>
    <t>BM GT Fast Start Availability number of sites</t>
  </si>
  <si>
    <t>NBM Demand Turn Up utilisation (MWh)</t>
  </si>
  <si>
    <t>BM Demand Turn Up utilisation (MWh)</t>
  </si>
  <si>
    <t>BM Power Potential utilisation (MWh)</t>
  </si>
  <si>
    <t>BM Warming instructions</t>
  </si>
  <si>
    <t>Volumes</t>
  </si>
  <si>
    <t>BM - Negative Reserve</t>
  </si>
  <si>
    <t>Trade - Negative Reserve</t>
  </si>
  <si>
    <t>SO-SO - Negative Reserve</t>
  </si>
  <si>
    <t>BM Enhanced Frequency Response (Commercial)</t>
  </si>
  <si>
    <t>NBM Enhanced Frequency Response (Commercial)</t>
  </si>
  <si>
    <t>BM FFR  Response Energy (Tendered)</t>
  </si>
  <si>
    <t>BM FFR (Tendered)</t>
  </si>
  <si>
    <t>NBM FFR (Tendered)</t>
  </si>
  <si>
    <t>Holding volumes</t>
  </si>
  <si>
    <t>P</t>
  </si>
  <si>
    <t>S</t>
  </si>
  <si>
    <t>H</t>
  </si>
  <si>
    <t>Holding volumes (TWh)</t>
  </si>
  <si>
    <t>Volume MWh</t>
  </si>
  <si>
    <t>Cost £ million</t>
  </si>
  <si>
    <t>Buy Volume</t>
  </si>
  <si>
    <t>Sell Volume</t>
  </si>
  <si>
    <t xml:space="preserve">Buy </t>
  </si>
  <si>
    <t>Hydro Spin Gen No LF (Commerical)</t>
  </si>
  <si>
    <t>BM Reactive Utilisation (Commercial)</t>
  </si>
  <si>
    <t>Power Potential (Commercial)</t>
  </si>
  <si>
    <t>AS - Minor Components</t>
  </si>
  <si>
    <t>Constraint Margin Replacement</t>
  </si>
  <si>
    <t>RoCoF</t>
  </si>
  <si>
    <t>availability</t>
  </si>
  <si>
    <t>Volume MW</t>
  </si>
  <si>
    <t>STOR  (standing Reserves only)</t>
  </si>
  <si>
    <t>Fast Reserves (BM only)</t>
  </si>
  <si>
    <t>Response (Absolute- BM only)</t>
  </si>
  <si>
    <t>BM - Negative Reserves</t>
  </si>
  <si>
    <t>BM - Other Reserves (unwinding)</t>
  </si>
  <si>
    <t>BM - Response (Absolute)</t>
  </si>
  <si>
    <t>Abs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</si>
</sst>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0"/>
    <numFmt numFmtId="165" formatCode="&quot;£&quot;#,##0"/>
    <numFmt numFmtId="167" formatCode="#,##0.000;[Red]\(#,##0.000\)\ "/>
    <numFmt numFmtId="168" formatCode="&quot;£&quot;#,##0.0"/>
    <numFmt numFmtId="169" formatCode="#,##0.0"/>
    <numFmt numFmtId="170" formatCode="0.0"/>
    <numFmt numFmtId="171" formatCode="_-* #,##0_-;\-* #,##0_-;_-* &quot;-&quot;??_-;_-@_-"/>
    <numFmt numFmtId="172" formatCode="&quot;£&quot;#,##0.00"/>
  </numFmts>
  <fonts count="6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20"/>
      <name val="Verdana"/>
      <family val="2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10"/>
      <color indexed="62"/>
      <name val="Verdana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8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50" borderId="0" applyNumberFormat="0" applyBorder="0" applyAlignment="0" applyProtection="0"/>
    <xf numFmtId="0" fontId="24" fillId="51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52" borderId="0" applyNumberFormat="0" applyBorder="0" applyAlignment="0" applyProtection="0"/>
    <xf numFmtId="0" fontId="25" fillId="36" borderId="0" applyNumberFormat="0" applyBorder="0" applyAlignment="0" applyProtection="0"/>
    <xf numFmtId="0" fontId="26" fillId="53" borderId="15" applyNumberFormat="0" applyAlignment="0" applyProtection="0"/>
    <xf numFmtId="0" fontId="27" fillId="54" borderId="16" applyNumberFormat="0" applyAlignment="0" applyProtection="0"/>
    <xf numFmtId="43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37" borderId="0" applyNumberFormat="0" applyBorder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2" fillId="0" borderId="0" applyNumberFormat="0" applyFill="0" applyBorder="0" applyAlignment="0" applyProtection="0"/>
    <xf numFmtId="0" fontId="33" fillId="40" borderId="15" applyNumberFormat="0" applyAlignment="0" applyProtection="0"/>
    <xf numFmtId="0" fontId="34" fillId="0" borderId="20" applyNumberFormat="0" applyFill="0" applyAlignment="0" applyProtection="0"/>
    <xf numFmtId="0" fontId="35" fillId="55" borderId="0" applyNumberFormat="0" applyBorder="0" applyAlignment="0" applyProtection="0"/>
    <xf numFmtId="0" fontId="23" fillId="56" borderId="21" applyNumberFormat="0" applyFont="0" applyAlignment="0" applyProtection="0"/>
    <xf numFmtId="0" fontId="36" fillId="53" borderId="22" applyNumberFormat="0" applyAlignment="0" applyProtection="0"/>
    <xf numFmtId="0" fontId="37" fillId="0" borderId="0" applyNumberFormat="0" applyFill="0" applyBorder="0" applyAlignment="0" applyProtection="0"/>
    <xf numFmtId="0" fontId="38" fillId="0" borderId="23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41" fillId="6" borderId="0" applyNumberFormat="0" applyBorder="0" applyAlignment="0" applyProtection="0"/>
    <xf numFmtId="0" fontId="11" fillId="7" borderId="9" applyNumberFormat="0" applyAlignment="0" applyProtection="0"/>
    <xf numFmtId="0" fontId="12" fillId="8" borderId="10" applyNumberFormat="0" applyAlignment="0" applyProtection="0"/>
    <xf numFmtId="0" fontId="13" fillId="8" borderId="9" applyNumberFormat="0" applyAlignment="0" applyProtection="0"/>
    <xf numFmtId="0" fontId="14" fillId="0" borderId="11" applyNumberFormat="0" applyFill="0" applyAlignment="0" applyProtection="0"/>
    <xf numFmtId="0" fontId="15" fillId="9" borderId="12" applyNumberFormat="0" applyAlignment="0" applyProtection="0"/>
    <xf numFmtId="0" fontId="16" fillId="0" borderId="0" applyNumberFormat="0" applyFill="0" applyBorder="0" applyAlignment="0" applyProtection="0"/>
    <xf numFmtId="0" fontId="2" fillId="10" borderId="13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9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9" fillId="34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0" fillId="0" borderId="0"/>
    <xf numFmtId="0" fontId="42" fillId="40" borderId="0" applyNumberFormat="0" applyBorder="0" applyAlignment="0" applyProtection="0"/>
    <xf numFmtId="0" fontId="42" fillId="42" borderId="0" applyNumberFormat="0" applyBorder="0" applyAlignment="0" applyProtection="0"/>
    <xf numFmtId="0" fontId="42" fillId="56" borderId="0" applyNumberFormat="0" applyBorder="0" applyAlignment="0" applyProtection="0"/>
    <xf numFmtId="0" fontId="42" fillId="40" borderId="0" applyNumberFormat="0" applyBorder="0" applyAlignment="0" applyProtection="0"/>
    <xf numFmtId="0" fontId="42" fillId="39" borderId="0" applyNumberFormat="0" applyBorder="0" applyAlignment="0" applyProtection="0"/>
    <xf numFmtId="0" fontId="42" fillId="56" borderId="0" applyNumberFormat="0" applyBorder="0" applyAlignment="0" applyProtection="0"/>
    <xf numFmtId="0" fontId="42" fillId="53" borderId="0" applyNumberFormat="0" applyBorder="0" applyAlignment="0" applyProtection="0"/>
    <xf numFmtId="0" fontId="42" fillId="42" borderId="0" applyNumberFormat="0" applyBorder="0" applyAlignment="0" applyProtection="0"/>
    <xf numFmtId="0" fontId="42" fillId="55" borderId="0" applyNumberFormat="0" applyBorder="0" applyAlignment="0" applyProtection="0"/>
    <xf numFmtId="0" fontId="42" fillId="53" borderId="0" applyNumberFormat="0" applyBorder="0" applyAlignment="0" applyProtection="0"/>
    <xf numFmtId="0" fontId="42" fillId="41" borderId="0" applyNumberFormat="0" applyBorder="0" applyAlignment="0" applyProtection="0"/>
    <xf numFmtId="0" fontId="42" fillId="55" borderId="0" applyNumberFormat="0" applyBorder="0" applyAlignment="0" applyProtection="0"/>
    <xf numFmtId="0" fontId="43" fillId="47" borderId="0" applyNumberFormat="0" applyBorder="0" applyAlignment="0" applyProtection="0"/>
    <xf numFmtId="0" fontId="43" fillId="42" borderId="0" applyNumberFormat="0" applyBorder="0" applyAlignment="0" applyProtection="0"/>
    <xf numFmtId="0" fontId="43" fillId="55" borderId="0" applyNumberFormat="0" applyBorder="0" applyAlignment="0" applyProtection="0"/>
    <xf numFmtId="0" fontId="43" fillId="53" borderId="0" applyNumberFormat="0" applyBorder="0" applyAlignment="0" applyProtection="0"/>
    <xf numFmtId="0" fontId="43" fillId="47" borderId="0" applyNumberFormat="0" applyBorder="0" applyAlignment="0" applyProtection="0"/>
    <xf numFmtId="0" fontId="43" fillId="42" borderId="0" applyNumberFormat="0" applyBorder="0" applyAlignment="0" applyProtection="0"/>
    <xf numFmtId="0" fontId="43" fillId="47" borderId="0" applyNumberFormat="0" applyBorder="0" applyAlignment="0" applyProtection="0"/>
    <xf numFmtId="0" fontId="43" fillId="50" borderId="0" applyNumberFormat="0" applyBorder="0" applyAlignment="0" applyProtection="0"/>
    <xf numFmtId="0" fontId="43" fillId="51" borderId="0" applyNumberFormat="0" applyBorder="0" applyAlignment="0" applyProtection="0"/>
    <xf numFmtId="0" fontId="43" fillId="58" borderId="0" applyNumberFormat="0" applyBorder="0" applyAlignment="0" applyProtection="0"/>
    <xf numFmtId="0" fontId="43" fillId="47" borderId="0" applyNumberFormat="0" applyBorder="0" applyAlignment="0" applyProtection="0"/>
    <xf numFmtId="0" fontId="43" fillId="52" borderId="0" applyNumberFormat="0" applyBorder="0" applyAlignment="0" applyProtection="0"/>
    <xf numFmtId="0" fontId="44" fillId="36" borderId="0" applyNumberFormat="0" applyBorder="0" applyAlignment="0" applyProtection="0"/>
    <xf numFmtId="0" fontId="45" fillId="59" borderId="15" applyNumberFormat="0" applyAlignment="0" applyProtection="0"/>
    <xf numFmtId="0" fontId="46" fillId="54" borderId="16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37" borderId="0" applyNumberFormat="0" applyBorder="0" applyAlignment="0" applyProtection="0"/>
    <xf numFmtId="0" fontId="49" fillId="0" borderId="24" applyNumberFormat="0" applyFill="0" applyAlignment="0" applyProtection="0"/>
    <xf numFmtId="0" fontId="50" fillId="0" borderId="18" applyNumberFormat="0" applyFill="0" applyAlignment="0" applyProtection="0"/>
    <xf numFmtId="0" fontId="51" fillId="0" borderId="25" applyNumberFormat="0" applyFill="0" applyAlignment="0" applyProtection="0"/>
    <xf numFmtId="0" fontId="51" fillId="0" borderId="0" applyNumberFormat="0" applyFill="0" applyBorder="0" applyAlignment="0" applyProtection="0"/>
    <xf numFmtId="0" fontId="52" fillId="55" borderId="15" applyNumberFormat="0" applyAlignment="0" applyProtection="0"/>
    <xf numFmtId="0" fontId="53" fillId="0" borderId="20" applyNumberFormat="0" applyFill="0" applyAlignment="0" applyProtection="0"/>
    <xf numFmtId="0" fontId="54" fillId="55" borderId="0" applyNumberFormat="0" applyBorder="0" applyAlignment="0" applyProtection="0"/>
    <xf numFmtId="0" fontId="20" fillId="0" borderId="0"/>
    <xf numFmtId="0" fontId="4" fillId="56" borderId="21" applyNumberFormat="0" applyFont="0" applyAlignment="0" applyProtection="0"/>
    <xf numFmtId="0" fontId="4" fillId="56" borderId="21" applyNumberFormat="0" applyFont="0" applyAlignment="0" applyProtection="0"/>
    <xf numFmtId="0" fontId="55" fillId="59" borderId="22" applyNumberFormat="0" applyAlignment="0" applyProtection="0"/>
    <xf numFmtId="0" fontId="56" fillId="0" borderId="0" applyNumberFormat="0" applyFill="0" applyBorder="0" applyAlignment="0" applyProtection="0"/>
    <xf numFmtId="0" fontId="57" fillId="0" borderId="26" applyNumberFormat="0" applyFill="0" applyAlignment="0" applyProtection="0"/>
    <xf numFmtId="0" fontId="58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38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50" borderId="0" applyNumberFormat="0" applyBorder="0" applyAlignment="0" applyProtection="0"/>
    <xf numFmtId="0" fontId="24" fillId="51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52" borderId="0" applyNumberFormat="0" applyBorder="0" applyAlignment="0" applyProtection="0"/>
    <xf numFmtId="0" fontId="25" fillId="36" borderId="0" applyNumberFormat="0" applyBorder="0" applyAlignment="0" applyProtection="0"/>
    <xf numFmtId="0" fontId="26" fillId="53" borderId="15" applyNumberFormat="0" applyAlignment="0" applyProtection="0"/>
    <xf numFmtId="0" fontId="27" fillId="54" borderId="16" applyNumberForma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37" borderId="0" applyNumberFormat="0" applyBorder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2" fillId="0" borderId="0" applyNumberFormat="0" applyFill="0" applyBorder="0" applyAlignment="0" applyProtection="0"/>
    <xf numFmtId="0" fontId="33" fillId="40" borderId="15" applyNumberFormat="0" applyAlignment="0" applyProtection="0"/>
    <xf numFmtId="0" fontId="34" fillId="0" borderId="20" applyNumberFormat="0" applyFill="0" applyAlignment="0" applyProtection="0"/>
    <xf numFmtId="0" fontId="35" fillId="55" borderId="0" applyNumberFormat="0" applyBorder="0" applyAlignment="0" applyProtection="0"/>
    <xf numFmtId="0" fontId="23" fillId="56" borderId="21" applyNumberFormat="0" applyFont="0" applyAlignment="0" applyProtection="0"/>
    <xf numFmtId="0" fontId="36" fillId="53" borderId="22" applyNumberFormat="0" applyAlignment="0" applyProtection="0"/>
    <xf numFmtId="9" fontId="4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3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9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7" fontId="1" fillId="2" borderId="1" xfId="0" applyNumberFormat="1" applyFont="1" applyFill="1" applyBorder="1"/>
    <xf numFmtId="0" fontId="1" fillId="0" borderId="1" xfId="0" applyFont="1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0" xfId="0" applyBorder="1"/>
    <xf numFmtId="0" fontId="0" fillId="3" borderId="1" xfId="0" applyFill="1" applyBorder="1" applyAlignment="1">
      <alignment horizontal="left"/>
    </xf>
    <xf numFmtId="17" fontId="0" fillId="0" borderId="1" xfId="0" applyNumberFormat="1" applyBorder="1"/>
    <xf numFmtId="0" fontId="0" fillId="0" borderId="0" xfId="0" applyAlignment="1">
      <alignment horizontal="left" indent="1"/>
    </xf>
    <xf numFmtId="167" fontId="4" fillId="0" borderId="0" xfId="0" applyNumberFormat="1" applyFont="1" applyAlignment="1">
      <alignment horizontal="center"/>
    </xf>
    <xf numFmtId="167" fontId="0" fillId="0" borderId="0" xfId="0" applyNumberFormat="1"/>
    <xf numFmtId="0" fontId="0" fillId="0" borderId="1" xfId="0" applyBorder="1" applyAlignment="1">
      <alignment wrapText="1"/>
    </xf>
    <xf numFmtId="168" fontId="0" fillId="0" borderId="0" xfId="0" applyNumberFormat="1"/>
    <xf numFmtId="169" fontId="3" fillId="3" borderId="1" xfId="0" applyNumberFormat="1" applyFont="1" applyFill="1" applyBorder="1"/>
    <xf numFmtId="169" fontId="1" fillId="0" borderId="1" xfId="0" applyNumberFormat="1" applyFont="1" applyBorder="1"/>
    <xf numFmtId="168" fontId="0" fillId="0" borderId="1" xfId="0" applyNumberFormat="1" applyBorder="1"/>
    <xf numFmtId="2" fontId="0" fillId="0" borderId="1" xfId="0" applyNumberFormat="1" applyBorder="1"/>
    <xf numFmtId="170" fontId="0" fillId="0" borderId="1" xfId="0" applyNumberFormat="1" applyBorder="1"/>
    <xf numFmtId="2" fontId="0" fillId="0" borderId="0" xfId="0" applyNumberFormat="1"/>
    <xf numFmtId="4" fontId="3" fillId="3" borderId="1" xfId="0" applyNumberFormat="1" applyFont="1" applyFill="1" applyBorder="1"/>
    <xf numFmtId="170" fontId="0" fillId="0" borderId="0" xfId="0" applyNumberFormat="1"/>
    <xf numFmtId="1" fontId="0" fillId="0" borderId="1" xfId="0" applyNumberFormat="1" applyBorder="1"/>
    <xf numFmtId="171" fontId="0" fillId="0" borderId="1" xfId="2" applyNumberFormat="1" applyFont="1" applyBorder="1"/>
    <xf numFmtId="2" fontId="0" fillId="0" borderId="0" xfId="0" applyNumberFormat="1" applyFill="1" applyBorder="1"/>
    <xf numFmtId="0" fontId="0" fillId="0" borderId="0" xfId="0" applyBorder="1" applyAlignment="1">
      <alignment wrapText="1"/>
    </xf>
    <xf numFmtId="171" fontId="0" fillId="0" borderId="0" xfId="2" applyNumberFormat="1" applyFont="1" applyBorder="1"/>
    <xf numFmtId="1" fontId="0" fillId="0" borderId="0" xfId="0" applyNumberFormat="1" applyBorder="1"/>
    <xf numFmtId="2" fontId="0" fillId="0" borderId="1" xfId="2" applyNumberFormat="1" applyFont="1" applyBorder="1"/>
    <xf numFmtId="168" fontId="0" fillId="0" borderId="1" xfId="2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/>
    <xf numFmtId="3" fontId="0" fillId="0" borderId="1" xfId="0" applyNumberFormat="1" applyBorder="1" applyAlignment="1">
      <alignment wrapText="1"/>
    </xf>
    <xf numFmtId="4" fontId="0" fillId="0" borderId="1" xfId="0" applyNumberFormat="1" applyBorder="1"/>
    <xf numFmtId="4" fontId="0" fillId="0" borderId="4" xfId="0" applyNumberFormat="1" applyBorder="1"/>
    <xf numFmtId="3" fontId="0" fillId="0" borderId="1" xfId="0" applyNumberFormat="1" applyBorder="1"/>
    <xf numFmtId="3" fontId="0" fillId="0" borderId="4" xfId="0" applyNumberFormat="1" applyBorder="1"/>
    <xf numFmtId="17" fontId="0" fillId="0" borderId="0" xfId="0" applyNumberFormat="1" applyBorder="1"/>
    <xf numFmtId="0" fontId="5" fillId="0" borderId="1" xfId="0" applyFont="1" applyBorder="1"/>
    <xf numFmtId="17" fontId="5" fillId="0" borderId="1" xfId="0" applyNumberFormat="1" applyFont="1" applyBorder="1"/>
    <xf numFmtId="0" fontId="5" fillId="0" borderId="1" xfId="0" applyFont="1" applyBorder="1" applyAlignment="1">
      <alignment wrapText="1"/>
    </xf>
    <xf numFmtId="3" fontId="5" fillId="3" borderId="1" xfId="0" applyNumberFormat="1" applyFont="1" applyFill="1" applyBorder="1" applyAlignment="1">
      <alignment wrapText="1"/>
    </xf>
    <xf numFmtId="0" fontId="5" fillId="0" borderId="1" xfId="0" applyFont="1" applyBorder="1" applyAlignment="1"/>
    <xf numFmtId="3" fontId="5" fillId="0" borderId="1" xfId="0" applyNumberFormat="1" applyFont="1" applyBorder="1" applyAlignment="1">
      <alignment wrapText="1"/>
    </xf>
    <xf numFmtId="171" fontId="0" fillId="0" borderId="0" xfId="0" applyNumberFormat="1"/>
    <xf numFmtId="171" fontId="0" fillId="0" borderId="1" xfId="0" applyNumberFormat="1" applyBorder="1"/>
    <xf numFmtId="3" fontId="0" fillId="0" borderId="0" xfId="0" applyNumberFormat="1"/>
    <xf numFmtId="172" fontId="1" fillId="2" borderId="1" xfId="0" applyNumberFormat="1" applyFont="1" applyFill="1" applyBorder="1"/>
    <xf numFmtId="172" fontId="3" fillId="3" borderId="1" xfId="0" applyNumberFormat="1" applyFont="1" applyFill="1" applyBorder="1"/>
    <xf numFmtId="0" fontId="0" fillId="0" borderId="1" xfId="0" applyFill="1" applyBorder="1" applyAlignment="1">
      <alignment wrapText="1"/>
    </xf>
    <xf numFmtId="0" fontId="4" fillId="0" borderId="1" xfId="612" applyFont="1" applyBorder="1"/>
    <xf numFmtId="2" fontId="21" fillId="57" borderId="1" xfId="612" applyNumberFormat="1" applyFont="1" applyFill="1" applyBorder="1" applyAlignment="1">
      <alignment horizontal="center" vertical="center"/>
    </xf>
    <xf numFmtId="0" fontId="0" fillId="0" borderId="0" xfId="0" applyFill="1"/>
    <xf numFmtId="3" fontId="0" fillId="0" borderId="0" xfId="0" applyNumberFormat="1" applyFill="1"/>
    <xf numFmtId="17" fontId="0" fillId="0" borderId="2" xfId="0" applyNumberFormat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3" fontId="3" fillId="3" borderId="1" xfId="0" applyNumberFormat="1" applyFont="1" applyFill="1" applyBorder="1"/>
    <xf numFmtId="3" fontId="1" fillId="0" borderId="1" xfId="0" applyNumberFormat="1" applyFont="1" applyBorder="1"/>
  </cellXfs>
  <cellStyles count="2085">
    <cellStyle name="20% - Accent1 2" xfId="4"/>
    <cellStyle name="20% - Accent1 3" xfId="95"/>
    <cellStyle name="20% - Accent1 3 2" xfId="132"/>
    <cellStyle name="20% - Accent1 3 2 2" xfId="237"/>
    <cellStyle name="20% - Accent1 3 2 2 2" xfId="360"/>
    <cellStyle name="20% - Accent1 3 2 2 2 2" xfId="596"/>
    <cellStyle name="20% - Accent1 3 2 2 2 2 2" xfId="1117"/>
    <cellStyle name="20% - Accent1 3 2 2 2 2 2 2" xfId="2067"/>
    <cellStyle name="20% - Accent1 3 2 2 2 2 3" xfId="1592"/>
    <cellStyle name="20% - Accent1 3 2 2 2 3" xfId="881"/>
    <cellStyle name="20% - Accent1 3 2 2 2 3 2" xfId="1831"/>
    <cellStyle name="20% - Accent1 3 2 2 2 4" xfId="1356"/>
    <cellStyle name="20% - Accent1 3 2 2 3" xfId="478"/>
    <cellStyle name="20% - Accent1 3 2 2 3 2" xfId="999"/>
    <cellStyle name="20% - Accent1 3 2 2 3 2 2" xfId="1949"/>
    <cellStyle name="20% - Accent1 3 2 2 3 3" xfId="1474"/>
    <cellStyle name="20% - Accent1 3 2 2 4" xfId="763"/>
    <cellStyle name="20% - Accent1 3 2 2 4 2" xfId="1713"/>
    <cellStyle name="20% - Accent1 3 2 2 5" xfId="1238"/>
    <cellStyle name="20% - Accent1 3 2 3" xfId="303"/>
    <cellStyle name="20% - Accent1 3 2 3 2" xfId="539"/>
    <cellStyle name="20% - Accent1 3 2 3 2 2" xfId="1060"/>
    <cellStyle name="20% - Accent1 3 2 3 2 2 2" xfId="2010"/>
    <cellStyle name="20% - Accent1 3 2 3 2 3" xfId="1535"/>
    <cellStyle name="20% - Accent1 3 2 3 3" xfId="824"/>
    <cellStyle name="20% - Accent1 3 2 3 3 2" xfId="1774"/>
    <cellStyle name="20% - Accent1 3 2 3 4" xfId="1299"/>
    <cellStyle name="20% - Accent1 3 2 4" xfId="421"/>
    <cellStyle name="20% - Accent1 3 2 4 2" xfId="942"/>
    <cellStyle name="20% - Accent1 3 2 4 2 2" xfId="1892"/>
    <cellStyle name="20% - Accent1 3 2 4 3" xfId="1417"/>
    <cellStyle name="20% - Accent1 3 2 5" xfId="706"/>
    <cellStyle name="20% - Accent1 3 2 5 2" xfId="1656"/>
    <cellStyle name="20% - Accent1 3 2 6" xfId="1181"/>
    <cellStyle name="20% - Accent1 3 3" xfId="211"/>
    <cellStyle name="20% - Accent1 3 3 2" xfId="334"/>
    <cellStyle name="20% - Accent1 3 3 2 2" xfId="570"/>
    <cellStyle name="20% - Accent1 3 3 2 2 2" xfId="1091"/>
    <cellStyle name="20% - Accent1 3 3 2 2 2 2" xfId="2041"/>
    <cellStyle name="20% - Accent1 3 3 2 2 3" xfId="1566"/>
    <cellStyle name="20% - Accent1 3 3 2 3" xfId="855"/>
    <cellStyle name="20% - Accent1 3 3 2 3 2" xfId="1805"/>
    <cellStyle name="20% - Accent1 3 3 2 4" xfId="1330"/>
    <cellStyle name="20% - Accent1 3 3 3" xfId="452"/>
    <cellStyle name="20% - Accent1 3 3 3 2" xfId="973"/>
    <cellStyle name="20% - Accent1 3 3 3 2 2" xfId="1923"/>
    <cellStyle name="20% - Accent1 3 3 3 3" xfId="1448"/>
    <cellStyle name="20% - Accent1 3 3 4" xfId="737"/>
    <cellStyle name="20% - Accent1 3 3 4 2" xfId="1687"/>
    <cellStyle name="20% - Accent1 3 3 5" xfId="1212"/>
    <cellStyle name="20% - Accent1 3 4" xfId="277"/>
    <cellStyle name="20% - Accent1 3 4 2" xfId="513"/>
    <cellStyle name="20% - Accent1 3 4 2 2" xfId="1034"/>
    <cellStyle name="20% - Accent1 3 4 2 2 2" xfId="1984"/>
    <cellStyle name="20% - Accent1 3 4 2 3" xfId="1509"/>
    <cellStyle name="20% - Accent1 3 4 3" xfId="798"/>
    <cellStyle name="20% - Accent1 3 4 3 2" xfId="1748"/>
    <cellStyle name="20% - Accent1 3 4 4" xfId="1273"/>
    <cellStyle name="20% - Accent1 3 5" xfId="395"/>
    <cellStyle name="20% - Accent1 3 5 2" xfId="916"/>
    <cellStyle name="20% - Accent1 3 5 2 2" xfId="1866"/>
    <cellStyle name="20% - Accent1 3 5 3" xfId="1391"/>
    <cellStyle name="20% - Accent1 3 6" xfId="680"/>
    <cellStyle name="20% - Accent1 3 6 2" xfId="1630"/>
    <cellStyle name="20% - Accent1 3 7" xfId="1155"/>
    <cellStyle name="20% - Accent1 4" xfId="145"/>
    <cellStyle name="20% - Accent1 5" xfId="617"/>
    <cellStyle name="20% - Accent2 2" xfId="5"/>
    <cellStyle name="20% - Accent2 3" xfId="99"/>
    <cellStyle name="20% - Accent2 3 2" xfId="134"/>
    <cellStyle name="20% - Accent2 3 2 2" xfId="239"/>
    <cellStyle name="20% - Accent2 3 2 2 2" xfId="362"/>
    <cellStyle name="20% - Accent2 3 2 2 2 2" xfId="598"/>
    <cellStyle name="20% - Accent2 3 2 2 2 2 2" xfId="1119"/>
    <cellStyle name="20% - Accent2 3 2 2 2 2 2 2" xfId="2069"/>
    <cellStyle name="20% - Accent2 3 2 2 2 2 3" xfId="1594"/>
    <cellStyle name="20% - Accent2 3 2 2 2 3" xfId="883"/>
    <cellStyle name="20% - Accent2 3 2 2 2 3 2" xfId="1833"/>
    <cellStyle name="20% - Accent2 3 2 2 2 4" xfId="1358"/>
    <cellStyle name="20% - Accent2 3 2 2 3" xfId="480"/>
    <cellStyle name="20% - Accent2 3 2 2 3 2" xfId="1001"/>
    <cellStyle name="20% - Accent2 3 2 2 3 2 2" xfId="1951"/>
    <cellStyle name="20% - Accent2 3 2 2 3 3" xfId="1476"/>
    <cellStyle name="20% - Accent2 3 2 2 4" xfId="765"/>
    <cellStyle name="20% - Accent2 3 2 2 4 2" xfId="1715"/>
    <cellStyle name="20% - Accent2 3 2 2 5" xfId="1240"/>
    <cellStyle name="20% - Accent2 3 2 3" xfId="305"/>
    <cellStyle name="20% - Accent2 3 2 3 2" xfId="541"/>
    <cellStyle name="20% - Accent2 3 2 3 2 2" xfId="1062"/>
    <cellStyle name="20% - Accent2 3 2 3 2 2 2" xfId="2012"/>
    <cellStyle name="20% - Accent2 3 2 3 2 3" xfId="1537"/>
    <cellStyle name="20% - Accent2 3 2 3 3" xfId="826"/>
    <cellStyle name="20% - Accent2 3 2 3 3 2" xfId="1776"/>
    <cellStyle name="20% - Accent2 3 2 3 4" xfId="1301"/>
    <cellStyle name="20% - Accent2 3 2 4" xfId="423"/>
    <cellStyle name="20% - Accent2 3 2 4 2" xfId="944"/>
    <cellStyle name="20% - Accent2 3 2 4 2 2" xfId="1894"/>
    <cellStyle name="20% - Accent2 3 2 4 3" xfId="1419"/>
    <cellStyle name="20% - Accent2 3 2 5" xfId="708"/>
    <cellStyle name="20% - Accent2 3 2 5 2" xfId="1658"/>
    <cellStyle name="20% - Accent2 3 2 6" xfId="1183"/>
    <cellStyle name="20% - Accent2 3 3" xfId="213"/>
    <cellStyle name="20% - Accent2 3 3 2" xfId="336"/>
    <cellStyle name="20% - Accent2 3 3 2 2" xfId="572"/>
    <cellStyle name="20% - Accent2 3 3 2 2 2" xfId="1093"/>
    <cellStyle name="20% - Accent2 3 3 2 2 2 2" xfId="2043"/>
    <cellStyle name="20% - Accent2 3 3 2 2 3" xfId="1568"/>
    <cellStyle name="20% - Accent2 3 3 2 3" xfId="857"/>
    <cellStyle name="20% - Accent2 3 3 2 3 2" xfId="1807"/>
    <cellStyle name="20% - Accent2 3 3 2 4" xfId="1332"/>
    <cellStyle name="20% - Accent2 3 3 3" xfId="454"/>
    <cellStyle name="20% - Accent2 3 3 3 2" xfId="975"/>
    <cellStyle name="20% - Accent2 3 3 3 2 2" xfId="1925"/>
    <cellStyle name="20% - Accent2 3 3 3 3" xfId="1450"/>
    <cellStyle name="20% - Accent2 3 3 4" xfId="739"/>
    <cellStyle name="20% - Accent2 3 3 4 2" xfId="1689"/>
    <cellStyle name="20% - Accent2 3 3 5" xfId="1214"/>
    <cellStyle name="20% - Accent2 3 4" xfId="279"/>
    <cellStyle name="20% - Accent2 3 4 2" xfId="515"/>
    <cellStyle name="20% - Accent2 3 4 2 2" xfId="1036"/>
    <cellStyle name="20% - Accent2 3 4 2 2 2" xfId="1986"/>
    <cellStyle name="20% - Accent2 3 4 2 3" xfId="1511"/>
    <cellStyle name="20% - Accent2 3 4 3" xfId="800"/>
    <cellStyle name="20% - Accent2 3 4 3 2" xfId="1750"/>
    <cellStyle name="20% - Accent2 3 4 4" xfId="1275"/>
    <cellStyle name="20% - Accent2 3 5" xfId="397"/>
    <cellStyle name="20% - Accent2 3 5 2" xfId="918"/>
    <cellStyle name="20% - Accent2 3 5 2 2" xfId="1868"/>
    <cellStyle name="20% - Accent2 3 5 3" xfId="1393"/>
    <cellStyle name="20% - Accent2 3 6" xfId="682"/>
    <cellStyle name="20% - Accent2 3 6 2" xfId="1632"/>
    <cellStyle name="20% - Accent2 3 7" xfId="1157"/>
    <cellStyle name="20% - Accent2 4" xfId="146"/>
    <cellStyle name="20% - Accent2 5" xfId="618"/>
    <cellStyle name="20% - Accent3 2" xfId="6"/>
    <cellStyle name="20% - Accent3 3" xfId="103"/>
    <cellStyle name="20% - Accent3 3 2" xfId="136"/>
    <cellStyle name="20% - Accent3 3 2 2" xfId="241"/>
    <cellStyle name="20% - Accent3 3 2 2 2" xfId="364"/>
    <cellStyle name="20% - Accent3 3 2 2 2 2" xfId="600"/>
    <cellStyle name="20% - Accent3 3 2 2 2 2 2" xfId="1121"/>
    <cellStyle name="20% - Accent3 3 2 2 2 2 2 2" xfId="2071"/>
    <cellStyle name="20% - Accent3 3 2 2 2 2 3" xfId="1596"/>
    <cellStyle name="20% - Accent3 3 2 2 2 3" xfId="885"/>
    <cellStyle name="20% - Accent3 3 2 2 2 3 2" xfId="1835"/>
    <cellStyle name="20% - Accent3 3 2 2 2 4" xfId="1360"/>
    <cellStyle name="20% - Accent3 3 2 2 3" xfId="482"/>
    <cellStyle name="20% - Accent3 3 2 2 3 2" xfId="1003"/>
    <cellStyle name="20% - Accent3 3 2 2 3 2 2" xfId="1953"/>
    <cellStyle name="20% - Accent3 3 2 2 3 3" xfId="1478"/>
    <cellStyle name="20% - Accent3 3 2 2 4" xfId="767"/>
    <cellStyle name="20% - Accent3 3 2 2 4 2" xfId="1717"/>
    <cellStyle name="20% - Accent3 3 2 2 5" xfId="1242"/>
    <cellStyle name="20% - Accent3 3 2 3" xfId="307"/>
    <cellStyle name="20% - Accent3 3 2 3 2" xfId="543"/>
    <cellStyle name="20% - Accent3 3 2 3 2 2" xfId="1064"/>
    <cellStyle name="20% - Accent3 3 2 3 2 2 2" xfId="2014"/>
    <cellStyle name="20% - Accent3 3 2 3 2 3" xfId="1539"/>
    <cellStyle name="20% - Accent3 3 2 3 3" xfId="828"/>
    <cellStyle name="20% - Accent3 3 2 3 3 2" xfId="1778"/>
    <cellStyle name="20% - Accent3 3 2 3 4" xfId="1303"/>
    <cellStyle name="20% - Accent3 3 2 4" xfId="425"/>
    <cellStyle name="20% - Accent3 3 2 4 2" xfId="946"/>
    <cellStyle name="20% - Accent3 3 2 4 2 2" xfId="1896"/>
    <cellStyle name="20% - Accent3 3 2 4 3" xfId="1421"/>
    <cellStyle name="20% - Accent3 3 2 5" xfId="710"/>
    <cellStyle name="20% - Accent3 3 2 5 2" xfId="1660"/>
    <cellStyle name="20% - Accent3 3 2 6" xfId="1185"/>
    <cellStyle name="20% - Accent3 3 3" xfId="215"/>
    <cellStyle name="20% - Accent3 3 3 2" xfId="338"/>
    <cellStyle name="20% - Accent3 3 3 2 2" xfId="574"/>
    <cellStyle name="20% - Accent3 3 3 2 2 2" xfId="1095"/>
    <cellStyle name="20% - Accent3 3 3 2 2 2 2" xfId="2045"/>
    <cellStyle name="20% - Accent3 3 3 2 2 3" xfId="1570"/>
    <cellStyle name="20% - Accent3 3 3 2 3" xfId="859"/>
    <cellStyle name="20% - Accent3 3 3 2 3 2" xfId="1809"/>
    <cellStyle name="20% - Accent3 3 3 2 4" xfId="1334"/>
    <cellStyle name="20% - Accent3 3 3 3" xfId="456"/>
    <cellStyle name="20% - Accent3 3 3 3 2" xfId="977"/>
    <cellStyle name="20% - Accent3 3 3 3 2 2" xfId="1927"/>
    <cellStyle name="20% - Accent3 3 3 3 3" xfId="1452"/>
    <cellStyle name="20% - Accent3 3 3 4" xfId="741"/>
    <cellStyle name="20% - Accent3 3 3 4 2" xfId="1691"/>
    <cellStyle name="20% - Accent3 3 3 5" xfId="1216"/>
    <cellStyle name="20% - Accent3 3 4" xfId="281"/>
    <cellStyle name="20% - Accent3 3 4 2" xfId="517"/>
    <cellStyle name="20% - Accent3 3 4 2 2" xfId="1038"/>
    <cellStyle name="20% - Accent3 3 4 2 2 2" xfId="1988"/>
    <cellStyle name="20% - Accent3 3 4 2 3" xfId="1513"/>
    <cellStyle name="20% - Accent3 3 4 3" xfId="802"/>
    <cellStyle name="20% - Accent3 3 4 3 2" xfId="1752"/>
    <cellStyle name="20% - Accent3 3 4 4" xfId="1277"/>
    <cellStyle name="20% - Accent3 3 5" xfId="399"/>
    <cellStyle name="20% - Accent3 3 5 2" xfId="920"/>
    <cellStyle name="20% - Accent3 3 5 2 2" xfId="1870"/>
    <cellStyle name="20% - Accent3 3 5 3" xfId="1395"/>
    <cellStyle name="20% - Accent3 3 6" xfId="684"/>
    <cellStyle name="20% - Accent3 3 6 2" xfId="1634"/>
    <cellStyle name="20% - Accent3 3 7" xfId="1159"/>
    <cellStyle name="20% - Accent3 4" xfId="147"/>
    <cellStyle name="20% - Accent3 5" xfId="619"/>
    <cellStyle name="20% - Accent4 2" xfId="7"/>
    <cellStyle name="20% - Accent4 3" xfId="107"/>
    <cellStyle name="20% - Accent4 3 2" xfId="138"/>
    <cellStyle name="20% - Accent4 3 2 2" xfId="243"/>
    <cellStyle name="20% - Accent4 3 2 2 2" xfId="366"/>
    <cellStyle name="20% - Accent4 3 2 2 2 2" xfId="602"/>
    <cellStyle name="20% - Accent4 3 2 2 2 2 2" xfId="1123"/>
    <cellStyle name="20% - Accent4 3 2 2 2 2 2 2" xfId="2073"/>
    <cellStyle name="20% - Accent4 3 2 2 2 2 3" xfId="1598"/>
    <cellStyle name="20% - Accent4 3 2 2 2 3" xfId="887"/>
    <cellStyle name="20% - Accent4 3 2 2 2 3 2" xfId="1837"/>
    <cellStyle name="20% - Accent4 3 2 2 2 4" xfId="1362"/>
    <cellStyle name="20% - Accent4 3 2 2 3" xfId="484"/>
    <cellStyle name="20% - Accent4 3 2 2 3 2" xfId="1005"/>
    <cellStyle name="20% - Accent4 3 2 2 3 2 2" xfId="1955"/>
    <cellStyle name="20% - Accent4 3 2 2 3 3" xfId="1480"/>
    <cellStyle name="20% - Accent4 3 2 2 4" xfId="769"/>
    <cellStyle name="20% - Accent4 3 2 2 4 2" xfId="1719"/>
    <cellStyle name="20% - Accent4 3 2 2 5" xfId="1244"/>
    <cellStyle name="20% - Accent4 3 2 3" xfId="309"/>
    <cellStyle name="20% - Accent4 3 2 3 2" xfId="545"/>
    <cellStyle name="20% - Accent4 3 2 3 2 2" xfId="1066"/>
    <cellStyle name="20% - Accent4 3 2 3 2 2 2" xfId="2016"/>
    <cellStyle name="20% - Accent4 3 2 3 2 3" xfId="1541"/>
    <cellStyle name="20% - Accent4 3 2 3 3" xfId="830"/>
    <cellStyle name="20% - Accent4 3 2 3 3 2" xfId="1780"/>
    <cellStyle name="20% - Accent4 3 2 3 4" xfId="1305"/>
    <cellStyle name="20% - Accent4 3 2 4" xfId="427"/>
    <cellStyle name="20% - Accent4 3 2 4 2" xfId="948"/>
    <cellStyle name="20% - Accent4 3 2 4 2 2" xfId="1898"/>
    <cellStyle name="20% - Accent4 3 2 4 3" xfId="1423"/>
    <cellStyle name="20% - Accent4 3 2 5" xfId="712"/>
    <cellStyle name="20% - Accent4 3 2 5 2" xfId="1662"/>
    <cellStyle name="20% - Accent4 3 2 6" xfId="1187"/>
    <cellStyle name="20% - Accent4 3 3" xfId="217"/>
    <cellStyle name="20% - Accent4 3 3 2" xfId="340"/>
    <cellStyle name="20% - Accent4 3 3 2 2" xfId="576"/>
    <cellStyle name="20% - Accent4 3 3 2 2 2" xfId="1097"/>
    <cellStyle name="20% - Accent4 3 3 2 2 2 2" xfId="2047"/>
    <cellStyle name="20% - Accent4 3 3 2 2 3" xfId="1572"/>
    <cellStyle name="20% - Accent4 3 3 2 3" xfId="861"/>
    <cellStyle name="20% - Accent4 3 3 2 3 2" xfId="1811"/>
    <cellStyle name="20% - Accent4 3 3 2 4" xfId="1336"/>
    <cellStyle name="20% - Accent4 3 3 3" xfId="458"/>
    <cellStyle name="20% - Accent4 3 3 3 2" xfId="979"/>
    <cellStyle name="20% - Accent4 3 3 3 2 2" xfId="1929"/>
    <cellStyle name="20% - Accent4 3 3 3 3" xfId="1454"/>
    <cellStyle name="20% - Accent4 3 3 4" xfId="743"/>
    <cellStyle name="20% - Accent4 3 3 4 2" xfId="1693"/>
    <cellStyle name="20% - Accent4 3 3 5" xfId="1218"/>
    <cellStyle name="20% - Accent4 3 4" xfId="283"/>
    <cellStyle name="20% - Accent4 3 4 2" xfId="519"/>
    <cellStyle name="20% - Accent4 3 4 2 2" xfId="1040"/>
    <cellStyle name="20% - Accent4 3 4 2 2 2" xfId="1990"/>
    <cellStyle name="20% - Accent4 3 4 2 3" xfId="1515"/>
    <cellStyle name="20% - Accent4 3 4 3" xfId="804"/>
    <cellStyle name="20% - Accent4 3 4 3 2" xfId="1754"/>
    <cellStyle name="20% - Accent4 3 4 4" xfId="1279"/>
    <cellStyle name="20% - Accent4 3 5" xfId="401"/>
    <cellStyle name="20% - Accent4 3 5 2" xfId="922"/>
    <cellStyle name="20% - Accent4 3 5 2 2" xfId="1872"/>
    <cellStyle name="20% - Accent4 3 5 3" xfId="1397"/>
    <cellStyle name="20% - Accent4 3 6" xfId="686"/>
    <cellStyle name="20% - Accent4 3 6 2" xfId="1636"/>
    <cellStyle name="20% - Accent4 3 7" xfId="1161"/>
    <cellStyle name="20% - Accent4 4" xfId="148"/>
    <cellStyle name="20% - Accent4 5" xfId="620"/>
    <cellStyle name="20% - Accent5 2" xfId="8"/>
    <cellStyle name="20% - Accent5 3" xfId="111"/>
    <cellStyle name="20% - Accent5 3 2" xfId="140"/>
    <cellStyle name="20% - Accent5 3 2 2" xfId="245"/>
    <cellStyle name="20% - Accent5 3 2 2 2" xfId="368"/>
    <cellStyle name="20% - Accent5 3 2 2 2 2" xfId="604"/>
    <cellStyle name="20% - Accent5 3 2 2 2 2 2" xfId="1125"/>
    <cellStyle name="20% - Accent5 3 2 2 2 2 2 2" xfId="2075"/>
    <cellStyle name="20% - Accent5 3 2 2 2 2 3" xfId="1600"/>
    <cellStyle name="20% - Accent5 3 2 2 2 3" xfId="889"/>
    <cellStyle name="20% - Accent5 3 2 2 2 3 2" xfId="1839"/>
    <cellStyle name="20% - Accent5 3 2 2 2 4" xfId="1364"/>
    <cellStyle name="20% - Accent5 3 2 2 3" xfId="486"/>
    <cellStyle name="20% - Accent5 3 2 2 3 2" xfId="1007"/>
    <cellStyle name="20% - Accent5 3 2 2 3 2 2" xfId="1957"/>
    <cellStyle name="20% - Accent5 3 2 2 3 3" xfId="1482"/>
    <cellStyle name="20% - Accent5 3 2 2 4" xfId="771"/>
    <cellStyle name="20% - Accent5 3 2 2 4 2" xfId="1721"/>
    <cellStyle name="20% - Accent5 3 2 2 5" xfId="1246"/>
    <cellStyle name="20% - Accent5 3 2 3" xfId="311"/>
    <cellStyle name="20% - Accent5 3 2 3 2" xfId="547"/>
    <cellStyle name="20% - Accent5 3 2 3 2 2" xfId="1068"/>
    <cellStyle name="20% - Accent5 3 2 3 2 2 2" xfId="2018"/>
    <cellStyle name="20% - Accent5 3 2 3 2 3" xfId="1543"/>
    <cellStyle name="20% - Accent5 3 2 3 3" xfId="832"/>
    <cellStyle name="20% - Accent5 3 2 3 3 2" xfId="1782"/>
    <cellStyle name="20% - Accent5 3 2 3 4" xfId="1307"/>
    <cellStyle name="20% - Accent5 3 2 4" xfId="429"/>
    <cellStyle name="20% - Accent5 3 2 4 2" xfId="950"/>
    <cellStyle name="20% - Accent5 3 2 4 2 2" xfId="1900"/>
    <cellStyle name="20% - Accent5 3 2 4 3" xfId="1425"/>
    <cellStyle name="20% - Accent5 3 2 5" xfId="714"/>
    <cellStyle name="20% - Accent5 3 2 5 2" xfId="1664"/>
    <cellStyle name="20% - Accent5 3 2 6" xfId="1189"/>
    <cellStyle name="20% - Accent5 3 3" xfId="219"/>
    <cellStyle name="20% - Accent5 3 3 2" xfId="342"/>
    <cellStyle name="20% - Accent5 3 3 2 2" xfId="578"/>
    <cellStyle name="20% - Accent5 3 3 2 2 2" xfId="1099"/>
    <cellStyle name="20% - Accent5 3 3 2 2 2 2" xfId="2049"/>
    <cellStyle name="20% - Accent5 3 3 2 2 3" xfId="1574"/>
    <cellStyle name="20% - Accent5 3 3 2 3" xfId="863"/>
    <cellStyle name="20% - Accent5 3 3 2 3 2" xfId="1813"/>
    <cellStyle name="20% - Accent5 3 3 2 4" xfId="1338"/>
    <cellStyle name="20% - Accent5 3 3 3" xfId="460"/>
    <cellStyle name="20% - Accent5 3 3 3 2" xfId="981"/>
    <cellStyle name="20% - Accent5 3 3 3 2 2" xfId="1931"/>
    <cellStyle name="20% - Accent5 3 3 3 3" xfId="1456"/>
    <cellStyle name="20% - Accent5 3 3 4" xfId="745"/>
    <cellStyle name="20% - Accent5 3 3 4 2" xfId="1695"/>
    <cellStyle name="20% - Accent5 3 3 5" xfId="1220"/>
    <cellStyle name="20% - Accent5 3 4" xfId="285"/>
    <cellStyle name="20% - Accent5 3 4 2" xfId="521"/>
    <cellStyle name="20% - Accent5 3 4 2 2" xfId="1042"/>
    <cellStyle name="20% - Accent5 3 4 2 2 2" xfId="1992"/>
    <cellStyle name="20% - Accent5 3 4 2 3" xfId="1517"/>
    <cellStyle name="20% - Accent5 3 4 3" xfId="806"/>
    <cellStyle name="20% - Accent5 3 4 3 2" xfId="1756"/>
    <cellStyle name="20% - Accent5 3 4 4" xfId="1281"/>
    <cellStyle name="20% - Accent5 3 5" xfId="403"/>
    <cellStyle name="20% - Accent5 3 5 2" xfId="924"/>
    <cellStyle name="20% - Accent5 3 5 2 2" xfId="1874"/>
    <cellStyle name="20% - Accent5 3 5 3" xfId="1399"/>
    <cellStyle name="20% - Accent5 3 6" xfId="688"/>
    <cellStyle name="20% - Accent5 3 6 2" xfId="1638"/>
    <cellStyle name="20% - Accent5 3 7" xfId="1163"/>
    <cellStyle name="20% - Accent5 4" xfId="149"/>
    <cellStyle name="20% - Accent5 5" xfId="621"/>
    <cellStyle name="20% - Accent6 2" xfId="9"/>
    <cellStyle name="20% - Accent6 3" xfId="115"/>
    <cellStyle name="20% - Accent6 3 2" xfId="142"/>
    <cellStyle name="20% - Accent6 3 2 2" xfId="247"/>
    <cellStyle name="20% - Accent6 3 2 2 2" xfId="370"/>
    <cellStyle name="20% - Accent6 3 2 2 2 2" xfId="606"/>
    <cellStyle name="20% - Accent6 3 2 2 2 2 2" xfId="1127"/>
    <cellStyle name="20% - Accent6 3 2 2 2 2 2 2" xfId="2077"/>
    <cellStyle name="20% - Accent6 3 2 2 2 2 3" xfId="1602"/>
    <cellStyle name="20% - Accent6 3 2 2 2 3" xfId="891"/>
    <cellStyle name="20% - Accent6 3 2 2 2 3 2" xfId="1841"/>
    <cellStyle name="20% - Accent6 3 2 2 2 4" xfId="1366"/>
    <cellStyle name="20% - Accent6 3 2 2 3" xfId="488"/>
    <cellStyle name="20% - Accent6 3 2 2 3 2" xfId="1009"/>
    <cellStyle name="20% - Accent6 3 2 2 3 2 2" xfId="1959"/>
    <cellStyle name="20% - Accent6 3 2 2 3 3" xfId="1484"/>
    <cellStyle name="20% - Accent6 3 2 2 4" xfId="773"/>
    <cellStyle name="20% - Accent6 3 2 2 4 2" xfId="1723"/>
    <cellStyle name="20% - Accent6 3 2 2 5" xfId="1248"/>
    <cellStyle name="20% - Accent6 3 2 3" xfId="313"/>
    <cellStyle name="20% - Accent6 3 2 3 2" xfId="549"/>
    <cellStyle name="20% - Accent6 3 2 3 2 2" xfId="1070"/>
    <cellStyle name="20% - Accent6 3 2 3 2 2 2" xfId="2020"/>
    <cellStyle name="20% - Accent6 3 2 3 2 3" xfId="1545"/>
    <cellStyle name="20% - Accent6 3 2 3 3" xfId="834"/>
    <cellStyle name="20% - Accent6 3 2 3 3 2" xfId="1784"/>
    <cellStyle name="20% - Accent6 3 2 3 4" xfId="1309"/>
    <cellStyle name="20% - Accent6 3 2 4" xfId="431"/>
    <cellStyle name="20% - Accent6 3 2 4 2" xfId="952"/>
    <cellStyle name="20% - Accent6 3 2 4 2 2" xfId="1902"/>
    <cellStyle name="20% - Accent6 3 2 4 3" xfId="1427"/>
    <cellStyle name="20% - Accent6 3 2 5" xfId="716"/>
    <cellStyle name="20% - Accent6 3 2 5 2" xfId="1666"/>
    <cellStyle name="20% - Accent6 3 2 6" xfId="1191"/>
    <cellStyle name="20% - Accent6 3 3" xfId="221"/>
    <cellStyle name="20% - Accent6 3 3 2" xfId="344"/>
    <cellStyle name="20% - Accent6 3 3 2 2" xfId="580"/>
    <cellStyle name="20% - Accent6 3 3 2 2 2" xfId="1101"/>
    <cellStyle name="20% - Accent6 3 3 2 2 2 2" xfId="2051"/>
    <cellStyle name="20% - Accent6 3 3 2 2 3" xfId="1576"/>
    <cellStyle name="20% - Accent6 3 3 2 3" xfId="865"/>
    <cellStyle name="20% - Accent6 3 3 2 3 2" xfId="1815"/>
    <cellStyle name="20% - Accent6 3 3 2 4" xfId="1340"/>
    <cellStyle name="20% - Accent6 3 3 3" xfId="462"/>
    <cellStyle name="20% - Accent6 3 3 3 2" xfId="983"/>
    <cellStyle name="20% - Accent6 3 3 3 2 2" xfId="1933"/>
    <cellStyle name="20% - Accent6 3 3 3 3" xfId="1458"/>
    <cellStyle name="20% - Accent6 3 3 4" xfId="747"/>
    <cellStyle name="20% - Accent6 3 3 4 2" xfId="1697"/>
    <cellStyle name="20% - Accent6 3 3 5" xfId="1222"/>
    <cellStyle name="20% - Accent6 3 4" xfId="287"/>
    <cellStyle name="20% - Accent6 3 4 2" xfId="523"/>
    <cellStyle name="20% - Accent6 3 4 2 2" xfId="1044"/>
    <cellStyle name="20% - Accent6 3 4 2 2 2" xfId="1994"/>
    <cellStyle name="20% - Accent6 3 4 2 3" xfId="1519"/>
    <cellStyle name="20% - Accent6 3 4 3" xfId="808"/>
    <cellStyle name="20% - Accent6 3 4 3 2" xfId="1758"/>
    <cellStyle name="20% - Accent6 3 4 4" xfId="1283"/>
    <cellStyle name="20% - Accent6 3 5" xfId="405"/>
    <cellStyle name="20% - Accent6 3 5 2" xfId="926"/>
    <cellStyle name="20% - Accent6 3 5 2 2" xfId="1876"/>
    <cellStyle name="20% - Accent6 3 5 3" xfId="1401"/>
    <cellStyle name="20% - Accent6 3 6" xfId="690"/>
    <cellStyle name="20% - Accent6 3 6 2" xfId="1640"/>
    <cellStyle name="20% - Accent6 3 7" xfId="1165"/>
    <cellStyle name="20% - Accent6 4" xfId="150"/>
    <cellStyle name="20% - Accent6 5" xfId="622"/>
    <cellStyle name="40% - Accent1 2" xfId="10"/>
    <cellStyle name="40% - Accent1 3" xfId="96"/>
    <cellStyle name="40% - Accent1 3 2" xfId="133"/>
    <cellStyle name="40% - Accent1 3 2 2" xfId="238"/>
    <cellStyle name="40% - Accent1 3 2 2 2" xfId="361"/>
    <cellStyle name="40% - Accent1 3 2 2 2 2" xfId="597"/>
    <cellStyle name="40% - Accent1 3 2 2 2 2 2" xfId="1118"/>
    <cellStyle name="40% - Accent1 3 2 2 2 2 2 2" xfId="2068"/>
    <cellStyle name="40% - Accent1 3 2 2 2 2 3" xfId="1593"/>
    <cellStyle name="40% - Accent1 3 2 2 2 3" xfId="882"/>
    <cellStyle name="40% - Accent1 3 2 2 2 3 2" xfId="1832"/>
    <cellStyle name="40% - Accent1 3 2 2 2 4" xfId="1357"/>
    <cellStyle name="40% - Accent1 3 2 2 3" xfId="479"/>
    <cellStyle name="40% - Accent1 3 2 2 3 2" xfId="1000"/>
    <cellStyle name="40% - Accent1 3 2 2 3 2 2" xfId="1950"/>
    <cellStyle name="40% - Accent1 3 2 2 3 3" xfId="1475"/>
    <cellStyle name="40% - Accent1 3 2 2 4" xfId="764"/>
    <cellStyle name="40% - Accent1 3 2 2 4 2" xfId="1714"/>
    <cellStyle name="40% - Accent1 3 2 2 5" xfId="1239"/>
    <cellStyle name="40% - Accent1 3 2 3" xfId="304"/>
    <cellStyle name="40% - Accent1 3 2 3 2" xfId="540"/>
    <cellStyle name="40% - Accent1 3 2 3 2 2" xfId="1061"/>
    <cellStyle name="40% - Accent1 3 2 3 2 2 2" xfId="2011"/>
    <cellStyle name="40% - Accent1 3 2 3 2 3" xfId="1536"/>
    <cellStyle name="40% - Accent1 3 2 3 3" xfId="825"/>
    <cellStyle name="40% - Accent1 3 2 3 3 2" xfId="1775"/>
    <cellStyle name="40% - Accent1 3 2 3 4" xfId="1300"/>
    <cellStyle name="40% - Accent1 3 2 4" xfId="422"/>
    <cellStyle name="40% - Accent1 3 2 4 2" xfId="943"/>
    <cellStyle name="40% - Accent1 3 2 4 2 2" xfId="1893"/>
    <cellStyle name="40% - Accent1 3 2 4 3" xfId="1418"/>
    <cellStyle name="40% - Accent1 3 2 5" xfId="707"/>
    <cellStyle name="40% - Accent1 3 2 5 2" xfId="1657"/>
    <cellStyle name="40% - Accent1 3 2 6" xfId="1182"/>
    <cellStyle name="40% - Accent1 3 3" xfId="212"/>
    <cellStyle name="40% - Accent1 3 3 2" xfId="335"/>
    <cellStyle name="40% - Accent1 3 3 2 2" xfId="571"/>
    <cellStyle name="40% - Accent1 3 3 2 2 2" xfId="1092"/>
    <cellStyle name="40% - Accent1 3 3 2 2 2 2" xfId="2042"/>
    <cellStyle name="40% - Accent1 3 3 2 2 3" xfId="1567"/>
    <cellStyle name="40% - Accent1 3 3 2 3" xfId="856"/>
    <cellStyle name="40% - Accent1 3 3 2 3 2" xfId="1806"/>
    <cellStyle name="40% - Accent1 3 3 2 4" xfId="1331"/>
    <cellStyle name="40% - Accent1 3 3 3" xfId="453"/>
    <cellStyle name="40% - Accent1 3 3 3 2" xfId="974"/>
    <cellStyle name="40% - Accent1 3 3 3 2 2" xfId="1924"/>
    <cellStyle name="40% - Accent1 3 3 3 3" xfId="1449"/>
    <cellStyle name="40% - Accent1 3 3 4" xfId="738"/>
    <cellStyle name="40% - Accent1 3 3 4 2" xfId="1688"/>
    <cellStyle name="40% - Accent1 3 3 5" xfId="1213"/>
    <cellStyle name="40% - Accent1 3 4" xfId="278"/>
    <cellStyle name="40% - Accent1 3 4 2" xfId="514"/>
    <cellStyle name="40% - Accent1 3 4 2 2" xfId="1035"/>
    <cellStyle name="40% - Accent1 3 4 2 2 2" xfId="1985"/>
    <cellStyle name="40% - Accent1 3 4 2 3" xfId="1510"/>
    <cellStyle name="40% - Accent1 3 4 3" xfId="799"/>
    <cellStyle name="40% - Accent1 3 4 3 2" xfId="1749"/>
    <cellStyle name="40% - Accent1 3 4 4" xfId="1274"/>
    <cellStyle name="40% - Accent1 3 5" xfId="396"/>
    <cellStyle name="40% - Accent1 3 5 2" xfId="917"/>
    <cellStyle name="40% - Accent1 3 5 2 2" xfId="1867"/>
    <cellStyle name="40% - Accent1 3 5 3" xfId="1392"/>
    <cellStyle name="40% - Accent1 3 6" xfId="681"/>
    <cellStyle name="40% - Accent1 3 6 2" xfId="1631"/>
    <cellStyle name="40% - Accent1 3 7" xfId="1156"/>
    <cellStyle name="40% - Accent1 4" xfId="151"/>
    <cellStyle name="40% - Accent1 5" xfId="623"/>
    <cellStyle name="40% - Accent2 2" xfId="11"/>
    <cellStyle name="40% - Accent2 3" xfId="100"/>
    <cellStyle name="40% - Accent2 3 2" xfId="135"/>
    <cellStyle name="40% - Accent2 3 2 2" xfId="240"/>
    <cellStyle name="40% - Accent2 3 2 2 2" xfId="363"/>
    <cellStyle name="40% - Accent2 3 2 2 2 2" xfId="599"/>
    <cellStyle name="40% - Accent2 3 2 2 2 2 2" xfId="1120"/>
    <cellStyle name="40% - Accent2 3 2 2 2 2 2 2" xfId="2070"/>
    <cellStyle name="40% - Accent2 3 2 2 2 2 3" xfId="1595"/>
    <cellStyle name="40% - Accent2 3 2 2 2 3" xfId="884"/>
    <cellStyle name="40% - Accent2 3 2 2 2 3 2" xfId="1834"/>
    <cellStyle name="40% - Accent2 3 2 2 2 4" xfId="1359"/>
    <cellStyle name="40% - Accent2 3 2 2 3" xfId="481"/>
    <cellStyle name="40% - Accent2 3 2 2 3 2" xfId="1002"/>
    <cellStyle name="40% - Accent2 3 2 2 3 2 2" xfId="1952"/>
    <cellStyle name="40% - Accent2 3 2 2 3 3" xfId="1477"/>
    <cellStyle name="40% - Accent2 3 2 2 4" xfId="766"/>
    <cellStyle name="40% - Accent2 3 2 2 4 2" xfId="1716"/>
    <cellStyle name="40% - Accent2 3 2 2 5" xfId="1241"/>
    <cellStyle name="40% - Accent2 3 2 3" xfId="306"/>
    <cellStyle name="40% - Accent2 3 2 3 2" xfId="542"/>
    <cellStyle name="40% - Accent2 3 2 3 2 2" xfId="1063"/>
    <cellStyle name="40% - Accent2 3 2 3 2 2 2" xfId="2013"/>
    <cellStyle name="40% - Accent2 3 2 3 2 3" xfId="1538"/>
    <cellStyle name="40% - Accent2 3 2 3 3" xfId="827"/>
    <cellStyle name="40% - Accent2 3 2 3 3 2" xfId="1777"/>
    <cellStyle name="40% - Accent2 3 2 3 4" xfId="1302"/>
    <cellStyle name="40% - Accent2 3 2 4" xfId="424"/>
    <cellStyle name="40% - Accent2 3 2 4 2" xfId="945"/>
    <cellStyle name="40% - Accent2 3 2 4 2 2" xfId="1895"/>
    <cellStyle name="40% - Accent2 3 2 4 3" xfId="1420"/>
    <cellStyle name="40% - Accent2 3 2 5" xfId="709"/>
    <cellStyle name="40% - Accent2 3 2 5 2" xfId="1659"/>
    <cellStyle name="40% - Accent2 3 2 6" xfId="1184"/>
    <cellStyle name="40% - Accent2 3 3" xfId="214"/>
    <cellStyle name="40% - Accent2 3 3 2" xfId="337"/>
    <cellStyle name="40% - Accent2 3 3 2 2" xfId="573"/>
    <cellStyle name="40% - Accent2 3 3 2 2 2" xfId="1094"/>
    <cellStyle name="40% - Accent2 3 3 2 2 2 2" xfId="2044"/>
    <cellStyle name="40% - Accent2 3 3 2 2 3" xfId="1569"/>
    <cellStyle name="40% - Accent2 3 3 2 3" xfId="858"/>
    <cellStyle name="40% - Accent2 3 3 2 3 2" xfId="1808"/>
    <cellStyle name="40% - Accent2 3 3 2 4" xfId="1333"/>
    <cellStyle name="40% - Accent2 3 3 3" xfId="455"/>
    <cellStyle name="40% - Accent2 3 3 3 2" xfId="976"/>
    <cellStyle name="40% - Accent2 3 3 3 2 2" xfId="1926"/>
    <cellStyle name="40% - Accent2 3 3 3 3" xfId="1451"/>
    <cellStyle name="40% - Accent2 3 3 4" xfId="740"/>
    <cellStyle name="40% - Accent2 3 3 4 2" xfId="1690"/>
    <cellStyle name="40% - Accent2 3 3 5" xfId="1215"/>
    <cellStyle name="40% - Accent2 3 4" xfId="280"/>
    <cellStyle name="40% - Accent2 3 4 2" xfId="516"/>
    <cellStyle name="40% - Accent2 3 4 2 2" xfId="1037"/>
    <cellStyle name="40% - Accent2 3 4 2 2 2" xfId="1987"/>
    <cellStyle name="40% - Accent2 3 4 2 3" xfId="1512"/>
    <cellStyle name="40% - Accent2 3 4 3" xfId="801"/>
    <cellStyle name="40% - Accent2 3 4 3 2" xfId="1751"/>
    <cellStyle name="40% - Accent2 3 4 4" xfId="1276"/>
    <cellStyle name="40% - Accent2 3 5" xfId="398"/>
    <cellStyle name="40% - Accent2 3 5 2" xfId="919"/>
    <cellStyle name="40% - Accent2 3 5 2 2" xfId="1869"/>
    <cellStyle name="40% - Accent2 3 5 3" xfId="1394"/>
    <cellStyle name="40% - Accent2 3 6" xfId="683"/>
    <cellStyle name="40% - Accent2 3 6 2" xfId="1633"/>
    <cellStyle name="40% - Accent2 3 7" xfId="1158"/>
    <cellStyle name="40% - Accent2 4" xfId="152"/>
    <cellStyle name="40% - Accent2 5" xfId="624"/>
    <cellStyle name="40% - Accent3 2" xfId="12"/>
    <cellStyle name="40% - Accent3 3" xfId="104"/>
    <cellStyle name="40% - Accent3 3 2" xfId="137"/>
    <cellStyle name="40% - Accent3 3 2 2" xfId="242"/>
    <cellStyle name="40% - Accent3 3 2 2 2" xfId="365"/>
    <cellStyle name="40% - Accent3 3 2 2 2 2" xfId="601"/>
    <cellStyle name="40% - Accent3 3 2 2 2 2 2" xfId="1122"/>
    <cellStyle name="40% - Accent3 3 2 2 2 2 2 2" xfId="2072"/>
    <cellStyle name="40% - Accent3 3 2 2 2 2 3" xfId="1597"/>
    <cellStyle name="40% - Accent3 3 2 2 2 3" xfId="886"/>
    <cellStyle name="40% - Accent3 3 2 2 2 3 2" xfId="1836"/>
    <cellStyle name="40% - Accent3 3 2 2 2 4" xfId="1361"/>
    <cellStyle name="40% - Accent3 3 2 2 3" xfId="483"/>
    <cellStyle name="40% - Accent3 3 2 2 3 2" xfId="1004"/>
    <cellStyle name="40% - Accent3 3 2 2 3 2 2" xfId="1954"/>
    <cellStyle name="40% - Accent3 3 2 2 3 3" xfId="1479"/>
    <cellStyle name="40% - Accent3 3 2 2 4" xfId="768"/>
    <cellStyle name="40% - Accent3 3 2 2 4 2" xfId="1718"/>
    <cellStyle name="40% - Accent3 3 2 2 5" xfId="1243"/>
    <cellStyle name="40% - Accent3 3 2 3" xfId="308"/>
    <cellStyle name="40% - Accent3 3 2 3 2" xfId="544"/>
    <cellStyle name="40% - Accent3 3 2 3 2 2" xfId="1065"/>
    <cellStyle name="40% - Accent3 3 2 3 2 2 2" xfId="2015"/>
    <cellStyle name="40% - Accent3 3 2 3 2 3" xfId="1540"/>
    <cellStyle name="40% - Accent3 3 2 3 3" xfId="829"/>
    <cellStyle name="40% - Accent3 3 2 3 3 2" xfId="1779"/>
    <cellStyle name="40% - Accent3 3 2 3 4" xfId="1304"/>
    <cellStyle name="40% - Accent3 3 2 4" xfId="426"/>
    <cellStyle name="40% - Accent3 3 2 4 2" xfId="947"/>
    <cellStyle name="40% - Accent3 3 2 4 2 2" xfId="1897"/>
    <cellStyle name="40% - Accent3 3 2 4 3" xfId="1422"/>
    <cellStyle name="40% - Accent3 3 2 5" xfId="711"/>
    <cellStyle name="40% - Accent3 3 2 5 2" xfId="1661"/>
    <cellStyle name="40% - Accent3 3 2 6" xfId="1186"/>
    <cellStyle name="40% - Accent3 3 3" xfId="216"/>
    <cellStyle name="40% - Accent3 3 3 2" xfId="339"/>
    <cellStyle name="40% - Accent3 3 3 2 2" xfId="575"/>
    <cellStyle name="40% - Accent3 3 3 2 2 2" xfId="1096"/>
    <cellStyle name="40% - Accent3 3 3 2 2 2 2" xfId="2046"/>
    <cellStyle name="40% - Accent3 3 3 2 2 3" xfId="1571"/>
    <cellStyle name="40% - Accent3 3 3 2 3" xfId="860"/>
    <cellStyle name="40% - Accent3 3 3 2 3 2" xfId="1810"/>
    <cellStyle name="40% - Accent3 3 3 2 4" xfId="1335"/>
    <cellStyle name="40% - Accent3 3 3 3" xfId="457"/>
    <cellStyle name="40% - Accent3 3 3 3 2" xfId="978"/>
    <cellStyle name="40% - Accent3 3 3 3 2 2" xfId="1928"/>
    <cellStyle name="40% - Accent3 3 3 3 3" xfId="1453"/>
    <cellStyle name="40% - Accent3 3 3 4" xfId="742"/>
    <cellStyle name="40% - Accent3 3 3 4 2" xfId="1692"/>
    <cellStyle name="40% - Accent3 3 3 5" xfId="1217"/>
    <cellStyle name="40% - Accent3 3 4" xfId="282"/>
    <cellStyle name="40% - Accent3 3 4 2" xfId="518"/>
    <cellStyle name="40% - Accent3 3 4 2 2" xfId="1039"/>
    <cellStyle name="40% - Accent3 3 4 2 2 2" xfId="1989"/>
    <cellStyle name="40% - Accent3 3 4 2 3" xfId="1514"/>
    <cellStyle name="40% - Accent3 3 4 3" xfId="803"/>
    <cellStyle name="40% - Accent3 3 4 3 2" xfId="1753"/>
    <cellStyle name="40% - Accent3 3 4 4" xfId="1278"/>
    <cellStyle name="40% - Accent3 3 5" xfId="400"/>
    <cellStyle name="40% - Accent3 3 5 2" xfId="921"/>
    <cellStyle name="40% - Accent3 3 5 2 2" xfId="1871"/>
    <cellStyle name="40% - Accent3 3 5 3" xfId="1396"/>
    <cellStyle name="40% - Accent3 3 6" xfId="685"/>
    <cellStyle name="40% - Accent3 3 6 2" xfId="1635"/>
    <cellStyle name="40% - Accent3 3 7" xfId="1160"/>
    <cellStyle name="40% - Accent3 4" xfId="153"/>
    <cellStyle name="40% - Accent3 5" xfId="625"/>
    <cellStyle name="40% - Accent4 2" xfId="13"/>
    <cellStyle name="40% - Accent4 3" xfId="108"/>
    <cellStyle name="40% - Accent4 3 2" xfId="139"/>
    <cellStyle name="40% - Accent4 3 2 2" xfId="244"/>
    <cellStyle name="40% - Accent4 3 2 2 2" xfId="367"/>
    <cellStyle name="40% - Accent4 3 2 2 2 2" xfId="603"/>
    <cellStyle name="40% - Accent4 3 2 2 2 2 2" xfId="1124"/>
    <cellStyle name="40% - Accent4 3 2 2 2 2 2 2" xfId="2074"/>
    <cellStyle name="40% - Accent4 3 2 2 2 2 3" xfId="1599"/>
    <cellStyle name="40% - Accent4 3 2 2 2 3" xfId="888"/>
    <cellStyle name="40% - Accent4 3 2 2 2 3 2" xfId="1838"/>
    <cellStyle name="40% - Accent4 3 2 2 2 4" xfId="1363"/>
    <cellStyle name="40% - Accent4 3 2 2 3" xfId="485"/>
    <cellStyle name="40% - Accent4 3 2 2 3 2" xfId="1006"/>
    <cellStyle name="40% - Accent4 3 2 2 3 2 2" xfId="1956"/>
    <cellStyle name="40% - Accent4 3 2 2 3 3" xfId="1481"/>
    <cellStyle name="40% - Accent4 3 2 2 4" xfId="770"/>
    <cellStyle name="40% - Accent4 3 2 2 4 2" xfId="1720"/>
    <cellStyle name="40% - Accent4 3 2 2 5" xfId="1245"/>
    <cellStyle name="40% - Accent4 3 2 3" xfId="310"/>
    <cellStyle name="40% - Accent4 3 2 3 2" xfId="546"/>
    <cellStyle name="40% - Accent4 3 2 3 2 2" xfId="1067"/>
    <cellStyle name="40% - Accent4 3 2 3 2 2 2" xfId="2017"/>
    <cellStyle name="40% - Accent4 3 2 3 2 3" xfId="1542"/>
    <cellStyle name="40% - Accent4 3 2 3 3" xfId="831"/>
    <cellStyle name="40% - Accent4 3 2 3 3 2" xfId="1781"/>
    <cellStyle name="40% - Accent4 3 2 3 4" xfId="1306"/>
    <cellStyle name="40% - Accent4 3 2 4" xfId="428"/>
    <cellStyle name="40% - Accent4 3 2 4 2" xfId="949"/>
    <cellStyle name="40% - Accent4 3 2 4 2 2" xfId="1899"/>
    <cellStyle name="40% - Accent4 3 2 4 3" xfId="1424"/>
    <cellStyle name="40% - Accent4 3 2 5" xfId="713"/>
    <cellStyle name="40% - Accent4 3 2 5 2" xfId="1663"/>
    <cellStyle name="40% - Accent4 3 2 6" xfId="1188"/>
    <cellStyle name="40% - Accent4 3 3" xfId="218"/>
    <cellStyle name="40% - Accent4 3 3 2" xfId="341"/>
    <cellStyle name="40% - Accent4 3 3 2 2" xfId="577"/>
    <cellStyle name="40% - Accent4 3 3 2 2 2" xfId="1098"/>
    <cellStyle name="40% - Accent4 3 3 2 2 2 2" xfId="2048"/>
    <cellStyle name="40% - Accent4 3 3 2 2 3" xfId="1573"/>
    <cellStyle name="40% - Accent4 3 3 2 3" xfId="862"/>
    <cellStyle name="40% - Accent4 3 3 2 3 2" xfId="1812"/>
    <cellStyle name="40% - Accent4 3 3 2 4" xfId="1337"/>
    <cellStyle name="40% - Accent4 3 3 3" xfId="459"/>
    <cellStyle name="40% - Accent4 3 3 3 2" xfId="980"/>
    <cellStyle name="40% - Accent4 3 3 3 2 2" xfId="1930"/>
    <cellStyle name="40% - Accent4 3 3 3 3" xfId="1455"/>
    <cellStyle name="40% - Accent4 3 3 4" xfId="744"/>
    <cellStyle name="40% - Accent4 3 3 4 2" xfId="1694"/>
    <cellStyle name="40% - Accent4 3 3 5" xfId="1219"/>
    <cellStyle name="40% - Accent4 3 4" xfId="284"/>
    <cellStyle name="40% - Accent4 3 4 2" xfId="520"/>
    <cellStyle name="40% - Accent4 3 4 2 2" xfId="1041"/>
    <cellStyle name="40% - Accent4 3 4 2 2 2" xfId="1991"/>
    <cellStyle name="40% - Accent4 3 4 2 3" xfId="1516"/>
    <cellStyle name="40% - Accent4 3 4 3" xfId="805"/>
    <cellStyle name="40% - Accent4 3 4 3 2" xfId="1755"/>
    <cellStyle name="40% - Accent4 3 4 4" xfId="1280"/>
    <cellStyle name="40% - Accent4 3 5" xfId="402"/>
    <cellStyle name="40% - Accent4 3 5 2" xfId="923"/>
    <cellStyle name="40% - Accent4 3 5 2 2" xfId="1873"/>
    <cellStyle name="40% - Accent4 3 5 3" xfId="1398"/>
    <cellStyle name="40% - Accent4 3 6" xfId="687"/>
    <cellStyle name="40% - Accent4 3 6 2" xfId="1637"/>
    <cellStyle name="40% - Accent4 3 7" xfId="1162"/>
    <cellStyle name="40% - Accent4 4" xfId="154"/>
    <cellStyle name="40% - Accent4 5" xfId="626"/>
    <cellStyle name="40% - Accent5 2" xfId="14"/>
    <cellStyle name="40% - Accent5 3" xfId="112"/>
    <cellStyle name="40% - Accent5 3 2" xfId="141"/>
    <cellStyle name="40% - Accent5 3 2 2" xfId="246"/>
    <cellStyle name="40% - Accent5 3 2 2 2" xfId="369"/>
    <cellStyle name="40% - Accent5 3 2 2 2 2" xfId="605"/>
    <cellStyle name="40% - Accent5 3 2 2 2 2 2" xfId="1126"/>
    <cellStyle name="40% - Accent5 3 2 2 2 2 2 2" xfId="2076"/>
    <cellStyle name="40% - Accent5 3 2 2 2 2 3" xfId="1601"/>
    <cellStyle name="40% - Accent5 3 2 2 2 3" xfId="890"/>
    <cellStyle name="40% - Accent5 3 2 2 2 3 2" xfId="1840"/>
    <cellStyle name="40% - Accent5 3 2 2 2 4" xfId="1365"/>
    <cellStyle name="40% - Accent5 3 2 2 3" xfId="487"/>
    <cellStyle name="40% - Accent5 3 2 2 3 2" xfId="1008"/>
    <cellStyle name="40% - Accent5 3 2 2 3 2 2" xfId="1958"/>
    <cellStyle name="40% - Accent5 3 2 2 3 3" xfId="1483"/>
    <cellStyle name="40% - Accent5 3 2 2 4" xfId="772"/>
    <cellStyle name="40% - Accent5 3 2 2 4 2" xfId="1722"/>
    <cellStyle name="40% - Accent5 3 2 2 5" xfId="1247"/>
    <cellStyle name="40% - Accent5 3 2 3" xfId="312"/>
    <cellStyle name="40% - Accent5 3 2 3 2" xfId="548"/>
    <cellStyle name="40% - Accent5 3 2 3 2 2" xfId="1069"/>
    <cellStyle name="40% - Accent5 3 2 3 2 2 2" xfId="2019"/>
    <cellStyle name="40% - Accent5 3 2 3 2 3" xfId="1544"/>
    <cellStyle name="40% - Accent5 3 2 3 3" xfId="833"/>
    <cellStyle name="40% - Accent5 3 2 3 3 2" xfId="1783"/>
    <cellStyle name="40% - Accent5 3 2 3 4" xfId="1308"/>
    <cellStyle name="40% - Accent5 3 2 4" xfId="430"/>
    <cellStyle name="40% - Accent5 3 2 4 2" xfId="951"/>
    <cellStyle name="40% - Accent5 3 2 4 2 2" xfId="1901"/>
    <cellStyle name="40% - Accent5 3 2 4 3" xfId="1426"/>
    <cellStyle name="40% - Accent5 3 2 5" xfId="715"/>
    <cellStyle name="40% - Accent5 3 2 5 2" xfId="1665"/>
    <cellStyle name="40% - Accent5 3 2 6" xfId="1190"/>
    <cellStyle name="40% - Accent5 3 3" xfId="220"/>
    <cellStyle name="40% - Accent5 3 3 2" xfId="343"/>
    <cellStyle name="40% - Accent5 3 3 2 2" xfId="579"/>
    <cellStyle name="40% - Accent5 3 3 2 2 2" xfId="1100"/>
    <cellStyle name="40% - Accent5 3 3 2 2 2 2" xfId="2050"/>
    <cellStyle name="40% - Accent5 3 3 2 2 3" xfId="1575"/>
    <cellStyle name="40% - Accent5 3 3 2 3" xfId="864"/>
    <cellStyle name="40% - Accent5 3 3 2 3 2" xfId="1814"/>
    <cellStyle name="40% - Accent5 3 3 2 4" xfId="1339"/>
    <cellStyle name="40% - Accent5 3 3 3" xfId="461"/>
    <cellStyle name="40% - Accent5 3 3 3 2" xfId="982"/>
    <cellStyle name="40% - Accent5 3 3 3 2 2" xfId="1932"/>
    <cellStyle name="40% - Accent5 3 3 3 3" xfId="1457"/>
    <cellStyle name="40% - Accent5 3 3 4" xfId="746"/>
    <cellStyle name="40% - Accent5 3 3 4 2" xfId="1696"/>
    <cellStyle name="40% - Accent5 3 3 5" xfId="1221"/>
    <cellStyle name="40% - Accent5 3 4" xfId="286"/>
    <cellStyle name="40% - Accent5 3 4 2" xfId="522"/>
    <cellStyle name="40% - Accent5 3 4 2 2" xfId="1043"/>
    <cellStyle name="40% - Accent5 3 4 2 2 2" xfId="1993"/>
    <cellStyle name="40% - Accent5 3 4 2 3" xfId="1518"/>
    <cellStyle name="40% - Accent5 3 4 3" xfId="807"/>
    <cellStyle name="40% - Accent5 3 4 3 2" xfId="1757"/>
    <cellStyle name="40% - Accent5 3 4 4" xfId="1282"/>
    <cellStyle name="40% - Accent5 3 5" xfId="404"/>
    <cellStyle name="40% - Accent5 3 5 2" xfId="925"/>
    <cellStyle name="40% - Accent5 3 5 2 2" xfId="1875"/>
    <cellStyle name="40% - Accent5 3 5 3" xfId="1400"/>
    <cellStyle name="40% - Accent5 3 6" xfId="689"/>
    <cellStyle name="40% - Accent5 3 6 2" xfId="1639"/>
    <cellStyle name="40% - Accent5 3 7" xfId="1164"/>
    <cellStyle name="40% - Accent5 4" xfId="155"/>
    <cellStyle name="40% - Accent5 5" xfId="627"/>
    <cellStyle name="40% - Accent6 2" xfId="15"/>
    <cellStyle name="40% - Accent6 3" xfId="116"/>
    <cellStyle name="40% - Accent6 3 2" xfId="143"/>
    <cellStyle name="40% - Accent6 3 2 2" xfId="248"/>
    <cellStyle name="40% - Accent6 3 2 2 2" xfId="371"/>
    <cellStyle name="40% - Accent6 3 2 2 2 2" xfId="607"/>
    <cellStyle name="40% - Accent6 3 2 2 2 2 2" xfId="1128"/>
    <cellStyle name="40% - Accent6 3 2 2 2 2 2 2" xfId="2078"/>
    <cellStyle name="40% - Accent6 3 2 2 2 2 3" xfId="1603"/>
    <cellStyle name="40% - Accent6 3 2 2 2 3" xfId="892"/>
    <cellStyle name="40% - Accent6 3 2 2 2 3 2" xfId="1842"/>
    <cellStyle name="40% - Accent6 3 2 2 2 4" xfId="1367"/>
    <cellStyle name="40% - Accent6 3 2 2 3" xfId="489"/>
    <cellStyle name="40% - Accent6 3 2 2 3 2" xfId="1010"/>
    <cellStyle name="40% - Accent6 3 2 2 3 2 2" xfId="1960"/>
    <cellStyle name="40% - Accent6 3 2 2 3 3" xfId="1485"/>
    <cellStyle name="40% - Accent6 3 2 2 4" xfId="774"/>
    <cellStyle name="40% - Accent6 3 2 2 4 2" xfId="1724"/>
    <cellStyle name="40% - Accent6 3 2 2 5" xfId="1249"/>
    <cellStyle name="40% - Accent6 3 2 3" xfId="314"/>
    <cellStyle name="40% - Accent6 3 2 3 2" xfId="550"/>
    <cellStyle name="40% - Accent6 3 2 3 2 2" xfId="1071"/>
    <cellStyle name="40% - Accent6 3 2 3 2 2 2" xfId="2021"/>
    <cellStyle name="40% - Accent6 3 2 3 2 3" xfId="1546"/>
    <cellStyle name="40% - Accent6 3 2 3 3" xfId="835"/>
    <cellStyle name="40% - Accent6 3 2 3 3 2" xfId="1785"/>
    <cellStyle name="40% - Accent6 3 2 3 4" xfId="1310"/>
    <cellStyle name="40% - Accent6 3 2 4" xfId="432"/>
    <cellStyle name="40% - Accent6 3 2 4 2" xfId="953"/>
    <cellStyle name="40% - Accent6 3 2 4 2 2" xfId="1903"/>
    <cellStyle name="40% - Accent6 3 2 4 3" xfId="1428"/>
    <cellStyle name="40% - Accent6 3 2 5" xfId="717"/>
    <cellStyle name="40% - Accent6 3 2 5 2" xfId="1667"/>
    <cellStyle name="40% - Accent6 3 2 6" xfId="1192"/>
    <cellStyle name="40% - Accent6 3 3" xfId="222"/>
    <cellStyle name="40% - Accent6 3 3 2" xfId="345"/>
    <cellStyle name="40% - Accent6 3 3 2 2" xfId="581"/>
    <cellStyle name="40% - Accent6 3 3 2 2 2" xfId="1102"/>
    <cellStyle name="40% - Accent6 3 3 2 2 2 2" xfId="2052"/>
    <cellStyle name="40% - Accent6 3 3 2 2 3" xfId="1577"/>
    <cellStyle name="40% - Accent6 3 3 2 3" xfId="866"/>
    <cellStyle name="40% - Accent6 3 3 2 3 2" xfId="1816"/>
    <cellStyle name="40% - Accent6 3 3 2 4" xfId="1341"/>
    <cellStyle name="40% - Accent6 3 3 3" xfId="463"/>
    <cellStyle name="40% - Accent6 3 3 3 2" xfId="984"/>
    <cellStyle name="40% - Accent6 3 3 3 2 2" xfId="1934"/>
    <cellStyle name="40% - Accent6 3 3 3 3" xfId="1459"/>
    <cellStyle name="40% - Accent6 3 3 4" xfId="748"/>
    <cellStyle name="40% - Accent6 3 3 4 2" xfId="1698"/>
    <cellStyle name="40% - Accent6 3 3 5" xfId="1223"/>
    <cellStyle name="40% - Accent6 3 4" xfId="288"/>
    <cellStyle name="40% - Accent6 3 4 2" xfId="524"/>
    <cellStyle name="40% - Accent6 3 4 2 2" xfId="1045"/>
    <cellStyle name="40% - Accent6 3 4 2 2 2" xfId="1995"/>
    <cellStyle name="40% - Accent6 3 4 2 3" xfId="1520"/>
    <cellStyle name="40% - Accent6 3 4 3" xfId="809"/>
    <cellStyle name="40% - Accent6 3 4 3 2" xfId="1759"/>
    <cellStyle name="40% - Accent6 3 4 4" xfId="1284"/>
    <cellStyle name="40% - Accent6 3 5" xfId="406"/>
    <cellStyle name="40% - Accent6 3 5 2" xfId="927"/>
    <cellStyle name="40% - Accent6 3 5 2 2" xfId="1877"/>
    <cellStyle name="40% - Accent6 3 5 3" xfId="1402"/>
    <cellStyle name="40% - Accent6 3 6" xfId="691"/>
    <cellStyle name="40% - Accent6 3 6 2" xfId="1641"/>
    <cellStyle name="40% - Accent6 3 7" xfId="1166"/>
    <cellStyle name="40% - Accent6 4" xfId="156"/>
    <cellStyle name="40% - Accent6 5" xfId="628"/>
    <cellStyle name="60% - Accent1 2" xfId="16"/>
    <cellStyle name="60% - Accent1 3" xfId="97"/>
    <cellStyle name="60% - Accent1 4" xfId="157"/>
    <cellStyle name="60% - Accent1 5" xfId="629"/>
    <cellStyle name="60% - Accent2 2" xfId="17"/>
    <cellStyle name="60% - Accent2 3" xfId="101"/>
    <cellStyle name="60% - Accent2 4" xfId="158"/>
    <cellStyle name="60% - Accent2 5" xfId="630"/>
    <cellStyle name="60% - Accent3 2" xfId="18"/>
    <cellStyle name="60% - Accent3 3" xfId="105"/>
    <cellStyle name="60% - Accent3 4" xfId="159"/>
    <cellStyle name="60% - Accent3 5" xfId="631"/>
    <cellStyle name="60% - Accent4 2" xfId="19"/>
    <cellStyle name="60% - Accent4 3" xfId="109"/>
    <cellStyle name="60% - Accent4 4" xfId="160"/>
    <cellStyle name="60% - Accent4 5" xfId="632"/>
    <cellStyle name="60% - Accent5 2" xfId="20"/>
    <cellStyle name="60% - Accent5 3" xfId="113"/>
    <cellStyle name="60% - Accent5 4" xfId="161"/>
    <cellStyle name="60% - Accent5 5" xfId="633"/>
    <cellStyle name="60% - Accent6 2" xfId="21"/>
    <cellStyle name="60% - Accent6 3" xfId="117"/>
    <cellStyle name="60% - Accent6 4" xfId="162"/>
    <cellStyle name="60% - Accent6 5" xfId="634"/>
    <cellStyle name="Accent1 2" xfId="22"/>
    <cellStyle name="Accent1 3" xfId="94"/>
    <cellStyle name="Accent1 4" xfId="163"/>
    <cellStyle name="Accent1 5" xfId="635"/>
    <cellStyle name="Accent2 2" xfId="23"/>
    <cellStyle name="Accent2 3" xfId="98"/>
    <cellStyle name="Accent2 4" xfId="164"/>
    <cellStyle name="Accent2 5" xfId="636"/>
    <cellStyle name="Accent3 2" xfId="24"/>
    <cellStyle name="Accent3 3" xfId="102"/>
    <cellStyle name="Accent3 4" xfId="165"/>
    <cellStyle name="Accent3 5" xfId="637"/>
    <cellStyle name="Accent4 2" xfId="25"/>
    <cellStyle name="Accent4 3" xfId="106"/>
    <cellStyle name="Accent4 4" xfId="166"/>
    <cellStyle name="Accent4 5" xfId="638"/>
    <cellStyle name="Accent5 2" xfId="26"/>
    <cellStyle name="Accent5 3" xfId="110"/>
    <cellStyle name="Accent5 4" xfId="167"/>
    <cellStyle name="Accent5 5" xfId="639"/>
    <cellStyle name="Accent6 2" xfId="27"/>
    <cellStyle name="Accent6 3" xfId="114"/>
    <cellStyle name="Accent6 4" xfId="168"/>
    <cellStyle name="Accent6 5" xfId="640"/>
    <cellStyle name="Bad 2" xfId="28"/>
    <cellStyle name="Bad 3" xfId="83"/>
    <cellStyle name="Bad 4" xfId="169"/>
    <cellStyle name="Bad 5" xfId="641"/>
    <cellStyle name="Calculation 2" xfId="29"/>
    <cellStyle name="Calculation 3" xfId="87"/>
    <cellStyle name="Calculation 4" xfId="170"/>
    <cellStyle name="Calculation 5" xfId="642"/>
    <cellStyle name="Check Cell 2" xfId="30"/>
    <cellStyle name="Check Cell 3" xfId="89"/>
    <cellStyle name="Check Cell 4" xfId="171"/>
    <cellStyle name="Check Cell 5" xfId="643"/>
    <cellStyle name="Comma" xfId="2" builtinId="3"/>
    <cellStyle name="Comma 2" xfId="31"/>
    <cellStyle name="Comma 2 2" xfId="173"/>
    <cellStyle name="Comma 2 3" xfId="53"/>
    <cellStyle name="Comma 3" xfId="54"/>
    <cellStyle name="Comma 3 2" xfId="252"/>
    <cellStyle name="Comma 4" xfId="55"/>
    <cellStyle name="Comma 4 2" xfId="254"/>
    <cellStyle name="Comma 5" xfId="172"/>
    <cellStyle name="Comma 6" xfId="251"/>
    <cellStyle name="Comma 6 2" xfId="374"/>
    <cellStyle name="Comma 6 2 2" xfId="610"/>
    <cellStyle name="Comma 6 2 2 2" xfId="1131"/>
    <cellStyle name="Comma 6 2 2 2 2" xfId="2081"/>
    <cellStyle name="Comma 6 2 2 3" xfId="1606"/>
    <cellStyle name="Comma 6 2 3" xfId="895"/>
    <cellStyle name="Comma 6 2 3 2" xfId="1845"/>
    <cellStyle name="Comma 6 2 4" xfId="1370"/>
    <cellStyle name="Comma 6 3" xfId="492"/>
    <cellStyle name="Comma 6 3 2" xfId="1013"/>
    <cellStyle name="Comma 6 3 2 2" xfId="1963"/>
    <cellStyle name="Comma 6 3 3" xfId="1488"/>
    <cellStyle name="Comma 6 4" xfId="777"/>
    <cellStyle name="Comma 6 4 2" xfId="1727"/>
    <cellStyle name="Comma 6 5" xfId="1252"/>
    <cellStyle name="Comma 7" xfId="644"/>
    <cellStyle name="Comma 8" xfId="48"/>
    <cellStyle name="Currency 2" xfId="56"/>
    <cellStyle name="Currency 2 2" xfId="175"/>
    <cellStyle name="Currency 3" xfId="57"/>
    <cellStyle name="Currency 3 2" xfId="253"/>
    <cellStyle name="Currency 4" xfId="58"/>
    <cellStyle name="Currency 4 2" xfId="255"/>
    <cellStyle name="Currency 5" xfId="174"/>
    <cellStyle name="Currency 6" xfId="645"/>
    <cellStyle name="Currency 7" xfId="49"/>
    <cellStyle name="Explanatory Text 2" xfId="32"/>
    <cellStyle name="Explanatory Text 3" xfId="92"/>
    <cellStyle name="Explanatory Text 4" xfId="176"/>
    <cellStyle name="Explanatory Text 5" xfId="646"/>
    <cellStyle name="Good 2" xfId="33"/>
    <cellStyle name="Good 3" xfId="82"/>
    <cellStyle name="Good 4" xfId="177"/>
    <cellStyle name="Good 5" xfId="647"/>
    <cellStyle name="Heading 1 2" xfId="34"/>
    <cellStyle name="Heading 1 3" xfId="78"/>
    <cellStyle name="Heading 1 4" xfId="178"/>
    <cellStyle name="Heading 1 5" xfId="648"/>
    <cellStyle name="Heading 2 2" xfId="35"/>
    <cellStyle name="Heading 2 3" xfId="79"/>
    <cellStyle name="Heading 2 4" xfId="179"/>
    <cellStyle name="Heading 2 5" xfId="649"/>
    <cellStyle name="Heading 3 2" xfId="36"/>
    <cellStyle name="Heading 3 3" xfId="80"/>
    <cellStyle name="Heading 3 4" xfId="180"/>
    <cellStyle name="Heading 3 5" xfId="650"/>
    <cellStyle name="Heading 4 2" xfId="37"/>
    <cellStyle name="Heading 4 3" xfId="81"/>
    <cellStyle name="Heading 4 4" xfId="181"/>
    <cellStyle name="Heading 4 5" xfId="651"/>
    <cellStyle name="Hyperlink 2" xfId="59"/>
    <cellStyle name="Hyperlink 3" xfId="1135"/>
    <cellStyle name="Input 2" xfId="38"/>
    <cellStyle name="Input 3" xfId="85"/>
    <cellStyle name="Input 4" xfId="182"/>
    <cellStyle name="Input 5" xfId="652"/>
    <cellStyle name="Linked Cell 2" xfId="39"/>
    <cellStyle name="Linked Cell 3" xfId="88"/>
    <cellStyle name="Linked Cell 4" xfId="183"/>
    <cellStyle name="Linked Cell 5" xfId="653"/>
    <cellStyle name="Neutral 2" xfId="40"/>
    <cellStyle name="Neutral 3" xfId="84"/>
    <cellStyle name="Neutral 4" xfId="184"/>
    <cellStyle name="Neutral 5" xfId="654"/>
    <cellStyle name="Normal" xfId="0" builtinId="0"/>
    <cellStyle name="Normal 10" xfId="144"/>
    <cellStyle name="Normal 11" xfId="249"/>
    <cellStyle name="Normal 11 2" xfId="372"/>
    <cellStyle name="Normal 11 2 2" xfId="608"/>
    <cellStyle name="Normal 11 2 2 2" xfId="1129"/>
    <cellStyle name="Normal 11 2 2 2 2" xfId="2079"/>
    <cellStyle name="Normal 11 2 2 3" xfId="1604"/>
    <cellStyle name="Normal 11 2 3" xfId="893"/>
    <cellStyle name="Normal 11 2 3 2" xfId="1843"/>
    <cellStyle name="Normal 11 2 4" xfId="1368"/>
    <cellStyle name="Normal 11 3" xfId="490"/>
    <cellStyle name="Normal 11 3 2" xfId="1011"/>
    <cellStyle name="Normal 11 3 2 2" xfId="1961"/>
    <cellStyle name="Normal 11 3 3" xfId="1486"/>
    <cellStyle name="Normal 11 4" xfId="775"/>
    <cellStyle name="Normal 11 4 2" xfId="1725"/>
    <cellStyle name="Normal 11 5" xfId="1250"/>
    <cellStyle name="Normal 12" xfId="250"/>
    <cellStyle name="Normal 12 2" xfId="373"/>
    <cellStyle name="Normal 12 2 2" xfId="609"/>
    <cellStyle name="Normal 12 2 2 2" xfId="1130"/>
    <cellStyle name="Normal 12 2 2 2 2" xfId="2080"/>
    <cellStyle name="Normal 12 2 2 3" xfId="1605"/>
    <cellStyle name="Normal 12 2 3" xfId="894"/>
    <cellStyle name="Normal 12 2 3 2" xfId="1844"/>
    <cellStyle name="Normal 12 2 4" xfId="1369"/>
    <cellStyle name="Normal 12 3" xfId="491"/>
    <cellStyle name="Normal 12 3 2" xfId="1012"/>
    <cellStyle name="Normal 12 3 2 2" xfId="1962"/>
    <cellStyle name="Normal 12 3 3" xfId="1487"/>
    <cellStyle name="Normal 12 4" xfId="776"/>
    <cellStyle name="Normal 12 4 2" xfId="1726"/>
    <cellStyle name="Normal 12 5" xfId="1251"/>
    <cellStyle name="Normal 13" xfId="257"/>
    <cellStyle name="Normal 13 2" xfId="493"/>
    <cellStyle name="Normal 13 2 2" xfId="1014"/>
    <cellStyle name="Normal 13 2 2 2" xfId="1964"/>
    <cellStyle name="Normal 13 2 3" xfId="1489"/>
    <cellStyle name="Normal 13 3" xfId="778"/>
    <cellStyle name="Normal 13 3 2" xfId="1728"/>
    <cellStyle name="Normal 13 4" xfId="1253"/>
    <cellStyle name="Normal 14" xfId="375"/>
    <cellStyle name="Normal 14 2" xfId="611"/>
    <cellStyle name="Normal 14 2 2" xfId="1132"/>
    <cellStyle name="Normal 14 2 2 2" xfId="2082"/>
    <cellStyle name="Normal 14 2 3" xfId="1607"/>
    <cellStyle name="Normal 14 3" xfId="896"/>
    <cellStyle name="Normal 14 3 2" xfId="1846"/>
    <cellStyle name="Normal 14 4" xfId="1371"/>
    <cellStyle name="Normal 15" xfId="612"/>
    <cellStyle name="Normal 16" xfId="613"/>
    <cellStyle name="Normal 16 2" xfId="1133"/>
    <cellStyle name="Normal 16 2 2" xfId="2083"/>
    <cellStyle name="Normal 16 3" xfId="1608"/>
    <cellStyle name="Normal 17" xfId="614"/>
    <cellStyle name="Normal 17 2" xfId="1134"/>
    <cellStyle name="Normal 17 2 2" xfId="2084"/>
    <cellStyle name="Normal 17 3" xfId="1609"/>
    <cellStyle name="Normal 18" xfId="616"/>
    <cellStyle name="Normal 19" xfId="615"/>
    <cellStyle name="Normal 19 2" xfId="1610"/>
    <cellStyle name="Normal 2" xfId="46"/>
    <cellStyle name="Normal 2 2" xfId="185"/>
    <cellStyle name="Normal 2 3" xfId="51"/>
    <cellStyle name="Normal 3" xfId="47"/>
    <cellStyle name="Normal 3 10" xfId="1136"/>
    <cellStyle name="Normal 3 2" xfId="62"/>
    <cellStyle name="Normal 3 3" xfId="71"/>
    <cellStyle name="Normal 3 3 2" xfId="124"/>
    <cellStyle name="Normal 3 3 2 2" xfId="229"/>
    <cellStyle name="Normal 3 3 2 2 2" xfId="352"/>
    <cellStyle name="Normal 3 3 2 2 2 2" xfId="588"/>
    <cellStyle name="Normal 3 3 2 2 2 2 2" xfId="1109"/>
    <cellStyle name="Normal 3 3 2 2 2 2 2 2" xfId="2059"/>
    <cellStyle name="Normal 3 3 2 2 2 2 3" xfId="1584"/>
    <cellStyle name="Normal 3 3 2 2 2 3" xfId="873"/>
    <cellStyle name="Normal 3 3 2 2 2 3 2" xfId="1823"/>
    <cellStyle name="Normal 3 3 2 2 2 4" xfId="1348"/>
    <cellStyle name="Normal 3 3 2 2 3" xfId="470"/>
    <cellStyle name="Normal 3 3 2 2 3 2" xfId="991"/>
    <cellStyle name="Normal 3 3 2 2 3 2 2" xfId="1941"/>
    <cellStyle name="Normal 3 3 2 2 3 3" xfId="1466"/>
    <cellStyle name="Normal 3 3 2 2 4" xfId="755"/>
    <cellStyle name="Normal 3 3 2 2 4 2" xfId="1705"/>
    <cellStyle name="Normal 3 3 2 2 5" xfId="1230"/>
    <cellStyle name="Normal 3 3 2 3" xfId="295"/>
    <cellStyle name="Normal 3 3 2 3 2" xfId="531"/>
    <cellStyle name="Normal 3 3 2 3 2 2" xfId="1052"/>
    <cellStyle name="Normal 3 3 2 3 2 2 2" xfId="2002"/>
    <cellStyle name="Normal 3 3 2 3 2 3" xfId="1527"/>
    <cellStyle name="Normal 3 3 2 3 3" xfId="816"/>
    <cellStyle name="Normal 3 3 2 3 3 2" xfId="1766"/>
    <cellStyle name="Normal 3 3 2 3 4" xfId="1291"/>
    <cellStyle name="Normal 3 3 2 4" xfId="413"/>
    <cellStyle name="Normal 3 3 2 4 2" xfId="934"/>
    <cellStyle name="Normal 3 3 2 4 2 2" xfId="1884"/>
    <cellStyle name="Normal 3 3 2 4 3" xfId="1409"/>
    <cellStyle name="Normal 3 3 2 5" xfId="698"/>
    <cellStyle name="Normal 3 3 2 5 2" xfId="1648"/>
    <cellStyle name="Normal 3 3 2 6" xfId="1173"/>
    <cellStyle name="Normal 3 3 3" xfId="203"/>
    <cellStyle name="Normal 3 3 3 2" xfId="326"/>
    <cellStyle name="Normal 3 3 3 2 2" xfId="562"/>
    <cellStyle name="Normal 3 3 3 2 2 2" xfId="1083"/>
    <cellStyle name="Normal 3 3 3 2 2 2 2" xfId="2033"/>
    <cellStyle name="Normal 3 3 3 2 2 3" xfId="1558"/>
    <cellStyle name="Normal 3 3 3 2 3" xfId="847"/>
    <cellStyle name="Normal 3 3 3 2 3 2" xfId="1797"/>
    <cellStyle name="Normal 3 3 3 2 4" xfId="1322"/>
    <cellStyle name="Normal 3 3 3 3" xfId="444"/>
    <cellStyle name="Normal 3 3 3 3 2" xfId="965"/>
    <cellStyle name="Normal 3 3 3 3 2 2" xfId="1915"/>
    <cellStyle name="Normal 3 3 3 3 3" xfId="1440"/>
    <cellStyle name="Normal 3 3 3 4" xfId="729"/>
    <cellStyle name="Normal 3 3 3 4 2" xfId="1679"/>
    <cellStyle name="Normal 3 3 3 5" xfId="1204"/>
    <cellStyle name="Normal 3 3 4" xfId="269"/>
    <cellStyle name="Normal 3 3 4 2" xfId="505"/>
    <cellStyle name="Normal 3 3 4 2 2" xfId="1026"/>
    <cellStyle name="Normal 3 3 4 2 2 2" xfId="1976"/>
    <cellStyle name="Normal 3 3 4 2 3" xfId="1501"/>
    <cellStyle name="Normal 3 3 4 3" xfId="790"/>
    <cellStyle name="Normal 3 3 4 3 2" xfId="1740"/>
    <cellStyle name="Normal 3 3 4 4" xfId="1265"/>
    <cellStyle name="Normal 3 3 5" xfId="387"/>
    <cellStyle name="Normal 3 3 5 2" xfId="908"/>
    <cellStyle name="Normal 3 3 5 2 2" xfId="1858"/>
    <cellStyle name="Normal 3 3 5 3" xfId="1383"/>
    <cellStyle name="Normal 3 3 6" xfId="672"/>
    <cellStyle name="Normal 3 3 6 2" xfId="1622"/>
    <cellStyle name="Normal 3 3 7" xfId="1147"/>
    <cellStyle name="Normal 3 4" xfId="64"/>
    <cellStyle name="Normal 3 4 2" xfId="197"/>
    <cellStyle name="Normal 3 4 2 2" xfId="320"/>
    <cellStyle name="Normal 3 4 2 2 2" xfId="556"/>
    <cellStyle name="Normal 3 4 2 2 2 2" xfId="1077"/>
    <cellStyle name="Normal 3 4 2 2 2 2 2" xfId="2027"/>
    <cellStyle name="Normal 3 4 2 2 2 3" xfId="1552"/>
    <cellStyle name="Normal 3 4 2 2 3" xfId="841"/>
    <cellStyle name="Normal 3 4 2 2 3 2" xfId="1791"/>
    <cellStyle name="Normal 3 4 2 2 4" xfId="1316"/>
    <cellStyle name="Normal 3 4 2 3" xfId="438"/>
    <cellStyle name="Normal 3 4 2 3 2" xfId="959"/>
    <cellStyle name="Normal 3 4 2 3 2 2" xfId="1909"/>
    <cellStyle name="Normal 3 4 2 3 3" xfId="1434"/>
    <cellStyle name="Normal 3 4 2 4" xfId="723"/>
    <cellStyle name="Normal 3 4 2 4 2" xfId="1673"/>
    <cellStyle name="Normal 3 4 2 5" xfId="1198"/>
    <cellStyle name="Normal 3 4 3" xfId="263"/>
    <cellStyle name="Normal 3 4 3 2" xfId="499"/>
    <cellStyle name="Normal 3 4 3 2 2" xfId="1020"/>
    <cellStyle name="Normal 3 4 3 2 2 2" xfId="1970"/>
    <cellStyle name="Normal 3 4 3 2 3" xfId="1495"/>
    <cellStyle name="Normal 3 4 3 3" xfId="784"/>
    <cellStyle name="Normal 3 4 3 3 2" xfId="1734"/>
    <cellStyle name="Normal 3 4 3 4" xfId="1259"/>
    <cellStyle name="Normal 3 4 4" xfId="381"/>
    <cellStyle name="Normal 3 4 4 2" xfId="902"/>
    <cellStyle name="Normal 3 4 4 2 2" xfId="1852"/>
    <cellStyle name="Normal 3 4 4 3" xfId="1377"/>
    <cellStyle name="Normal 3 4 5" xfId="666"/>
    <cellStyle name="Normal 3 4 5 2" xfId="1616"/>
    <cellStyle name="Normal 3 4 6" xfId="1141"/>
    <cellStyle name="Normal 3 5" xfId="118"/>
    <cellStyle name="Normal 3 5 2" xfId="223"/>
    <cellStyle name="Normal 3 5 2 2" xfId="346"/>
    <cellStyle name="Normal 3 5 2 2 2" xfId="582"/>
    <cellStyle name="Normal 3 5 2 2 2 2" xfId="1103"/>
    <cellStyle name="Normal 3 5 2 2 2 2 2" xfId="2053"/>
    <cellStyle name="Normal 3 5 2 2 2 3" xfId="1578"/>
    <cellStyle name="Normal 3 5 2 2 3" xfId="867"/>
    <cellStyle name="Normal 3 5 2 2 3 2" xfId="1817"/>
    <cellStyle name="Normal 3 5 2 2 4" xfId="1342"/>
    <cellStyle name="Normal 3 5 2 3" xfId="464"/>
    <cellStyle name="Normal 3 5 2 3 2" xfId="985"/>
    <cellStyle name="Normal 3 5 2 3 2 2" xfId="1935"/>
    <cellStyle name="Normal 3 5 2 3 3" xfId="1460"/>
    <cellStyle name="Normal 3 5 2 4" xfId="749"/>
    <cellStyle name="Normal 3 5 2 4 2" xfId="1699"/>
    <cellStyle name="Normal 3 5 2 5" xfId="1224"/>
    <cellStyle name="Normal 3 5 3" xfId="289"/>
    <cellStyle name="Normal 3 5 3 2" xfId="525"/>
    <cellStyle name="Normal 3 5 3 2 2" xfId="1046"/>
    <cellStyle name="Normal 3 5 3 2 2 2" xfId="1996"/>
    <cellStyle name="Normal 3 5 3 2 3" xfId="1521"/>
    <cellStyle name="Normal 3 5 3 3" xfId="810"/>
    <cellStyle name="Normal 3 5 3 3 2" xfId="1760"/>
    <cellStyle name="Normal 3 5 3 4" xfId="1285"/>
    <cellStyle name="Normal 3 5 4" xfId="407"/>
    <cellStyle name="Normal 3 5 4 2" xfId="928"/>
    <cellStyle name="Normal 3 5 4 2 2" xfId="1878"/>
    <cellStyle name="Normal 3 5 4 3" xfId="1403"/>
    <cellStyle name="Normal 3 5 5" xfId="692"/>
    <cellStyle name="Normal 3 5 5 2" xfId="1642"/>
    <cellStyle name="Normal 3 5 6" xfId="1167"/>
    <cellStyle name="Normal 3 6" xfId="192"/>
    <cellStyle name="Normal 3 6 2" xfId="315"/>
    <cellStyle name="Normal 3 6 2 2" xfId="551"/>
    <cellStyle name="Normal 3 6 2 2 2" xfId="1072"/>
    <cellStyle name="Normal 3 6 2 2 2 2" xfId="2022"/>
    <cellStyle name="Normal 3 6 2 2 3" xfId="1547"/>
    <cellStyle name="Normal 3 6 2 3" xfId="836"/>
    <cellStyle name="Normal 3 6 2 3 2" xfId="1786"/>
    <cellStyle name="Normal 3 6 2 4" xfId="1311"/>
    <cellStyle name="Normal 3 6 3" xfId="433"/>
    <cellStyle name="Normal 3 6 3 2" xfId="954"/>
    <cellStyle name="Normal 3 6 3 2 2" xfId="1904"/>
    <cellStyle name="Normal 3 6 3 3" xfId="1429"/>
    <cellStyle name="Normal 3 6 4" xfId="718"/>
    <cellStyle name="Normal 3 6 4 2" xfId="1668"/>
    <cellStyle name="Normal 3 6 5" xfId="1193"/>
    <cellStyle name="Normal 3 7" xfId="258"/>
    <cellStyle name="Normal 3 7 2" xfId="494"/>
    <cellStyle name="Normal 3 7 2 2" xfId="1015"/>
    <cellStyle name="Normal 3 7 2 2 2" xfId="1965"/>
    <cellStyle name="Normal 3 7 2 3" xfId="1490"/>
    <cellStyle name="Normal 3 7 3" xfId="779"/>
    <cellStyle name="Normal 3 7 3 2" xfId="1729"/>
    <cellStyle name="Normal 3 7 4" xfId="1254"/>
    <cellStyle name="Normal 3 8" xfId="376"/>
    <cellStyle name="Normal 3 8 2" xfId="897"/>
    <cellStyle name="Normal 3 8 2 2" xfId="1847"/>
    <cellStyle name="Normal 3 8 3" xfId="1372"/>
    <cellStyle name="Normal 3 9" xfId="661"/>
    <cellStyle name="Normal 3 9 2" xfId="1611"/>
    <cellStyle name="Normal 4" xfId="3"/>
    <cellStyle name="Normal 4 10" xfId="1138"/>
    <cellStyle name="Normal 4 11" xfId="60"/>
    <cellStyle name="Normal 4 2" xfId="73"/>
    <cellStyle name="Normal 4 2 2" xfId="126"/>
    <cellStyle name="Normal 4 2 2 2" xfId="231"/>
    <cellStyle name="Normal 4 2 2 2 2" xfId="354"/>
    <cellStyle name="Normal 4 2 2 2 2 2" xfId="590"/>
    <cellStyle name="Normal 4 2 2 2 2 2 2" xfId="1111"/>
    <cellStyle name="Normal 4 2 2 2 2 2 2 2" xfId="2061"/>
    <cellStyle name="Normal 4 2 2 2 2 2 3" xfId="1586"/>
    <cellStyle name="Normal 4 2 2 2 2 3" xfId="875"/>
    <cellStyle name="Normal 4 2 2 2 2 3 2" xfId="1825"/>
    <cellStyle name="Normal 4 2 2 2 2 4" xfId="1350"/>
    <cellStyle name="Normal 4 2 2 2 3" xfId="472"/>
    <cellStyle name="Normal 4 2 2 2 3 2" xfId="993"/>
    <cellStyle name="Normal 4 2 2 2 3 2 2" xfId="1943"/>
    <cellStyle name="Normal 4 2 2 2 3 3" xfId="1468"/>
    <cellStyle name="Normal 4 2 2 2 4" xfId="757"/>
    <cellStyle name="Normal 4 2 2 2 4 2" xfId="1707"/>
    <cellStyle name="Normal 4 2 2 2 5" xfId="1232"/>
    <cellStyle name="Normal 4 2 2 3" xfId="297"/>
    <cellStyle name="Normal 4 2 2 3 2" xfId="533"/>
    <cellStyle name="Normal 4 2 2 3 2 2" xfId="1054"/>
    <cellStyle name="Normal 4 2 2 3 2 2 2" xfId="2004"/>
    <cellStyle name="Normal 4 2 2 3 2 3" xfId="1529"/>
    <cellStyle name="Normal 4 2 2 3 3" xfId="818"/>
    <cellStyle name="Normal 4 2 2 3 3 2" xfId="1768"/>
    <cellStyle name="Normal 4 2 2 3 4" xfId="1293"/>
    <cellStyle name="Normal 4 2 2 4" xfId="415"/>
    <cellStyle name="Normal 4 2 2 4 2" xfId="936"/>
    <cellStyle name="Normal 4 2 2 4 2 2" xfId="1886"/>
    <cellStyle name="Normal 4 2 2 4 3" xfId="1411"/>
    <cellStyle name="Normal 4 2 2 5" xfId="700"/>
    <cellStyle name="Normal 4 2 2 5 2" xfId="1650"/>
    <cellStyle name="Normal 4 2 2 6" xfId="1175"/>
    <cellStyle name="Normal 4 2 3" xfId="205"/>
    <cellStyle name="Normal 4 2 3 2" xfId="328"/>
    <cellStyle name="Normal 4 2 3 2 2" xfId="564"/>
    <cellStyle name="Normal 4 2 3 2 2 2" xfId="1085"/>
    <cellStyle name="Normal 4 2 3 2 2 2 2" xfId="2035"/>
    <cellStyle name="Normal 4 2 3 2 2 3" xfId="1560"/>
    <cellStyle name="Normal 4 2 3 2 3" xfId="849"/>
    <cellStyle name="Normal 4 2 3 2 3 2" xfId="1799"/>
    <cellStyle name="Normal 4 2 3 2 4" xfId="1324"/>
    <cellStyle name="Normal 4 2 3 3" xfId="446"/>
    <cellStyle name="Normal 4 2 3 3 2" xfId="967"/>
    <cellStyle name="Normal 4 2 3 3 2 2" xfId="1917"/>
    <cellStyle name="Normal 4 2 3 3 3" xfId="1442"/>
    <cellStyle name="Normal 4 2 3 4" xfId="731"/>
    <cellStyle name="Normal 4 2 3 4 2" xfId="1681"/>
    <cellStyle name="Normal 4 2 3 5" xfId="1206"/>
    <cellStyle name="Normal 4 2 4" xfId="271"/>
    <cellStyle name="Normal 4 2 4 2" xfId="507"/>
    <cellStyle name="Normal 4 2 4 2 2" xfId="1028"/>
    <cellStyle name="Normal 4 2 4 2 2 2" xfId="1978"/>
    <cellStyle name="Normal 4 2 4 2 3" xfId="1503"/>
    <cellStyle name="Normal 4 2 4 3" xfId="792"/>
    <cellStyle name="Normal 4 2 4 3 2" xfId="1742"/>
    <cellStyle name="Normal 4 2 4 4" xfId="1267"/>
    <cellStyle name="Normal 4 2 5" xfId="389"/>
    <cellStyle name="Normal 4 2 5 2" xfId="910"/>
    <cellStyle name="Normal 4 2 5 2 2" xfId="1860"/>
    <cellStyle name="Normal 4 2 5 3" xfId="1385"/>
    <cellStyle name="Normal 4 2 6" xfId="674"/>
    <cellStyle name="Normal 4 2 6 2" xfId="1624"/>
    <cellStyle name="Normal 4 2 7" xfId="1149"/>
    <cellStyle name="Normal 4 3" xfId="66"/>
    <cellStyle name="Normal 4 3 2" xfId="199"/>
    <cellStyle name="Normal 4 3 2 2" xfId="322"/>
    <cellStyle name="Normal 4 3 2 2 2" xfId="558"/>
    <cellStyle name="Normal 4 3 2 2 2 2" xfId="1079"/>
    <cellStyle name="Normal 4 3 2 2 2 2 2" xfId="2029"/>
    <cellStyle name="Normal 4 3 2 2 2 3" xfId="1554"/>
    <cellStyle name="Normal 4 3 2 2 3" xfId="843"/>
    <cellStyle name="Normal 4 3 2 2 3 2" xfId="1793"/>
    <cellStyle name="Normal 4 3 2 2 4" xfId="1318"/>
    <cellStyle name="Normal 4 3 2 3" xfId="440"/>
    <cellStyle name="Normal 4 3 2 3 2" xfId="961"/>
    <cellStyle name="Normal 4 3 2 3 2 2" xfId="1911"/>
    <cellStyle name="Normal 4 3 2 3 3" xfId="1436"/>
    <cellStyle name="Normal 4 3 2 4" xfId="725"/>
    <cellStyle name="Normal 4 3 2 4 2" xfId="1675"/>
    <cellStyle name="Normal 4 3 2 5" xfId="1200"/>
    <cellStyle name="Normal 4 3 3" xfId="265"/>
    <cellStyle name="Normal 4 3 3 2" xfId="501"/>
    <cellStyle name="Normal 4 3 3 2 2" xfId="1022"/>
    <cellStyle name="Normal 4 3 3 2 2 2" xfId="1972"/>
    <cellStyle name="Normal 4 3 3 2 3" xfId="1497"/>
    <cellStyle name="Normal 4 3 3 3" xfId="786"/>
    <cellStyle name="Normal 4 3 3 3 2" xfId="1736"/>
    <cellStyle name="Normal 4 3 3 4" xfId="1261"/>
    <cellStyle name="Normal 4 3 4" xfId="383"/>
    <cellStyle name="Normal 4 3 4 2" xfId="904"/>
    <cellStyle name="Normal 4 3 4 2 2" xfId="1854"/>
    <cellStyle name="Normal 4 3 4 3" xfId="1379"/>
    <cellStyle name="Normal 4 3 5" xfId="668"/>
    <cellStyle name="Normal 4 3 5 2" xfId="1618"/>
    <cellStyle name="Normal 4 3 6" xfId="1143"/>
    <cellStyle name="Normal 4 4" xfId="120"/>
    <cellStyle name="Normal 4 4 2" xfId="225"/>
    <cellStyle name="Normal 4 4 2 2" xfId="348"/>
    <cellStyle name="Normal 4 4 2 2 2" xfId="584"/>
    <cellStyle name="Normal 4 4 2 2 2 2" xfId="1105"/>
    <cellStyle name="Normal 4 4 2 2 2 2 2" xfId="2055"/>
    <cellStyle name="Normal 4 4 2 2 2 3" xfId="1580"/>
    <cellStyle name="Normal 4 4 2 2 3" xfId="869"/>
    <cellStyle name="Normal 4 4 2 2 3 2" xfId="1819"/>
    <cellStyle name="Normal 4 4 2 2 4" xfId="1344"/>
    <cellStyle name="Normal 4 4 2 3" xfId="466"/>
    <cellStyle name="Normal 4 4 2 3 2" xfId="987"/>
    <cellStyle name="Normal 4 4 2 3 2 2" xfId="1937"/>
    <cellStyle name="Normal 4 4 2 3 3" xfId="1462"/>
    <cellStyle name="Normal 4 4 2 4" xfId="751"/>
    <cellStyle name="Normal 4 4 2 4 2" xfId="1701"/>
    <cellStyle name="Normal 4 4 2 5" xfId="1226"/>
    <cellStyle name="Normal 4 4 3" xfId="291"/>
    <cellStyle name="Normal 4 4 3 2" xfId="527"/>
    <cellStyle name="Normal 4 4 3 2 2" xfId="1048"/>
    <cellStyle name="Normal 4 4 3 2 2 2" xfId="1998"/>
    <cellStyle name="Normal 4 4 3 2 3" xfId="1523"/>
    <cellStyle name="Normal 4 4 3 3" xfId="812"/>
    <cellStyle name="Normal 4 4 3 3 2" xfId="1762"/>
    <cellStyle name="Normal 4 4 3 4" xfId="1287"/>
    <cellStyle name="Normal 4 4 4" xfId="409"/>
    <cellStyle name="Normal 4 4 4 2" xfId="930"/>
    <cellStyle name="Normal 4 4 4 2 2" xfId="1880"/>
    <cellStyle name="Normal 4 4 4 3" xfId="1405"/>
    <cellStyle name="Normal 4 4 5" xfId="694"/>
    <cellStyle name="Normal 4 4 5 2" xfId="1644"/>
    <cellStyle name="Normal 4 4 6" xfId="1169"/>
    <cellStyle name="Normal 4 5" xfId="194"/>
    <cellStyle name="Normal 4 5 2" xfId="317"/>
    <cellStyle name="Normal 4 5 2 2" xfId="553"/>
    <cellStyle name="Normal 4 5 2 2 2" xfId="1074"/>
    <cellStyle name="Normal 4 5 2 2 2 2" xfId="2024"/>
    <cellStyle name="Normal 4 5 2 2 3" xfId="1549"/>
    <cellStyle name="Normal 4 5 2 3" xfId="838"/>
    <cellStyle name="Normal 4 5 2 3 2" xfId="1788"/>
    <cellStyle name="Normal 4 5 2 4" xfId="1313"/>
    <cellStyle name="Normal 4 5 3" xfId="435"/>
    <cellStyle name="Normal 4 5 3 2" xfId="956"/>
    <cellStyle name="Normal 4 5 3 2 2" xfId="1906"/>
    <cellStyle name="Normal 4 5 3 3" xfId="1431"/>
    <cellStyle name="Normal 4 5 4" xfId="720"/>
    <cellStyle name="Normal 4 5 4 2" xfId="1670"/>
    <cellStyle name="Normal 4 5 5" xfId="1195"/>
    <cellStyle name="Normal 4 6" xfId="256"/>
    <cellStyle name="Normal 4 7" xfId="260"/>
    <cellStyle name="Normal 4 7 2" xfId="496"/>
    <cellStyle name="Normal 4 7 2 2" xfId="1017"/>
    <cellStyle name="Normal 4 7 2 2 2" xfId="1967"/>
    <cellStyle name="Normal 4 7 2 3" xfId="1492"/>
    <cellStyle name="Normal 4 7 3" xfId="781"/>
    <cellStyle name="Normal 4 7 3 2" xfId="1731"/>
    <cellStyle name="Normal 4 7 4" xfId="1256"/>
    <cellStyle name="Normal 4 8" xfId="378"/>
    <cellStyle name="Normal 4 8 2" xfId="899"/>
    <cellStyle name="Normal 4 8 2 2" xfId="1849"/>
    <cellStyle name="Normal 4 8 3" xfId="1374"/>
    <cellStyle name="Normal 4 9" xfId="663"/>
    <cellStyle name="Normal 4 9 2" xfId="1613"/>
    <cellStyle name="Normal 5" xfId="61"/>
    <cellStyle name="Normal 5 2" xfId="74"/>
    <cellStyle name="Normal 5 2 2" xfId="127"/>
    <cellStyle name="Normal 5 2 2 2" xfId="232"/>
    <cellStyle name="Normal 5 2 2 2 2" xfId="355"/>
    <cellStyle name="Normal 5 2 2 2 2 2" xfId="591"/>
    <cellStyle name="Normal 5 2 2 2 2 2 2" xfId="1112"/>
    <cellStyle name="Normal 5 2 2 2 2 2 2 2" xfId="2062"/>
    <cellStyle name="Normal 5 2 2 2 2 2 3" xfId="1587"/>
    <cellStyle name="Normal 5 2 2 2 2 3" xfId="876"/>
    <cellStyle name="Normal 5 2 2 2 2 3 2" xfId="1826"/>
    <cellStyle name="Normal 5 2 2 2 2 4" xfId="1351"/>
    <cellStyle name="Normal 5 2 2 2 3" xfId="473"/>
    <cellStyle name="Normal 5 2 2 2 3 2" xfId="994"/>
    <cellStyle name="Normal 5 2 2 2 3 2 2" xfId="1944"/>
    <cellStyle name="Normal 5 2 2 2 3 3" xfId="1469"/>
    <cellStyle name="Normal 5 2 2 2 4" xfId="758"/>
    <cellStyle name="Normal 5 2 2 2 4 2" xfId="1708"/>
    <cellStyle name="Normal 5 2 2 2 5" xfId="1233"/>
    <cellStyle name="Normal 5 2 2 3" xfId="298"/>
    <cellStyle name="Normal 5 2 2 3 2" xfId="534"/>
    <cellStyle name="Normal 5 2 2 3 2 2" xfId="1055"/>
    <cellStyle name="Normal 5 2 2 3 2 2 2" xfId="2005"/>
    <cellStyle name="Normal 5 2 2 3 2 3" xfId="1530"/>
    <cellStyle name="Normal 5 2 2 3 3" xfId="819"/>
    <cellStyle name="Normal 5 2 2 3 3 2" xfId="1769"/>
    <cellStyle name="Normal 5 2 2 3 4" xfId="1294"/>
    <cellStyle name="Normal 5 2 2 4" xfId="416"/>
    <cellStyle name="Normal 5 2 2 4 2" xfId="937"/>
    <cellStyle name="Normal 5 2 2 4 2 2" xfId="1887"/>
    <cellStyle name="Normal 5 2 2 4 3" xfId="1412"/>
    <cellStyle name="Normal 5 2 2 5" xfId="701"/>
    <cellStyle name="Normal 5 2 2 5 2" xfId="1651"/>
    <cellStyle name="Normal 5 2 2 6" xfId="1176"/>
    <cellStyle name="Normal 5 2 3" xfId="206"/>
    <cellStyle name="Normal 5 2 3 2" xfId="329"/>
    <cellStyle name="Normal 5 2 3 2 2" xfId="565"/>
    <cellStyle name="Normal 5 2 3 2 2 2" xfId="1086"/>
    <cellStyle name="Normal 5 2 3 2 2 2 2" xfId="2036"/>
    <cellStyle name="Normal 5 2 3 2 2 3" xfId="1561"/>
    <cellStyle name="Normal 5 2 3 2 3" xfId="850"/>
    <cellStyle name="Normal 5 2 3 2 3 2" xfId="1800"/>
    <cellStyle name="Normal 5 2 3 2 4" xfId="1325"/>
    <cellStyle name="Normal 5 2 3 3" xfId="447"/>
    <cellStyle name="Normal 5 2 3 3 2" xfId="968"/>
    <cellStyle name="Normal 5 2 3 3 2 2" xfId="1918"/>
    <cellStyle name="Normal 5 2 3 3 3" xfId="1443"/>
    <cellStyle name="Normal 5 2 3 4" xfId="732"/>
    <cellStyle name="Normal 5 2 3 4 2" xfId="1682"/>
    <cellStyle name="Normal 5 2 3 5" xfId="1207"/>
    <cellStyle name="Normal 5 2 4" xfId="272"/>
    <cellStyle name="Normal 5 2 4 2" xfId="508"/>
    <cellStyle name="Normal 5 2 4 2 2" xfId="1029"/>
    <cellStyle name="Normal 5 2 4 2 2 2" xfId="1979"/>
    <cellStyle name="Normal 5 2 4 2 3" xfId="1504"/>
    <cellStyle name="Normal 5 2 4 3" xfId="793"/>
    <cellStyle name="Normal 5 2 4 3 2" xfId="1743"/>
    <cellStyle name="Normal 5 2 4 4" xfId="1268"/>
    <cellStyle name="Normal 5 2 5" xfId="390"/>
    <cellStyle name="Normal 5 2 5 2" xfId="911"/>
    <cellStyle name="Normal 5 2 5 2 2" xfId="1861"/>
    <cellStyle name="Normal 5 2 5 3" xfId="1386"/>
    <cellStyle name="Normal 5 2 6" xfId="675"/>
    <cellStyle name="Normal 5 2 6 2" xfId="1625"/>
    <cellStyle name="Normal 5 2 7" xfId="1150"/>
    <cellStyle name="Normal 5 3" xfId="67"/>
    <cellStyle name="Normal 5 3 2" xfId="200"/>
    <cellStyle name="Normal 5 3 2 2" xfId="323"/>
    <cellStyle name="Normal 5 3 2 2 2" xfId="559"/>
    <cellStyle name="Normal 5 3 2 2 2 2" xfId="1080"/>
    <cellStyle name="Normal 5 3 2 2 2 2 2" xfId="2030"/>
    <cellStyle name="Normal 5 3 2 2 2 3" xfId="1555"/>
    <cellStyle name="Normal 5 3 2 2 3" xfId="844"/>
    <cellStyle name="Normal 5 3 2 2 3 2" xfId="1794"/>
    <cellStyle name="Normal 5 3 2 2 4" xfId="1319"/>
    <cellStyle name="Normal 5 3 2 3" xfId="441"/>
    <cellStyle name="Normal 5 3 2 3 2" xfId="962"/>
    <cellStyle name="Normal 5 3 2 3 2 2" xfId="1912"/>
    <cellStyle name="Normal 5 3 2 3 3" xfId="1437"/>
    <cellStyle name="Normal 5 3 2 4" xfId="726"/>
    <cellStyle name="Normal 5 3 2 4 2" xfId="1676"/>
    <cellStyle name="Normal 5 3 2 5" xfId="1201"/>
    <cellStyle name="Normal 5 3 3" xfId="266"/>
    <cellStyle name="Normal 5 3 3 2" xfId="502"/>
    <cellStyle name="Normal 5 3 3 2 2" xfId="1023"/>
    <cellStyle name="Normal 5 3 3 2 2 2" xfId="1973"/>
    <cellStyle name="Normal 5 3 3 2 3" xfId="1498"/>
    <cellStyle name="Normal 5 3 3 3" xfId="787"/>
    <cellStyle name="Normal 5 3 3 3 2" xfId="1737"/>
    <cellStyle name="Normal 5 3 3 4" xfId="1262"/>
    <cellStyle name="Normal 5 3 4" xfId="384"/>
    <cellStyle name="Normal 5 3 4 2" xfId="905"/>
    <cellStyle name="Normal 5 3 4 2 2" xfId="1855"/>
    <cellStyle name="Normal 5 3 4 3" xfId="1380"/>
    <cellStyle name="Normal 5 3 5" xfId="669"/>
    <cellStyle name="Normal 5 3 5 2" xfId="1619"/>
    <cellStyle name="Normal 5 3 6" xfId="1144"/>
    <cellStyle name="Normal 5 4" xfId="121"/>
    <cellStyle name="Normal 5 4 2" xfId="226"/>
    <cellStyle name="Normal 5 4 2 2" xfId="349"/>
    <cellStyle name="Normal 5 4 2 2 2" xfId="585"/>
    <cellStyle name="Normal 5 4 2 2 2 2" xfId="1106"/>
    <cellStyle name="Normal 5 4 2 2 2 2 2" xfId="2056"/>
    <cellStyle name="Normal 5 4 2 2 2 3" xfId="1581"/>
    <cellStyle name="Normal 5 4 2 2 3" xfId="870"/>
    <cellStyle name="Normal 5 4 2 2 3 2" xfId="1820"/>
    <cellStyle name="Normal 5 4 2 2 4" xfId="1345"/>
    <cellStyle name="Normal 5 4 2 3" xfId="467"/>
    <cellStyle name="Normal 5 4 2 3 2" xfId="988"/>
    <cellStyle name="Normal 5 4 2 3 2 2" xfId="1938"/>
    <cellStyle name="Normal 5 4 2 3 3" xfId="1463"/>
    <cellStyle name="Normal 5 4 2 4" xfId="752"/>
    <cellStyle name="Normal 5 4 2 4 2" xfId="1702"/>
    <cellStyle name="Normal 5 4 2 5" xfId="1227"/>
    <cellStyle name="Normal 5 4 3" xfId="292"/>
    <cellStyle name="Normal 5 4 3 2" xfId="528"/>
    <cellStyle name="Normal 5 4 3 2 2" xfId="1049"/>
    <cellStyle name="Normal 5 4 3 2 2 2" xfId="1999"/>
    <cellStyle name="Normal 5 4 3 2 3" xfId="1524"/>
    <cellStyle name="Normal 5 4 3 3" xfId="813"/>
    <cellStyle name="Normal 5 4 3 3 2" xfId="1763"/>
    <cellStyle name="Normal 5 4 3 4" xfId="1288"/>
    <cellStyle name="Normal 5 4 4" xfId="410"/>
    <cellStyle name="Normal 5 4 4 2" xfId="931"/>
    <cellStyle name="Normal 5 4 4 2 2" xfId="1881"/>
    <cellStyle name="Normal 5 4 4 3" xfId="1406"/>
    <cellStyle name="Normal 5 4 5" xfId="695"/>
    <cellStyle name="Normal 5 4 5 2" xfId="1645"/>
    <cellStyle name="Normal 5 4 6" xfId="1170"/>
    <cellStyle name="Normal 5 5" xfId="195"/>
    <cellStyle name="Normal 5 5 2" xfId="318"/>
    <cellStyle name="Normal 5 5 2 2" xfId="554"/>
    <cellStyle name="Normal 5 5 2 2 2" xfId="1075"/>
    <cellStyle name="Normal 5 5 2 2 2 2" xfId="2025"/>
    <cellStyle name="Normal 5 5 2 2 3" xfId="1550"/>
    <cellStyle name="Normal 5 5 2 3" xfId="839"/>
    <cellStyle name="Normal 5 5 2 3 2" xfId="1789"/>
    <cellStyle name="Normal 5 5 2 4" xfId="1314"/>
    <cellStyle name="Normal 5 5 3" xfId="436"/>
    <cellStyle name="Normal 5 5 3 2" xfId="957"/>
    <cellStyle name="Normal 5 5 3 2 2" xfId="1907"/>
    <cellStyle name="Normal 5 5 3 3" xfId="1432"/>
    <cellStyle name="Normal 5 5 4" xfId="721"/>
    <cellStyle name="Normal 5 5 4 2" xfId="1671"/>
    <cellStyle name="Normal 5 5 5" xfId="1196"/>
    <cellStyle name="Normal 5 6" xfId="261"/>
    <cellStyle name="Normal 5 6 2" xfId="497"/>
    <cellStyle name="Normal 5 6 2 2" xfId="1018"/>
    <cellStyle name="Normal 5 6 2 2 2" xfId="1968"/>
    <cellStyle name="Normal 5 6 2 3" xfId="1493"/>
    <cellStyle name="Normal 5 6 3" xfId="782"/>
    <cellStyle name="Normal 5 6 3 2" xfId="1732"/>
    <cellStyle name="Normal 5 6 4" xfId="1257"/>
    <cellStyle name="Normal 5 7" xfId="379"/>
    <cellStyle name="Normal 5 7 2" xfId="900"/>
    <cellStyle name="Normal 5 7 2 2" xfId="1850"/>
    <cellStyle name="Normal 5 7 3" xfId="1375"/>
    <cellStyle name="Normal 5 8" xfId="664"/>
    <cellStyle name="Normal 5 8 2" xfId="1614"/>
    <cellStyle name="Normal 5 9" xfId="1139"/>
    <cellStyle name="Normal 6" xfId="63"/>
    <cellStyle name="Normal 6 2" xfId="75"/>
    <cellStyle name="Normal 6 2 2" xfId="128"/>
    <cellStyle name="Normal 6 2 2 2" xfId="233"/>
    <cellStyle name="Normal 6 2 2 2 2" xfId="356"/>
    <cellStyle name="Normal 6 2 2 2 2 2" xfId="592"/>
    <cellStyle name="Normal 6 2 2 2 2 2 2" xfId="1113"/>
    <cellStyle name="Normal 6 2 2 2 2 2 2 2" xfId="2063"/>
    <cellStyle name="Normal 6 2 2 2 2 2 3" xfId="1588"/>
    <cellStyle name="Normal 6 2 2 2 2 3" xfId="877"/>
    <cellStyle name="Normal 6 2 2 2 2 3 2" xfId="1827"/>
    <cellStyle name="Normal 6 2 2 2 2 4" xfId="1352"/>
    <cellStyle name="Normal 6 2 2 2 3" xfId="474"/>
    <cellStyle name="Normal 6 2 2 2 3 2" xfId="995"/>
    <cellStyle name="Normal 6 2 2 2 3 2 2" xfId="1945"/>
    <cellStyle name="Normal 6 2 2 2 3 3" xfId="1470"/>
    <cellStyle name="Normal 6 2 2 2 4" xfId="759"/>
    <cellStyle name="Normal 6 2 2 2 4 2" xfId="1709"/>
    <cellStyle name="Normal 6 2 2 2 5" xfId="1234"/>
    <cellStyle name="Normal 6 2 2 3" xfId="299"/>
    <cellStyle name="Normal 6 2 2 3 2" xfId="535"/>
    <cellStyle name="Normal 6 2 2 3 2 2" xfId="1056"/>
    <cellStyle name="Normal 6 2 2 3 2 2 2" xfId="2006"/>
    <cellStyle name="Normal 6 2 2 3 2 3" xfId="1531"/>
    <cellStyle name="Normal 6 2 2 3 3" xfId="820"/>
    <cellStyle name="Normal 6 2 2 3 3 2" xfId="1770"/>
    <cellStyle name="Normal 6 2 2 3 4" xfId="1295"/>
    <cellStyle name="Normal 6 2 2 4" xfId="417"/>
    <cellStyle name="Normal 6 2 2 4 2" xfId="938"/>
    <cellStyle name="Normal 6 2 2 4 2 2" xfId="1888"/>
    <cellStyle name="Normal 6 2 2 4 3" xfId="1413"/>
    <cellStyle name="Normal 6 2 2 5" xfId="702"/>
    <cellStyle name="Normal 6 2 2 5 2" xfId="1652"/>
    <cellStyle name="Normal 6 2 2 6" xfId="1177"/>
    <cellStyle name="Normal 6 2 3" xfId="207"/>
    <cellStyle name="Normal 6 2 3 2" xfId="330"/>
    <cellStyle name="Normal 6 2 3 2 2" xfId="566"/>
    <cellStyle name="Normal 6 2 3 2 2 2" xfId="1087"/>
    <cellStyle name="Normal 6 2 3 2 2 2 2" xfId="2037"/>
    <cellStyle name="Normal 6 2 3 2 2 3" xfId="1562"/>
    <cellStyle name="Normal 6 2 3 2 3" xfId="851"/>
    <cellStyle name="Normal 6 2 3 2 3 2" xfId="1801"/>
    <cellStyle name="Normal 6 2 3 2 4" xfId="1326"/>
    <cellStyle name="Normal 6 2 3 3" xfId="448"/>
    <cellStyle name="Normal 6 2 3 3 2" xfId="969"/>
    <cellStyle name="Normal 6 2 3 3 2 2" xfId="1919"/>
    <cellStyle name="Normal 6 2 3 3 3" xfId="1444"/>
    <cellStyle name="Normal 6 2 3 4" xfId="733"/>
    <cellStyle name="Normal 6 2 3 4 2" xfId="1683"/>
    <cellStyle name="Normal 6 2 3 5" xfId="1208"/>
    <cellStyle name="Normal 6 2 4" xfId="273"/>
    <cellStyle name="Normal 6 2 4 2" xfId="509"/>
    <cellStyle name="Normal 6 2 4 2 2" xfId="1030"/>
    <cellStyle name="Normal 6 2 4 2 2 2" xfId="1980"/>
    <cellStyle name="Normal 6 2 4 2 3" xfId="1505"/>
    <cellStyle name="Normal 6 2 4 3" xfId="794"/>
    <cellStyle name="Normal 6 2 4 3 2" xfId="1744"/>
    <cellStyle name="Normal 6 2 4 4" xfId="1269"/>
    <cellStyle name="Normal 6 2 5" xfId="391"/>
    <cellStyle name="Normal 6 2 5 2" xfId="912"/>
    <cellStyle name="Normal 6 2 5 2 2" xfId="1862"/>
    <cellStyle name="Normal 6 2 5 3" xfId="1387"/>
    <cellStyle name="Normal 6 2 6" xfId="676"/>
    <cellStyle name="Normal 6 2 6 2" xfId="1626"/>
    <cellStyle name="Normal 6 2 7" xfId="1151"/>
    <cellStyle name="Normal 6 3" xfId="68"/>
    <cellStyle name="Normal 6 3 2" xfId="201"/>
    <cellStyle name="Normal 6 3 2 2" xfId="324"/>
    <cellStyle name="Normal 6 3 2 2 2" xfId="560"/>
    <cellStyle name="Normal 6 3 2 2 2 2" xfId="1081"/>
    <cellStyle name="Normal 6 3 2 2 2 2 2" xfId="2031"/>
    <cellStyle name="Normal 6 3 2 2 2 3" xfId="1556"/>
    <cellStyle name="Normal 6 3 2 2 3" xfId="845"/>
    <cellStyle name="Normal 6 3 2 2 3 2" xfId="1795"/>
    <cellStyle name="Normal 6 3 2 2 4" xfId="1320"/>
    <cellStyle name="Normal 6 3 2 3" xfId="442"/>
    <cellStyle name="Normal 6 3 2 3 2" xfId="963"/>
    <cellStyle name="Normal 6 3 2 3 2 2" xfId="1913"/>
    <cellStyle name="Normal 6 3 2 3 3" xfId="1438"/>
    <cellStyle name="Normal 6 3 2 4" xfId="727"/>
    <cellStyle name="Normal 6 3 2 4 2" xfId="1677"/>
    <cellStyle name="Normal 6 3 2 5" xfId="1202"/>
    <cellStyle name="Normal 6 3 3" xfId="267"/>
    <cellStyle name="Normal 6 3 3 2" xfId="503"/>
    <cellStyle name="Normal 6 3 3 2 2" xfId="1024"/>
    <cellStyle name="Normal 6 3 3 2 2 2" xfId="1974"/>
    <cellStyle name="Normal 6 3 3 2 3" xfId="1499"/>
    <cellStyle name="Normal 6 3 3 3" xfId="788"/>
    <cellStyle name="Normal 6 3 3 3 2" xfId="1738"/>
    <cellStyle name="Normal 6 3 3 4" xfId="1263"/>
    <cellStyle name="Normal 6 3 4" xfId="385"/>
    <cellStyle name="Normal 6 3 4 2" xfId="906"/>
    <cellStyle name="Normal 6 3 4 2 2" xfId="1856"/>
    <cellStyle name="Normal 6 3 4 3" xfId="1381"/>
    <cellStyle name="Normal 6 3 5" xfId="670"/>
    <cellStyle name="Normal 6 3 5 2" xfId="1620"/>
    <cellStyle name="Normal 6 3 6" xfId="1145"/>
    <cellStyle name="Normal 6 4" xfId="122"/>
    <cellStyle name="Normal 6 4 2" xfId="227"/>
    <cellStyle name="Normal 6 4 2 2" xfId="350"/>
    <cellStyle name="Normal 6 4 2 2 2" xfId="586"/>
    <cellStyle name="Normal 6 4 2 2 2 2" xfId="1107"/>
    <cellStyle name="Normal 6 4 2 2 2 2 2" xfId="2057"/>
    <cellStyle name="Normal 6 4 2 2 2 3" xfId="1582"/>
    <cellStyle name="Normal 6 4 2 2 3" xfId="871"/>
    <cellStyle name="Normal 6 4 2 2 3 2" xfId="1821"/>
    <cellStyle name="Normal 6 4 2 2 4" xfId="1346"/>
    <cellStyle name="Normal 6 4 2 3" xfId="468"/>
    <cellStyle name="Normal 6 4 2 3 2" xfId="989"/>
    <cellStyle name="Normal 6 4 2 3 2 2" xfId="1939"/>
    <cellStyle name="Normal 6 4 2 3 3" xfId="1464"/>
    <cellStyle name="Normal 6 4 2 4" xfId="753"/>
    <cellStyle name="Normal 6 4 2 4 2" xfId="1703"/>
    <cellStyle name="Normal 6 4 2 5" xfId="1228"/>
    <cellStyle name="Normal 6 4 3" xfId="293"/>
    <cellStyle name="Normal 6 4 3 2" xfId="529"/>
    <cellStyle name="Normal 6 4 3 2 2" xfId="1050"/>
    <cellStyle name="Normal 6 4 3 2 2 2" xfId="2000"/>
    <cellStyle name="Normal 6 4 3 2 3" xfId="1525"/>
    <cellStyle name="Normal 6 4 3 3" xfId="814"/>
    <cellStyle name="Normal 6 4 3 3 2" xfId="1764"/>
    <cellStyle name="Normal 6 4 3 4" xfId="1289"/>
    <cellStyle name="Normal 6 4 4" xfId="411"/>
    <cellStyle name="Normal 6 4 4 2" xfId="932"/>
    <cellStyle name="Normal 6 4 4 2 2" xfId="1882"/>
    <cellStyle name="Normal 6 4 4 3" xfId="1407"/>
    <cellStyle name="Normal 6 4 5" xfId="696"/>
    <cellStyle name="Normal 6 4 5 2" xfId="1646"/>
    <cellStyle name="Normal 6 4 6" xfId="1171"/>
    <cellStyle name="Normal 6 5" xfId="196"/>
    <cellStyle name="Normal 6 5 2" xfId="319"/>
    <cellStyle name="Normal 6 5 2 2" xfId="555"/>
    <cellStyle name="Normal 6 5 2 2 2" xfId="1076"/>
    <cellStyle name="Normal 6 5 2 2 2 2" xfId="2026"/>
    <cellStyle name="Normal 6 5 2 2 3" xfId="1551"/>
    <cellStyle name="Normal 6 5 2 3" xfId="840"/>
    <cellStyle name="Normal 6 5 2 3 2" xfId="1790"/>
    <cellStyle name="Normal 6 5 2 4" xfId="1315"/>
    <cellStyle name="Normal 6 5 3" xfId="437"/>
    <cellStyle name="Normal 6 5 3 2" xfId="958"/>
    <cellStyle name="Normal 6 5 3 2 2" xfId="1908"/>
    <cellStyle name="Normal 6 5 3 3" xfId="1433"/>
    <cellStyle name="Normal 6 5 4" xfId="722"/>
    <cellStyle name="Normal 6 5 4 2" xfId="1672"/>
    <cellStyle name="Normal 6 5 5" xfId="1197"/>
    <cellStyle name="Normal 6 6" xfId="262"/>
    <cellStyle name="Normal 6 6 2" xfId="498"/>
    <cellStyle name="Normal 6 6 2 2" xfId="1019"/>
    <cellStyle name="Normal 6 6 2 2 2" xfId="1969"/>
    <cellStyle name="Normal 6 6 2 3" xfId="1494"/>
    <cellStyle name="Normal 6 6 3" xfId="783"/>
    <cellStyle name="Normal 6 6 3 2" xfId="1733"/>
    <cellStyle name="Normal 6 6 4" xfId="1258"/>
    <cellStyle name="Normal 6 7" xfId="380"/>
    <cellStyle name="Normal 6 7 2" xfId="901"/>
    <cellStyle name="Normal 6 7 2 2" xfId="1851"/>
    <cellStyle name="Normal 6 7 3" xfId="1376"/>
    <cellStyle name="Normal 6 8" xfId="665"/>
    <cellStyle name="Normal 6 8 2" xfId="1615"/>
    <cellStyle name="Normal 6 9" xfId="1140"/>
    <cellStyle name="Normal 7" xfId="69"/>
    <cellStyle name="Normal 7 2" xfId="123"/>
    <cellStyle name="Normal 7 2 2" xfId="228"/>
    <cellStyle name="Normal 7 2 2 2" xfId="351"/>
    <cellStyle name="Normal 7 2 2 2 2" xfId="587"/>
    <cellStyle name="Normal 7 2 2 2 2 2" xfId="1108"/>
    <cellStyle name="Normal 7 2 2 2 2 2 2" xfId="2058"/>
    <cellStyle name="Normal 7 2 2 2 2 3" xfId="1583"/>
    <cellStyle name="Normal 7 2 2 2 3" xfId="872"/>
    <cellStyle name="Normal 7 2 2 2 3 2" xfId="1822"/>
    <cellStyle name="Normal 7 2 2 2 4" xfId="1347"/>
    <cellStyle name="Normal 7 2 2 3" xfId="469"/>
    <cellStyle name="Normal 7 2 2 3 2" xfId="990"/>
    <cellStyle name="Normal 7 2 2 3 2 2" xfId="1940"/>
    <cellStyle name="Normal 7 2 2 3 3" xfId="1465"/>
    <cellStyle name="Normal 7 2 2 4" xfId="754"/>
    <cellStyle name="Normal 7 2 2 4 2" xfId="1704"/>
    <cellStyle name="Normal 7 2 2 5" xfId="1229"/>
    <cellStyle name="Normal 7 2 3" xfId="294"/>
    <cellStyle name="Normal 7 2 3 2" xfId="530"/>
    <cellStyle name="Normal 7 2 3 2 2" xfId="1051"/>
    <cellStyle name="Normal 7 2 3 2 2 2" xfId="2001"/>
    <cellStyle name="Normal 7 2 3 2 3" xfId="1526"/>
    <cellStyle name="Normal 7 2 3 3" xfId="815"/>
    <cellStyle name="Normal 7 2 3 3 2" xfId="1765"/>
    <cellStyle name="Normal 7 2 3 4" xfId="1290"/>
    <cellStyle name="Normal 7 2 4" xfId="412"/>
    <cellStyle name="Normal 7 2 4 2" xfId="933"/>
    <cellStyle name="Normal 7 2 4 2 2" xfId="1883"/>
    <cellStyle name="Normal 7 2 4 3" xfId="1408"/>
    <cellStyle name="Normal 7 2 5" xfId="697"/>
    <cellStyle name="Normal 7 2 5 2" xfId="1647"/>
    <cellStyle name="Normal 7 2 6" xfId="1172"/>
    <cellStyle name="Normal 7 3" xfId="202"/>
    <cellStyle name="Normal 7 3 2" xfId="325"/>
    <cellStyle name="Normal 7 3 2 2" xfId="561"/>
    <cellStyle name="Normal 7 3 2 2 2" xfId="1082"/>
    <cellStyle name="Normal 7 3 2 2 2 2" xfId="2032"/>
    <cellStyle name="Normal 7 3 2 2 3" xfId="1557"/>
    <cellStyle name="Normal 7 3 2 3" xfId="846"/>
    <cellStyle name="Normal 7 3 2 3 2" xfId="1796"/>
    <cellStyle name="Normal 7 3 2 4" xfId="1321"/>
    <cellStyle name="Normal 7 3 3" xfId="443"/>
    <cellStyle name="Normal 7 3 3 2" xfId="964"/>
    <cellStyle name="Normal 7 3 3 2 2" xfId="1914"/>
    <cellStyle name="Normal 7 3 3 3" xfId="1439"/>
    <cellStyle name="Normal 7 3 4" xfId="728"/>
    <cellStyle name="Normal 7 3 4 2" xfId="1678"/>
    <cellStyle name="Normal 7 3 5" xfId="1203"/>
    <cellStyle name="Normal 7 4" xfId="268"/>
    <cellStyle name="Normal 7 4 2" xfId="504"/>
    <cellStyle name="Normal 7 4 2 2" xfId="1025"/>
    <cellStyle name="Normal 7 4 2 2 2" xfId="1975"/>
    <cellStyle name="Normal 7 4 2 3" xfId="1500"/>
    <cellStyle name="Normal 7 4 3" xfId="789"/>
    <cellStyle name="Normal 7 4 3 2" xfId="1739"/>
    <cellStyle name="Normal 7 4 4" xfId="1264"/>
    <cellStyle name="Normal 7 5" xfId="386"/>
    <cellStyle name="Normal 7 5 2" xfId="907"/>
    <cellStyle name="Normal 7 5 2 2" xfId="1857"/>
    <cellStyle name="Normal 7 5 3" xfId="1382"/>
    <cellStyle name="Normal 7 6" xfId="671"/>
    <cellStyle name="Normal 7 6 2" xfId="1621"/>
    <cellStyle name="Normal 7 7" xfId="1146"/>
    <cellStyle name="Normal 8" xfId="1"/>
    <cellStyle name="Normal 8 2" xfId="129"/>
    <cellStyle name="Normal 8 2 2" xfId="234"/>
    <cellStyle name="Normal 8 2 2 2" xfId="357"/>
    <cellStyle name="Normal 8 2 2 2 2" xfId="593"/>
    <cellStyle name="Normal 8 2 2 2 2 2" xfId="1114"/>
    <cellStyle name="Normal 8 2 2 2 2 2 2" xfId="2064"/>
    <cellStyle name="Normal 8 2 2 2 2 3" xfId="1589"/>
    <cellStyle name="Normal 8 2 2 2 3" xfId="878"/>
    <cellStyle name="Normal 8 2 2 2 3 2" xfId="1828"/>
    <cellStyle name="Normal 8 2 2 2 4" xfId="1353"/>
    <cellStyle name="Normal 8 2 2 3" xfId="475"/>
    <cellStyle name="Normal 8 2 2 3 2" xfId="996"/>
    <cellStyle name="Normal 8 2 2 3 2 2" xfId="1946"/>
    <cellStyle name="Normal 8 2 2 3 3" xfId="1471"/>
    <cellStyle name="Normal 8 2 2 4" xfId="760"/>
    <cellStyle name="Normal 8 2 2 4 2" xfId="1710"/>
    <cellStyle name="Normal 8 2 2 5" xfId="1235"/>
    <cellStyle name="Normal 8 2 3" xfId="300"/>
    <cellStyle name="Normal 8 2 3 2" xfId="536"/>
    <cellStyle name="Normal 8 2 3 2 2" xfId="1057"/>
    <cellStyle name="Normal 8 2 3 2 2 2" xfId="2007"/>
    <cellStyle name="Normal 8 2 3 2 3" xfId="1532"/>
    <cellStyle name="Normal 8 2 3 3" xfId="821"/>
    <cellStyle name="Normal 8 2 3 3 2" xfId="1771"/>
    <cellStyle name="Normal 8 2 3 4" xfId="1296"/>
    <cellStyle name="Normal 8 2 4" xfId="418"/>
    <cellStyle name="Normal 8 2 4 2" xfId="939"/>
    <cellStyle name="Normal 8 2 4 2 2" xfId="1889"/>
    <cellStyle name="Normal 8 2 4 3" xfId="1414"/>
    <cellStyle name="Normal 8 2 5" xfId="703"/>
    <cellStyle name="Normal 8 2 5 2" xfId="1653"/>
    <cellStyle name="Normal 8 2 6" xfId="1178"/>
    <cellStyle name="Normal 8 3" xfId="208"/>
    <cellStyle name="Normal 8 3 2" xfId="331"/>
    <cellStyle name="Normal 8 3 2 2" xfId="567"/>
    <cellStyle name="Normal 8 3 2 2 2" xfId="1088"/>
    <cellStyle name="Normal 8 3 2 2 2 2" xfId="2038"/>
    <cellStyle name="Normal 8 3 2 2 3" xfId="1563"/>
    <cellStyle name="Normal 8 3 2 3" xfId="852"/>
    <cellStyle name="Normal 8 3 2 3 2" xfId="1802"/>
    <cellStyle name="Normal 8 3 2 4" xfId="1327"/>
    <cellStyle name="Normal 8 3 3" xfId="449"/>
    <cellStyle name="Normal 8 3 3 2" xfId="970"/>
    <cellStyle name="Normal 8 3 3 2 2" xfId="1920"/>
    <cellStyle name="Normal 8 3 3 3" xfId="1445"/>
    <cellStyle name="Normal 8 3 4" xfId="734"/>
    <cellStyle name="Normal 8 3 4 2" xfId="1684"/>
    <cellStyle name="Normal 8 3 5" xfId="1209"/>
    <cellStyle name="Normal 8 4" xfId="274"/>
    <cellStyle name="Normal 8 4 2" xfId="510"/>
    <cellStyle name="Normal 8 4 2 2" xfId="1031"/>
    <cellStyle name="Normal 8 4 2 2 2" xfId="1981"/>
    <cellStyle name="Normal 8 4 2 3" xfId="1506"/>
    <cellStyle name="Normal 8 4 3" xfId="795"/>
    <cellStyle name="Normal 8 4 3 2" xfId="1745"/>
    <cellStyle name="Normal 8 4 4" xfId="1270"/>
    <cellStyle name="Normal 8 5" xfId="392"/>
    <cellStyle name="Normal 8 5 2" xfId="913"/>
    <cellStyle name="Normal 8 5 2 2" xfId="1863"/>
    <cellStyle name="Normal 8 5 3" xfId="1388"/>
    <cellStyle name="Normal 8 6" xfId="677"/>
    <cellStyle name="Normal 8 6 2" xfId="1627"/>
    <cellStyle name="Normal 8 7" xfId="1152"/>
    <cellStyle name="Normal 9" xfId="76"/>
    <cellStyle name="Normal 9 2" xfId="130"/>
    <cellStyle name="Normal 9 2 2" xfId="235"/>
    <cellStyle name="Normal 9 2 2 2" xfId="358"/>
    <cellStyle name="Normal 9 2 2 2 2" xfId="594"/>
    <cellStyle name="Normal 9 2 2 2 2 2" xfId="1115"/>
    <cellStyle name="Normal 9 2 2 2 2 2 2" xfId="2065"/>
    <cellStyle name="Normal 9 2 2 2 2 3" xfId="1590"/>
    <cellStyle name="Normal 9 2 2 2 3" xfId="879"/>
    <cellStyle name="Normal 9 2 2 2 3 2" xfId="1829"/>
    <cellStyle name="Normal 9 2 2 2 4" xfId="1354"/>
    <cellStyle name="Normal 9 2 2 3" xfId="476"/>
    <cellStyle name="Normal 9 2 2 3 2" xfId="997"/>
    <cellStyle name="Normal 9 2 2 3 2 2" xfId="1947"/>
    <cellStyle name="Normal 9 2 2 3 3" xfId="1472"/>
    <cellStyle name="Normal 9 2 2 4" xfId="761"/>
    <cellStyle name="Normal 9 2 2 4 2" xfId="1711"/>
    <cellStyle name="Normal 9 2 2 5" xfId="1236"/>
    <cellStyle name="Normal 9 2 3" xfId="301"/>
    <cellStyle name="Normal 9 2 3 2" xfId="537"/>
    <cellStyle name="Normal 9 2 3 2 2" xfId="1058"/>
    <cellStyle name="Normal 9 2 3 2 2 2" xfId="2008"/>
    <cellStyle name="Normal 9 2 3 2 3" xfId="1533"/>
    <cellStyle name="Normal 9 2 3 3" xfId="822"/>
    <cellStyle name="Normal 9 2 3 3 2" xfId="1772"/>
    <cellStyle name="Normal 9 2 3 4" xfId="1297"/>
    <cellStyle name="Normal 9 2 4" xfId="419"/>
    <cellStyle name="Normal 9 2 4 2" xfId="940"/>
    <cellStyle name="Normal 9 2 4 2 2" xfId="1890"/>
    <cellStyle name="Normal 9 2 4 3" xfId="1415"/>
    <cellStyle name="Normal 9 2 5" xfId="704"/>
    <cellStyle name="Normal 9 2 5 2" xfId="1654"/>
    <cellStyle name="Normal 9 2 6" xfId="1179"/>
    <cellStyle name="Normal 9 3" xfId="209"/>
    <cellStyle name="Normal 9 3 2" xfId="332"/>
    <cellStyle name="Normal 9 3 2 2" xfId="568"/>
    <cellStyle name="Normal 9 3 2 2 2" xfId="1089"/>
    <cellStyle name="Normal 9 3 2 2 2 2" xfId="2039"/>
    <cellStyle name="Normal 9 3 2 2 3" xfId="1564"/>
    <cellStyle name="Normal 9 3 2 3" xfId="853"/>
    <cellStyle name="Normal 9 3 2 3 2" xfId="1803"/>
    <cellStyle name="Normal 9 3 2 4" xfId="1328"/>
    <cellStyle name="Normal 9 3 3" xfId="450"/>
    <cellStyle name="Normal 9 3 3 2" xfId="971"/>
    <cellStyle name="Normal 9 3 3 2 2" xfId="1921"/>
    <cellStyle name="Normal 9 3 3 3" xfId="1446"/>
    <cellStyle name="Normal 9 3 4" xfId="735"/>
    <cellStyle name="Normal 9 3 4 2" xfId="1685"/>
    <cellStyle name="Normal 9 3 5" xfId="1210"/>
    <cellStyle name="Normal 9 4" xfId="275"/>
    <cellStyle name="Normal 9 4 2" xfId="511"/>
    <cellStyle name="Normal 9 4 2 2" xfId="1032"/>
    <cellStyle name="Normal 9 4 2 2 2" xfId="1982"/>
    <cellStyle name="Normal 9 4 2 3" xfId="1507"/>
    <cellStyle name="Normal 9 4 3" xfId="796"/>
    <cellStyle name="Normal 9 4 3 2" xfId="1746"/>
    <cellStyle name="Normal 9 4 4" xfId="1271"/>
    <cellStyle name="Normal 9 5" xfId="393"/>
    <cellStyle name="Normal 9 5 2" xfId="914"/>
    <cellStyle name="Normal 9 5 2 2" xfId="1864"/>
    <cellStyle name="Normal 9 5 3" xfId="1389"/>
    <cellStyle name="Normal 9 6" xfId="678"/>
    <cellStyle name="Normal 9 6 2" xfId="1628"/>
    <cellStyle name="Normal 9 7" xfId="1153"/>
    <cellStyle name="Note 2" xfId="41"/>
    <cellStyle name="Note 2 2" xfId="187"/>
    <cellStyle name="Note 3" xfId="91"/>
    <cellStyle name="Note 3 2" xfId="131"/>
    <cellStyle name="Note 3 2 2" xfId="236"/>
    <cellStyle name="Note 3 2 2 2" xfId="359"/>
    <cellStyle name="Note 3 2 2 2 2" xfId="595"/>
    <cellStyle name="Note 3 2 2 2 2 2" xfId="1116"/>
    <cellStyle name="Note 3 2 2 2 2 2 2" xfId="2066"/>
    <cellStyle name="Note 3 2 2 2 2 3" xfId="1591"/>
    <cellStyle name="Note 3 2 2 2 3" xfId="880"/>
    <cellStyle name="Note 3 2 2 2 3 2" xfId="1830"/>
    <cellStyle name="Note 3 2 2 2 4" xfId="1355"/>
    <cellStyle name="Note 3 2 2 3" xfId="477"/>
    <cellStyle name="Note 3 2 2 3 2" xfId="998"/>
    <cellStyle name="Note 3 2 2 3 2 2" xfId="1948"/>
    <cellStyle name="Note 3 2 2 3 3" xfId="1473"/>
    <cellStyle name="Note 3 2 2 4" xfId="762"/>
    <cellStyle name="Note 3 2 2 4 2" xfId="1712"/>
    <cellStyle name="Note 3 2 2 5" xfId="1237"/>
    <cellStyle name="Note 3 2 3" xfId="302"/>
    <cellStyle name="Note 3 2 3 2" xfId="538"/>
    <cellStyle name="Note 3 2 3 2 2" xfId="1059"/>
    <cellStyle name="Note 3 2 3 2 2 2" xfId="2009"/>
    <cellStyle name="Note 3 2 3 2 3" xfId="1534"/>
    <cellStyle name="Note 3 2 3 3" xfId="823"/>
    <cellStyle name="Note 3 2 3 3 2" xfId="1773"/>
    <cellStyle name="Note 3 2 3 4" xfId="1298"/>
    <cellStyle name="Note 3 2 4" xfId="420"/>
    <cellStyle name="Note 3 2 4 2" xfId="941"/>
    <cellStyle name="Note 3 2 4 2 2" xfId="1891"/>
    <cellStyle name="Note 3 2 4 3" xfId="1416"/>
    <cellStyle name="Note 3 2 5" xfId="705"/>
    <cellStyle name="Note 3 2 5 2" xfId="1655"/>
    <cellStyle name="Note 3 2 6" xfId="1180"/>
    <cellStyle name="Note 3 3" xfId="210"/>
    <cellStyle name="Note 3 3 2" xfId="333"/>
    <cellStyle name="Note 3 3 2 2" xfId="569"/>
    <cellStyle name="Note 3 3 2 2 2" xfId="1090"/>
    <cellStyle name="Note 3 3 2 2 2 2" xfId="2040"/>
    <cellStyle name="Note 3 3 2 2 3" xfId="1565"/>
    <cellStyle name="Note 3 3 2 3" xfId="854"/>
    <cellStyle name="Note 3 3 2 3 2" xfId="1804"/>
    <cellStyle name="Note 3 3 2 4" xfId="1329"/>
    <cellStyle name="Note 3 3 3" xfId="451"/>
    <cellStyle name="Note 3 3 3 2" xfId="972"/>
    <cellStyle name="Note 3 3 3 2 2" xfId="1922"/>
    <cellStyle name="Note 3 3 3 3" xfId="1447"/>
    <cellStyle name="Note 3 3 4" xfId="736"/>
    <cellStyle name="Note 3 3 4 2" xfId="1686"/>
    <cellStyle name="Note 3 3 5" xfId="1211"/>
    <cellStyle name="Note 3 4" xfId="276"/>
    <cellStyle name="Note 3 4 2" xfId="512"/>
    <cellStyle name="Note 3 4 2 2" xfId="1033"/>
    <cellStyle name="Note 3 4 2 2 2" xfId="1983"/>
    <cellStyle name="Note 3 4 2 3" xfId="1508"/>
    <cellStyle name="Note 3 4 3" xfId="797"/>
    <cellStyle name="Note 3 4 3 2" xfId="1747"/>
    <cellStyle name="Note 3 4 4" xfId="1272"/>
    <cellStyle name="Note 3 5" xfId="394"/>
    <cellStyle name="Note 3 5 2" xfId="915"/>
    <cellStyle name="Note 3 5 2 2" xfId="1865"/>
    <cellStyle name="Note 3 5 3" xfId="1390"/>
    <cellStyle name="Note 3 6" xfId="679"/>
    <cellStyle name="Note 3 6 2" xfId="1629"/>
    <cellStyle name="Note 3 7" xfId="1154"/>
    <cellStyle name="Note 4" xfId="186"/>
    <cellStyle name="Note 5" xfId="655"/>
    <cellStyle name="Output 2" xfId="42"/>
    <cellStyle name="Output 3" xfId="86"/>
    <cellStyle name="Output 4" xfId="188"/>
    <cellStyle name="Output 5" xfId="656"/>
    <cellStyle name="Percent 2" xfId="52"/>
    <cellStyle name="Percent 2 2" xfId="72"/>
    <cellStyle name="Percent 2 2 2" xfId="125"/>
    <cellStyle name="Percent 2 2 2 2" xfId="230"/>
    <cellStyle name="Percent 2 2 2 2 2" xfId="353"/>
    <cellStyle name="Percent 2 2 2 2 2 2" xfId="589"/>
    <cellStyle name="Percent 2 2 2 2 2 2 2" xfId="1110"/>
    <cellStyle name="Percent 2 2 2 2 2 2 2 2" xfId="2060"/>
    <cellStyle name="Percent 2 2 2 2 2 2 3" xfId="1585"/>
    <cellStyle name="Percent 2 2 2 2 2 3" xfId="874"/>
    <cellStyle name="Percent 2 2 2 2 2 3 2" xfId="1824"/>
    <cellStyle name="Percent 2 2 2 2 2 4" xfId="1349"/>
    <cellStyle name="Percent 2 2 2 2 3" xfId="471"/>
    <cellStyle name="Percent 2 2 2 2 3 2" xfId="992"/>
    <cellStyle name="Percent 2 2 2 2 3 2 2" xfId="1942"/>
    <cellStyle name="Percent 2 2 2 2 3 3" xfId="1467"/>
    <cellStyle name="Percent 2 2 2 2 4" xfId="756"/>
    <cellStyle name="Percent 2 2 2 2 4 2" xfId="1706"/>
    <cellStyle name="Percent 2 2 2 2 5" xfId="1231"/>
    <cellStyle name="Percent 2 2 2 3" xfId="296"/>
    <cellStyle name="Percent 2 2 2 3 2" xfId="532"/>
    <cellStyle name="Percent 2 2 2 3 2 2" xfId="1053"/>
    <cellStyle name="Percent 2 2 2 3 2 2 2" xfId="2003"/>
    <cellStyle name="Percent 2 2 2 3 2 3" xfId="1528"/>
    <cellStyle name="Percent 2 2 2 3 3" xfId="817"/>
    <cellStyle name="Percent 2 2 2 3 3 2" xfId="1767"/>
    <cellStyle name="Percent 2 2 2 3 4" xfId="1292"/>
    <cellStyle name="Percent 2 2 2 4" xfId="414"/>
    <cellStyle name="Percent 2 2 2 4 2" xfId="935"/>
    <cellStyle name="Percent 2 2 2 4 2 2" xfId="1885"/>
    <cellStyle name="Percent 2 2 2 4 3" xfId="1410"/>
    <cellStyle name="Percent 2 2 2 5" xfId="699"/>
    <cellStyle name="Percent 2 2 2 5 2" xfId="1649"/>
    <cellStyle name="Percent 2 2 2 6" xfId="1174"/>
    <cellStyle name="Percent 2 2 3" xfId="204"/>
    <cellStyle name="Percent 2 2 3 2" xfId="327"/>
    <cellStyle name="Percent 2 2 3 2 2" xfId="563"/>
    <cellStyle name="Percent 2 2 3 2 2 2" xfId="1084"/>
    <cellStyle name="Percent 2 2 3 2 2 2 2" xfId="2034"/>
    <cellStyle name="Percent 2 2 3 2 2 3" xfId="1559"/>
    <cellStyle name="Percent 2 2 3 2 3" xfId="848"/>
    <cellStyle name="Percent 2 2 3 2 3 2" xfId="1798"/>
    <cellStyle name="Percent 2 2 3 2 4" xfId="1323"/>
    <cellStyle name="Percent 2 2 3 3" xfId="445"/>
    <cellStyle name="Percent 2 2 3 3 2" xfId="966"/>
    <cellStyle name="Percent 2 2 3 3 2 2" xfId="1916"/>
    <cellStyle name="Percent 2 2 3 3 3" xfId="1441"/>
    <cellStyle name="Percent 2 2 3 4" xfId="730"/>
    <cellStyle name="Percent 2 2 3 4 2" xfId="1680"/>
    <cellStyle name="Percent 2 2 3 5" xfId="1205"/>
    <cellStyle name="Percent 2 2 4" xfId="270"/>
    <cellStyle name="Percent 2 2 4 2" xfId="506"/>
    <cellStyle name="Percent 2 2 4 2 2" xfId="1027"/>
    <cellStyle name="Percent 2 2 4 2 2 2" xfId="1977"/>
    <cellStyle name="Percent 2 2 4 2 3" xfId="1502"/>
    <cellStyle name="Percent 2 2 4 3" xfId="791"/>
    <cellStyle name="Percent 2 2 4 3 2" xfId="1741"/>
    <cellStyle name="Percent 2 2 4 4" xfId="1266"/>
    <cellStyle name="Percent 2 2 5" xfId="388"/>
    <cellStyle name="Percent 2 2 5 2" xfId="909"/>
    <cellStyle name="Percent 2 2 5 2 2" xfId="1859"/>
    <cellStyle name="Percent 2 2 5 3" xfId="1384"/>
    <cellStyle name="Percent 2 2 6" xfId="673"/>
    <cellStyle name="Percent 2 2 6 2" xfId="1623"/>
    <cellStyle name="Percent 2 2 7" xfId="1148"/>
    <cellStyle name="Percent 2 3" xfId="65"/>
    <cellStyle name="Percent 2 3 2" xfId="198"/>
    <cellStyle name="Percent 2 3 2 2" xfId="321"/>
    <cellStyle name="Percent 2 3 2 2 2" xfId="557"/>
    <cellStyle name="Percent 2 3 2 2 2 2" xfId="1078"/>
    <cellStyle name="Percent 2 3 2 2 2 2 2" xfId="2028"/>
    <cellStyle name="Percent 2 3 2 2 2 3" xfId="1553"/>
    <cellStyle name="Percent 2 3 2 2 3" xfId="842"/>
    <cellStyle name="Percent 2 3 2 2 3 2" xfId="1792"/>
    <cellStyle name="Percent 2 3 2 2 4" xfId="1317"/>
    <cellStyle name="Percent 2 3 2 3" xfId="439"/>
    <cellStyle name="Percent 2 3 2 3 2" xfId="960"/>
    <cellStyle name="Percent 2 3 2 3 2 2" xfId="1910"/>
    <cellStyle name="Percent 2 3 2 3 3" xfId="1435"/>
    <cellStyle name="Percent 2 3 2 4" xfId="724"/>
    <cellStyle name="Percent 2 3 2 4 2" xfId="1674"/>
    <cellStyle name="Percent 2 3 2 5" xfId="1199"/>
    <cellStyle name="Percent 2 3 3" xfId="264"/>
    <cellStyle name="Percent 2 3 3 2" xfId="500"/>
    <cellStyle name="Percent 2 3 3 2 2" xfId="1021"/>
    <cellStyle name="Percent 2 3 3 2 2 2" xfId="1971"/>
    <cellStyle name="Percent 2 3 3 2 3" xfId="1496"/>
    <cellStyle name="Percent 2 3 3 3" xfId="785"/>
    <cellStyle name="Percent 2 3 3 3 2" xfId="1735"/>
    <cellStyle name="Percent 2 3 3 4" xfId="1260"/>
    <cellStyle name="Percent 2 3 4" xfId="382"/>
    <cellStyle name="Percent 2 3 4 2" xfId="903"/>
    <cellStyle name="Percent 2 3 4 2 2" xfId="1853"/>
    <cellStyle name="Percent 2 3 4 3" xfId="1378"/>
    <cellStyle name="Percent 2 3 5" xfId="667"/>
    <cellStyle name="Percent 2 3 5 2" xfId="1617"/>
    <cellStyle name="Percent 2 3 6" xfId="1142"/>
    <cellStyle name="Percent 2 4" xfId="119"/>
    <cellStyle name="Percent 2 4 2" xfId="224"/>
    <cellStyle name="Percent 2 4 2 2" xfId="347"/>
    <cellStyle name="Percent 2 4 2 2 2" xfId="583"/>
    <cellStyle name="Percent 2 4 2 2 2 2" xfId="1104"/>
    <cellStyle name="Percent 2 4 2 2 2 2 2" xfId="2054"/>
    <cellStyle name="Percent 2 4 2 2 2 3" xfId="1579"/>
    <cellStyle name="Percent 2 4 2 2 3" xfId="868"/>
    <cellStyle name="Percent 2 4 2 2 3 2" xfId="1818"/>
    <cellStyle name="Percent 2 4 2 2 4" xfId="1343"/>
    <cellStyle name="Percent 2 4 2 3" xfId="465"/>
    <cellStyle name="Percent 2 4 2 3 2" xfId="986"/>
    <cellStyle name="Percent 2 4 2 3 2 2" xfId="1936"/>
    <cellStyle name="Percent 2 4 2 3 3" xfId="1461"/>
    <cellStyle name="Percent 2 4 2 4" xfId="750"/>
    <cellStyle name="Percent 2 4 2 4 2" xfId="1700"/>
    <cellStyle name="Percent 2 4 2 5" xfId="1225"/>
    <cellStyle name="Percent 2 4 3" xfId="290"/>
    <cellStyle name="Percent 2 4 3 2" xfId="526"/>
    <cellStyle name="Percent 2 4 3 2 2" xfId="1047"/>
    <cellStyle name="Percent 2 4 3 2 2 2" xfId="1997"/>
    <cellStyle name="Percent 2 4 3 2 3" xfId="1522"/>
    <cellStyle name="Percent 2 4 3 3" xfId="811"/>
    <cellStyle name="Percent 2 4 3 3 2" xfId="1761"/>
    <cellStyle name="Percent 2 4 3 4" xfId="1286"/>
    <cellStyle name="Percent 2 4 4" xfId="408"/>
    <cellStyle name="Percent 2 4 4 2" xfId="929"/>
    <cellStyle name="Percent 2 4 4 2 2" xfId="1879"/>
    <cellStyle name="Percent 2 4 4 3" xfId="1404"/>
    <cellStyle name="Percent 2 4 5" xfId="693"/>
    <cellStyle name="Percent 2 4 5 2" xfId="1643"/>
    <cellStyle name="Percent 2 4 6" xfId="1168"/>
    <cellStyle name="Percent 2 5" xfId="193"/>
    <cellStyle name="Percent 2 5 2" xfId="316"/>
    <cellStyle name="Percent 2 5 2 2" xfId="552"/>
    <cellStyle name="Percent 2 5 2 2 2" xfId="1073"/>
    <cellStyle name="Percent 2 5 2 2 2 2" xfId="2023"/>
    <cellStyle name="Percent 2 5 2 2 3" xfId="1548"/>
    <cellStyle name="Percent 2 5 2 3" xfId="837"/>
    <cellStyle name="Percent 2 5 2 3 2" xfId="1787"/>
    <cellStyle name="Percent 2 5 2 4" xfId="1312"/>
    <cellStyle name="Percent 2 5 3" xfId="434"/>
    <cellStyle name="Percent 2 5 3 2" xfId="955"/>
    <cellStyle name="Percent 2 5 3 2 2" xfId="1905"/>
    <cellStyle name="Percent 2 5 3 3" xfId="1430"/>
    <cellStyle name="Percent 2 5 4" xfId="719"/>
    <cellStyle name="Percent 2 5 4 2" xfId="1669"/>
    <cellStyle name="Percent 2 5 5" xfId="1194"/>
    <cellStyle name="Percent 2 6" xfId="259"/>
    <cellStyle name="Percent 2 6 2" xfId="495"/>
    <cellStyle name="Percent 2 6 2 2" xfId="1016"/>
    <cellStyle name="Percent 2 6 2 2 2" xfId="1966"/>
    <cellStyle name="Percent 2 6 2 3" xfId="1491"/>
    <cellStyle name="Percent 2 6 3" xfId="780"/>
    <cellStyle name="Percent 2 6 3 2" xfId="1730"/>
    <cellStyle name="Percent 2 6 4" xfId="1255"/>
    <cellStyle name="Percent 2 7" xfId="377"/>
    <cellStyle name="Percent 2 7 2" xfId="898"/>
    <cellStyle name="Percent 2 7 2 2" xfId="1848"/>
    <cellStyle name="Percent 2 7 3" xfId="1373"/>
    <cellStyle name="Percent 2 8" xfId="662"/>
    <cellStyle name="Percent 2 8 2" xfId="1612"/>
    <cellStyle name="Percent 2 9" xfId="1137"/>
    <cellStyle name="Percent 3" xfId="70"/>
    <cellStyle name="Percent 4" xfId="657"/>
    <cellStyle name="Percent 5" xfId="50"/>
    <cellStyle name="Title 2" xfId="43"/>
    <cellStyle name="Title 3" xfId="77"/>
    <cellStyle name="Title 4" xfId="189"/>
    <cellStyle name="Title 5" xfId="658"/>
    <cellStyle name="Total 2" xfId="44"/>
    <cellStyle name="Total 3" xfId="93"/>
    <cellStyle name="Total 4" xfId="190"/>
    <cellStyle name="Total 5" xfId="659"/>
    <cellStyle name="Warning Text 2" xfId="45"/>
    <cellStyle name="Warning Text 3" xfId="90"/>
    <cellStyle name="Warning Text 4" xfId="191"/>
    <cellStyle name="Warning Text 5" xfId="6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Balancing Costs April 2018</a:t>
            </a:r>
          </a:p>
        </c:rich>
      </c:tx>
      <c:layout>
        <c:manualLayout>
          <c:xMode val="edge"/>
          <c:yMode val="edge"/>
          <c:x val="0.25971483997645001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988251203418873E-2"/>
          <c:y val="0.25145412509519999"/>
          <c:w val="0.60133844525978752"/>
          <c:h val="0.65230059784193639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5"/>
            <c:extLst>
              <c:ext xmlns:c16="http://schemas.microsoft.com/office/drawing/2014/chart" uri="{C3380CC4-5D6E-409C-BE32-E72D297353CC}">
                <c16:uniqueId val="{00000000-06A0-4263-932F-83F3459A68BC}"/>
              </c:ext>
            </c:extLst>
          </c:dPt>
          <c:dPt>
            <c:idx val="2"/>
            <c:bubble3D val="0"/>
            <c:explosion val="10"/>
            <c:extLst>
              <c:ext xmlns:c16="http://schemas.microsoft.com/office/drawing/2014/chart" uri="{C3380CC4-5D6E-409C-BE32-E72D297353CC}">
                <c16:uniqueId val="{00000001-06A0-4263-932F-83F3459A68BC}"/>
              </c:ext>
            </c:extLst>
          </c:dPt>
          <c:dPt>
            <c:idx val="4"/>
            <c:bubble3D val="0"/>
            <c:explosion val="15"/>
            <c:extLst>
              <c:ext xmlns:c16="http://schemas.microsoft.com/office/drawing/2014/chart" uri="{C3380CC4-5D6E-409C-BE32-E72D297353CC}">
                <c16:uniqueId val="{00000002-06A0-4263-932F-83F3459A68BC}"/>
              </c:ext>
            </c:extLst>
          </c:dPt>
          <c:dLbls>
            <c:dLbl>
              <c:idx val="0"/>
              <c:layout>
                <c:manualLayout>
                  <c:x val="-0.17261125081877854"/>
                  <c:y val="4.847878390201224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A0-4263-932F-83F3459A68BC}"/>
                </c:ext>
              </c:extLst>
            </c:dLbl>
            <c:dLbl>
              <c:idx val="1"/>
              <c:layout>
                <c:manualLayout>
                  <c:x val="1.4586304984128292E-2"/>
                  <c:y val="2.34547244094488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A0-4263-932F-83F3459A68BC}"/>
                </c:ext>
              </c:extLst>
            </c:dLbl>
            <c:dLbl>
              <c:idx val="3"/>
              <c:layout>
                <c:manualLayout>
                  <c:x val="-8.4480547114395996E-2"/>
                  <c:y val="-4.67850069009874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A0-4263-932F-83F3459A68BC}"/>
                </c:ext>
              </c:extLst>
            </c:dLbl>
            <c:dLbl>
              <c:idx val="4"/>
              <c:layout>
                <c:manualLayout>
                  <c:x val="0.14896268868159343"/>
                  <c:y val="-3.240843492850861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A0-4263-932F-83F3459A68B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'Overall cost'!$B$2:$F$2</c:f>
              <c:strCache>
                <c:ptCount val="5"/>
                <c:pt idx="0">
                  <c:v>Balancing Mechanism</c:v>
                </c:pt>
                <c:pt idx="1">
                  <c:v>Trades</c:v>
                </c:pt>
                <c:pt idx="2">
                  <c:v>Ancillary Services</c:v>
                </c:pt>
                <c:pt idx="3">
                  <c:v>SO-to-SO</c:v>
                </c:pt>
                <c:pt idx="4">
                  <c:v>Other</c:v>
                </c:pt>
              </c:strCache>
            </c:strRef>
          </c:cat>
          <c:val>
            <c:numRef>
              <c:f>'Overall cost'!$B$3:$F$3</c:f>
              <c:numCache>
                <c:formatCode>"£"#,##0.0</c:formatCode>
                <c:ptCount val="5"/>
                <c:pt idx="0">
                  <c:v>20.805</c:v>
                </c:pt>
                <c:pt idx="1">
                  <c:v>4.2439999999999998</c:v>
                </c:pt>
                <c:pt idx="2">
                  <c:v>33.427</c:v>
                </c:pt>
                <c:pt idx="3">
                  <c:v>0</c:v>
                </c:pt>
                <c:pt idx="4">
                  <c:v>-0.60599999999999998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A0-4263-932F-83F3459A68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5957681825788407"/>
          <c:y val="4.1120443277923593E-2"/>
          <c:w val="0.63042438526831712"/>
          <c:h val="0.86609565470982797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DSR!$B$3</c:f>
              <c:strCache>
                <c:ptCount val="1"/>
                <c:pt idx="0">
                  <c:v>NBM - Frequency Response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DSR!$C$2:$N$2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DSR!$C$3:$N$3</c:f>
              <c:numCache>
                <c:formatCode>#,##0.0</c:formatCode>
                <c:ptCount val="12"/>
                <c:pt idx="0" formatCode="#,##0.00">
                  <c:v>3.4235236999995902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D6-499D-BA59-FC9F03BE1E89}"/>
            </c:ext>
          </c:extLst>
        </c:ser>
        <c:ser>
          <c:idx val="8"/>
          <c:order val="1"/>
          <c:tx>
            <c:strRef>
              <c:f>DSR!$B$4</c:f>
              <c:strCache>
                <c:ptCount val="1"/>
                <c:pt idx="0">
                  <c:v>NBM - Short-term operating reserve (STOR)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DSR!$C$2:$N$2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DSR!$C$4:$N$4</c:f>
              <c:numCache>
                <c:formatCode>#,##0.0</c:formatCode>
                <c:ptCount val="12"/>
                <c:pt idx="0" formatCode="#,##0.00">
                  <c:v>3.5759871900000002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D6-499D-BA59-FC9F03BE1E89}"/>
            </c:ext>
          </c:extLst>
        </c:ser>
        <c:ser>
          <c:idx val="9"/>
          <c:order val="2"/>
          <c:tx>
            <c:strRef>
              <c:f>DSR!$B$5</c:f>
              <c:strCache>
                <c:ptCount val="1"/>
                <c:pt idx="0">
                  <c:v>NBM - Fast Reserve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DSR!$C$2:$N$2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DSR!$C$5:$N$5</c:f>
              <c:numCache>
                <c:formatCode>#,##0.0</c:formatCode>
                <c:ptCount val="12"/>
                <c:pt idx="0" formatCode="#,##0.00">
                  <c:v>0.8888572499999996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0D6-499D-BA59-FC9F03BE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138688"/>
        <c:axId val="133140480"/>
      </c:barChart>
      <c:dateAx>
        <c:axId val="133138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3140480"/>
        <c:crosses val="autoZero"/>
        <c:auto val="1"/>
        <c:lblOffset val="100"/>
        <c:baseTimeUnit val="months"/>
      </c:dateAx>
      <c:valAx>
        <c:axId val="133140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 £ million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331386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BM and Non BM Costs - April</a:t>
            </a:r>
          </a:p>
        </c:rich>
      </c:tx>
      <c:layout>
        <c:manualLayout>
          <c:xMode val="edge"/>
          <c:yMode val="edge"/>
          <c:x val="0.32093301724988782"/>
          <c:y val="4.7270336924078837E-2"/>
        </c:manualLayout>
      </c:layout>
      <c:overlay val="1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892371608497441E-2"/>
          <c:y val="0.21654820578512465"/>
          <c:w val="0.68740461511900497"/>
          <c:h val="0.6850719164556601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1-2C6C-4847-AB27-1818E1EFE285}"/>
              </c:ext>
            </c:extLst>
          </c:dPt>
          <c:dPt>
            <c:idx val="1"/>
            <c:bubble3D val="0"/>
            <c:explosion val="8"/>
            <c:extLst>
              <c:ext xmlns:c16="http://schemas.microsoft.com/office/drawing/2014/chart" uri="{C3380CC4-5D6E-409C-BE32-E72D297353CC}">
                <c16:uniqueId val="{00000003-2C6C-4847-AB27-1818E1EFE285}"/>
              </c:ext>
            </c:extLst>
          </c:dPt>
          <c:dLbls>
            <c:dLbl>
              <c:idx val="0"/>
              <c:layout>
                <c:manualLayout>
                  <c:x val="-0.14463643954036903"/>
                  <c:y val="0.10210314146297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6C-4847-AB27-1818E1EFE285}"/>
                </c:ext>
              </c:extLst>
            </c:dLbl>
            <c:dLbl>
              <c:idx val="1"/>
              <c:layout>
                <c:manualLayout>
                  <c:x val="9.223652626031445E-2"/>
                  <c:y val="-0.2590726695105899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6C-4847-AB27-1818E1EFE285}"/>
                </c:ext>
              </c:extLst>
            </c:dLbl>
            <c:dLbl>
              <c:idx val="2"/>
              <c:layout>
                <c:manualLayout>
                  <c:x val="-0.13643761790278761"/>
                  <c:y val="1.504696743926415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6C-4847-AB27-1818E1EFE285}"/>
                </c:ext>
              </c:extLst>
            </c:dLbl>
            <c:dLbl>
              <c:idx val="3"/>
              <c:layout>
                <c:manualLayout>
                  <c:x val="-0.10636042816022608"/>
                  <c:y val="8.73399245356009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6C-4847-AB27-1818E1EFE28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DSR!$B$9:$B$11</c:f>
              <c:strCache>
                <c:ptCount val="3"/>
                <c:pt idx="0">
                  <c:v>AS - Non BM providers</c:v>
                </c:pt>
                <c:pt idx="1">
                  <c:v>AS - BM providers</c:v>
                </c:pt>
                <c:pt idx="2">
                  <c:v>AS - Miscellaneous</c:v>
                </c:pt>
              </c:strCache>
            </c:strRef>
          </c:cat>
          <c:val>
            <c:numRef>
              <c:f>DSR!$C$9:$C$11</c:f>
              <c:numCache>
                <c:formatCode>"£"#,##0.00</c:formatCode>
                <c:ptCount val="3"/>
                <c:pt idx="0">
                  <c:v>7.8883681399995904</c:v>
                </c:pt>
                <c:pt idx="1">
                  <c:v>25.538976319324568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6C-4847-AB27-1818E1EFE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371037579393351"/>
          <c:y val="5.1400554097404488E-2"/>
          <c:w val="0.68752822535735592"/>
          <c:h val="0.83261956838728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SO2SO!$B$3</c:f>
              <c:strCache>
                <c:ptCount val="1"/>
                <c:pt idx="0">
                  <c:v>SO-SO Energy Trades</c:v>
                </c:pt>
              </c:strCache>
            </c:strRef>
          </c:tx>
          <c:invertIfNegative val="0"/>
          <c:cat>
            <c:numRef>
              <c:f>SO2SO!$C$2:$N$2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SO2SO!$C$3:$N$3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0-45E4-B85F-56A8326A9A7D}"/>
            </c:ext>
          </c:extLst>
        </c:ser>
        <c:ser>
          <c:idx val="1"/>
          <c:order val="1"/>
          <c:tx>
            <c:strRef>
              <c:f>SO2SO!$B$4</c:f>
              <c:strCache>
                <c:ptCount val="1"/>
                <c:pt idx="0">
                  <c:v>SO-SO Margin</c:v>
                </c:pt>
              </c:strCache>
            </c:strRef>
          </c:tx>
          <c:invertIfNegative val="0"/>
          <c:cat>
            <c:numRef>
              <c:f>SO2SO!$C$2:$N$2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SO2SO!$C$4:$N$4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20-45E4-B85F-56A8326A9A7D}"/>
            </c:ext>
          </c:extLst>
        </c:ser>
        <c:ser>
          <c:idx val="2"/>
          <c:order val="2"/>
          <c:tx>
            <c:strRef>
              <c:f>SO2SO!$B$5</c:f>
              <c:strCache>
                <c:ptCount val="1"/>
                <c:pt idx="0">
                  <c:v>SO-SO Constrained Margin</c:v>
                </c:pt>
              </c:strCache>
            </c:strRef>
          </c:tx>
          <c:invertIfNegative val="0"/>
          <c:cat>
            <c:numRef>
              <c:f>SO2SO!$C$2:$N$2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SO2SO!$C$5:$N$5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20-45E4-B85F-56A8326A9A7D}"/>
            </c:ext>
          </c:extLst>
        </c:ser>
        <c:ser>
          <c:idx val="3"/>
          <c:order val="3"/>
          <c:tx>
            <c:strRef>
              <c:f>SO2SO!$B$6</c:f>
              <c:strCache>
                <c:ptCount val="1"/>
                <c:pt idx="0">
                  <c:v>SO-SO Footroom</c:v>
                </c:pt>
              </c:strCache>
            </c:strRef>
          </c:tx>
          <c:invertIfNegative val="0"/>
          <c:cat>
            <c:numRef>
              <c:f>SO2SO!$C$2:$N$2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SO2SO!$C$6:$N$6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20-45E4-B85F-56A8326A9A7D}"/>
            </c:ext>
          </c:extLst>
        </c:ser>
        <c:ser>
          <c:idx val="4"/>
          <c:order val="4"/>
          <c:tx>
            <c:strRef>
              <c:f>SO2SO!$B$7</c:f>
              <c:strCache>
                <c:ptCount val="1"/>
                <c:pt idx="0">
                  <c:v>SO-SO Ramping</c:v>
                </c:pt>
              </c:strCache>
            </c:strRef>
          </c:tx>
          <c:invertIfNegative val="0"/>
          <c:cat>
            <c:numRef>
              <c:f>SO2SO!$C$2:$N$2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SO2SO!$C$7:$N$7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20-45E4-B85F-56A8326A9A7D}"/>
            </c:ext>
          </c:extLst>
        </c:ser>
        <c:ser>
          <c:idx val="5"/>
          <c:order val="5"/>
          <c:tx>
            <c:strRef>
              <c:f>SO2SO!$B$8</c:f>
              <c:strCache>
                <c:ptCount val="1"/>
                <c:pt idx="0">
                  <c:v>SO-SO Invoked by External Parties</c:v>
                </c:pt>
              </c:strCache>
            </c:strRef>
          </c:tx>
          <c:invertIfNegative val="0"/>
          <c:cat>
            <c:numRef>
              <c:f>SO2SO!$C$2:$N$2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SO2SO!$C$8:$N$8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20-45E4-B85F-56A8326A9A7D}"/>
            </c:ext>
          </c:extLst>
        </c:ser>
        <c:ser>
          <c:idx val="6"/>
          <c:order val="6"/>
          <c:tx>
            <c:strRef>
              <c:f>SO2SO!$B$9</c:f>
              <c:strCache>
                <c:ptCount val="1"/>
                <c:pt idx="0">
                  <c:v>SO-SO Constaints</c:v>
                </c:pt>
              </c:strCache>
            </c:strRef>
          </c:tx>
          <c:invertIfNegative val="0"/>
          <c:cat>
            <c:numRef>
              <c:f>SO2SO!$C$2:$N$2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SO2SO!$C$9:$N$9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20-45E4-B85F-56A8326A9A7D}"/>
            </c:ext>
          </c:extLst>
        </c:ser>
        <c:ser>
          <c:idx val="7"/>
          <c:order val="7"/>
          <c:tx>
            <c:strRef>
              <c:f>SO2SO!$B$10</c:f>
              <c:strCache>
                <c:ptCount val="1"/>
                <c:pt idx="0">
                  <c:v>AS - SO-SO Trades (Commercial)</c:v>
                </c:pt>
              </c:strCache>
            </c:strRef>
          </c:tx>
          <c:invertIfNegative val="0"/>
          <c:cat>
            <c:numRef>
              <c:f>SO2SO!$C$2:$N$2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SO2SO!$C$10:$N$10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20-45E4-B85F-56A8326A9A7D}"/>
            </c:ext>
          </c:extLst>
        </c:ser>
        <c:ser>
          <c:idx val="8"/>
          <c:order val="8"/>
          <c:tx>
            <c:strRef>
              <c:f>SO2SO!$B$11</c:f>
              <c:strCache>
                <c:ptCount val="1"/>
                <c:pt idx="0">
                  <c:v>AS - SO-SO Interconnector Capability (Commercial)</c:v>
                </c:pt>
              </c:strCache>
            </c:strRef>
          </c:tx>
          <c:invertIfNegative val="0"/>
          <c:cat>
            <c:numRef>
              <c:f>SO2SO!$C$2:$N$2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SO2SO!$C$11:$N$11</c:f>
              <c:numCache>
                <c:formatCode>General</c:formatCode>
                <c:ptCount val="12"/>
                <c:pt idx="0">
                  <c:v>0.57299999999999995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20-45E4-B85F-56A8326A9A7D}"/>
            </c:ext>
          </c:extLst>
        </c:ser>
        <c:ser>
          <c:idx val="9"/>
          <c:order val="9"/>
          <c:tx>
            <c:strRef>
              <c:f>SO2SO!$B$12</c:f>
              <c:strCache>
                <c:ptCount val="1"/>
                <c:pt idx="0">
                  <c:v>AS - NGIL Interptrip (Commercial)</c:v>
                </c:pt>
              </c:strCache>
            </c:strRef>
          </c:tx>
          <c:invertIfNegative val="0"/>
          <c:cat>
            <c:numRef>
              <c:f>SO2SO!$C$2:$N$2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SO2SO!$C$12:$N$12</c:f>
              <c:numCache>
                <c:formatCode>General</c:formatCode>
                <c:ptCount val="12"/>
                <c:pt idx="0">
                  <c:v>0.22600000000000001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420-45E4-B85F-56A8326A9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528576"/>
        <c:axId val="133534464"/>
      </c:barChart>
      <c:dateAx>
        <c:axId val="133528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3534464"/>
        <c:crosses val="autoZero"/>
        <c:auto val="1"/>
        <c:lblOffset val="100"/>
        <c:baseTimeUnit val="months"/>
      </c:dateAx>
      <c:valAx>
        <c:axId val="133534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 £ million</a:t>
                </a:r>
              </a:p>
            </c:rich>
          </c:tx>
          <c:layout>
            <c:manualLayout>
              <c:xMode val="edge"/>
              <c:yMode val="edge"/>
              <c:x val="0.22615738766671981"/>
              <c:y val="0.242697099815549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35285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'Energy Imbalance'!$B$3</c:f>
              <c:strCache>
                <c:ptCount val="1"/>
                <c:pt idx="0">
                  <c:v>Energy Imbalance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Imbalance'!$C$2:$N$2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'Energy Imbalance'!$C$3:$N$3</c:f>
              <c:numCache>
                <c:formatCode>General</c:formatCode>
                <c:ptCount val="12"/>
                <c:pt idx="0">
                  <c:v>-5.6790000000000003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B-437B-B833-D8188187E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8422176"/>
        <c:axId val="824085536"/>
      </c:barChart>
      <c:dateAx>
        <c:axId val="838422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4085536"/>
        <c:crosses val="autoZero"/>
        <c:auto val="1"/>
        <c:lblOffset val="100"/>
        <c:baseTimeUnit val="months"/>
      </c:dateAx>
      <c:valAx>
        <c:axId val="82408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£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422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'Energy Imbalance'!$B$7</c:f>
              <c:strCache>
                <c:ptCount val="1"/>
                <c:pt idx="0">
                  <c:v>Energy Imbalance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Imbalance'!$C$6:$N$6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'Energy Imbalance'!$C$7:$N$7</c:f>
              <c:numCache>
                <c:formatCode>General</c:formatCode>
                <c:ptCount val="12"/>
                <c:pt idx="0">
                  <c:v>-234870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A-47BF-9F94-87F7082D3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8422176"/>
        <c:axId val="824085536"/>
      </c:barChart>
      <c:dateAx>
        <c:axId val="838422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4085536"/>
        <c:crosses val="autoZero"/>
        <c:auto val="1"/>
        <c:lblOffset val="100"/>
        <c:baseTimeUnit val="months"/>
      </c:dateAx>
      <c:valAx>
        <c:axId val="82408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422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'Positive Reserve'!$B$3</c:f>
              <c:strCache>
                <c:ptCount val="1"/>
                <c:pt idx="0">
                  <c:v>BM- Positive Reserve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'Positive Reserve'!$C$2:$N$2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'Positive Reserve'!$C$3:$N$3</c:f>
              <c:numCache>
                <c:formatCode>General</c:formatCode>
                <c:ptCount val="12"/>
                <c:pt idx="0" formatCode="0.00">
                  <c:v>2.3428639919926399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B-4DC6-A85F-05FC58909F25}"/>
            </c:ext>
          </c:extLst>
        </c:ser>
        <c:ser>
          <c:idx val="1"/>
          <c:order val="1"/>
          <c:tx>
            <c:strRef>
              <c:f>'Positive Reserve'!$B$4</c:f>
              <c:strCache>
                <c:ptCount val="1"/>
                <c:pt idx="0">
                  <c:v>BM- Constrained Positive Reserve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'Positive Reserve'!$C$2:$N$2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'Positive Reserve'!$C$4:$N$4</c:f>
              <c:numCache>
                <c:formatCode>General</c:formatCode>
                <c:ptCount val="12"/>
                <c:pt idx="0" formatCode="0.00">
                  <c:v>1.718926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B-4DC6-A85F-05FC58909F25}"/>
            </c:ext>
          </c:extLst>
        </c:ser>
        <c:ser>
          <c:idx val="2"/>
          <c:order val="2"/>
          <c:tx>
            <c:strRef>
              <c:f>'Positive Reserve'!$B$5</c:f>
              <c:strCache>
                <c:ptCount val="1"/>
                <c:pt idx="0">
                  <c:v>Trade - Positive Reserve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'Positive Reserve'!$C$2:$N$2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'Positive Reserve'!$C$5:$N$5</c:f>
              <c:numCache>
                <c:formatCode>General</c:formatCode>
                <c:ptCount val="12"/>
                <c:pt idx="0" formatCode="0.00">
                  <c:v>2.1326315967749997E-2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B-4DC6-A85F-05FC58909F25}"/>
            </c:ext>
          </c:extLst>
        </c:ser>
        <c:ser>
          <c:idx val="3"/>
          <c:order val="3"/>
          <c:tx>
            <c:strRef>
              <c:f>'Positive Reserve'!$B$6</c:f>
              <c:strCache>
                <c:ptCount val="1"/>
                <c:pt idx="0">
                  <c:v>Trade - UTEV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'Positive Reserve'!$C$2:$N$2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'Positive Reserve'!$C$6:$N$6</c:f>
              <c:numCache>
                <c:formatCode>General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B-4DC6-A85F-05FC58909F25}"/>
            </c:ext>
          </c:extLst>
        </c:ser>
        <c:ser>
          <c:idx val="4"/>
          <c:order val="4"/>
          <c:tx>
            <c:strRef>
              <c:f>'Positive Reserve'!$B$7</c:f>
              <c:strCache>
                <c:ptCount val="1"/>
                <c:pt idx="0">
                  <c:v>Trade - Constrained Positive Reserve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'Positive Reserve'!$C$2:$N$2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'Positive Reserve'!$C$7:$N$7</c:f>
              <c:numCache>
                <c:formatCode>General</c:formatCode>
                <c:ptCount val="12"/>
                <c:pt idx="0" formatCode="0.00">
                  <c:v>2.7671675E-2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7B-4DC6-A85F-05FC58909F25}"/>
            </c:ext>
          </c:extLst>
        </c:ser>
        <c:ser>
          <c:idx val="5"/>
          <c:order val="5"/>
          <c:tx>
            <c:strRef>
              <c:f>'Positive Reserve'!$B$8</c:f>
              <c:strCache>
                <c:ptCount val="1"/>
                <c:pt idx="0">
                  <c:v>SO-SO - Positive Reserve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'Positive Reserve'!$C$2:$N$2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'Positive Reserve'!$C$8:$N$8</c:f>
              <c:numCache>
                <c:formatCode>General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7B-4DC6-A85F-05FC58909F25}"/>
            </c:ext>
          </c:extLst>
        </c:ser>
        <c:ser>
          <c:idx val="6"/>
          <c:order val="6"/>
          <c:tx>
            <c:strRef>
              <c:f>'Positive Reserve'!$B$9</c:f>
              <c:strCache>
                <c:ptCount val="1"/>
                <c:pt idx="0">
                  <c:v>SO-SO - Constrained Positive Reserve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'Positive Reserve'!$C$2:$N$2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'Positive Reserve'!$C$9:$N$9</c:f>
              <c:numCache>
                <c:formatCode>General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7B-4DC6-A85F-05FC58909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8922544"/>
        <c:axId val="553640952"/>
      </c:barChart>
      <c:dateAx>
        <c:axId val="828922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640952"/>
        <c:crosses val="autoZero"/>
        <c:auto val="1"/>
        <c:lblOffset val="100"/>
        <c:baseTimeUnit val="months"/>
      </c:dateAx>
      <c:valAx>
        <c:axId val="55364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£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89225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'Positive Reserve'!$B$13</c:f>
              <c:strCache>
                <c:ptCount val="1"/>
                <c:pt idx="0">
                  <c:v>BM- Positive Reserve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'Positive Reserve'!$C$12:$N$12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'Positive Reserve'!$C$13:$N$13</c:f>
              <c:numCache>
                <c:formatCode>General</c:formatCode>
                <c:ptCount val="12"/>
                <c:pt idx="0" formatCode="_-* #,##0_-;\-* #,##0_-;_-* &quot;-&quot;??_-;_-@_-">
                  <c:v>108081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9-4C99-A9FB-6F1A0DA1FBA8}"/>
            </c:ext>
          </c:extLst>
        </c:ser>
        <c:ser>
          <c:idx val="1"/>
          <c:order val="1"/>
          <c:tx>
            <c:strRef>
              <c:f>'Positive Reserve'!$B$14</c:f>
              <c:strCache>
                <c:ptCount val="1"/>
                <c:pt idx="0">
                  <c:v>BM- Constrained Positive Reserve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'Positive Reserve'!$C$12:$N$12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'Positive Reserve'!$C$14:$N$14</c:f>
              <c:numCache>
                <c:formatCode>General</c:formatCode>
                <c:ptCount val="12"/>
                <c:pt idx="0" formatCode="_-* #,##0_-;\-* #,##0_-;_-* &quot;-&quot;??_-;_-@_-">
                  <c:v>189390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9-4C99-A9FB-6F1A0DA1FBA8}"/>
            </c:ext>
          </c:extLst>
        </c:ser>
        <c:ser>
          <c:idx val="2"/>
          <c:order val="2"/>
          <c:tx>
            <c:strRef>
              <c:f>'Positive Reserve'!$B$15</c:f>
              <c:strCache>
                <c:ptCount val="1"/>
                <c:pt idx="0">
                  <c:v>Trade - Positive Reserve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'Positive Reserve'!$C$12:$N$12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'Positive Reserve'!$C$15:$N$15</c:f>
              <c:numCache>
                <c:formatCode>General</c:formatCode>
                <c:ptCount val="12"/>
                <c:pt idx="0" formatCode="_-* #,##0_-;\-* #,##0_-;_-* &quot;-&quot;??_-;_-@_-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69-4C99-A9FB-6F1A0DA1FBA8}"/>
            </c:ext>
          </c:extLst>
        </c:ser>
        <c:ser>
          <c:idx val="3"/>
          <c:order val="3"/>
          <c:tx>
            <c:strRef>
              <c:f>'Positive Reserve'!$B$16</c:f>
              <c:strCache>
                <c:ptCount val="1"/>
                <c:pt idx="0">
                  <c:v>Trade - UTEV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'Positive Reserve'!$C$12:$N$12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'Positive Reserve'!$C$16:$N$16</c:f>
              <c:numCache>
                <c:formatCode>General</c:formatCode>
                <c:ptCount val="12"/>
                <c:pt idx="0" formatCode="_-* #,##0_-;\-* #,##0_-;_-* &quot;-&quot;??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69-4C99-A9FB-6F1A0DA1FBA8}"/>
            </c:ext>
          </c:extLst>
        </c:ser>
        <c:ser>
          <c:idx val="4"/>
          <c:order val="4"/>
          <c:tx>
            <c:strRef>
              <c:f>'Positive Reserve'!$B$17</c:f>
              <c:strCache>
                <c:ptCount val="1"/>
                <c:pt idx="0">
                  <c:v>Trade - Constrained Positive Reserve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'Positive Reserve'!$C$12:$N$12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'Positive Reserve'!$C$17:$N$17</c:f>
              <c:numCache>
                <c:formatCode>General</c:formatCode>
                <c:ptCount val="12"/>
                <c:pt idx="0" formatCode="_-* #,##0_-;\-* #,##0_-;_-* &quot;-&quot;??_-;_-@_-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69-4C99-A9FB-6F1A0DA1FBA8}"/>
            </c:ext>
          </c:extLst>
        </c:ser>
        <c:ser>
          <c:idx val="5"/>
          <c:order val="5"/>
          <c:tx>
            <c:strRef>
              <c:f>'Positive Reserve'!$B$18</c:f>
              <c:strCache>
                <c:ptCount val="1"/>
                <c:pt idx="0">
                  <c:v>SO-SO - Positive Reserve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'Positive Reserve'!$C$12:$N$12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'Positive Reserve'!$C$18:$N$18</c:f>
              <c:numCache>
                <c:formatCode>General</c:formatCode>
                <c:ptCount val="12"/>
                <c:pt idx="0" formatCode="_-* #,##0_-;\-* #,##0_-;_-* &quot;-&quot;??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69-4C99-A9FB-6F1A0DA1FBA8}"/>
            </c:ext>
          </c:extLst>
        </c:ser>
        <c:ser>
          <c:idx val="6"/>
          <c:order val="6"/>
          <c:tx>
            <c:strRef>
              <c:f>'Positive Reserve'!$B$19</c:f>
              <c:strCache>
                <c:ptCount val="1"/>
                <c:pt idx="0">
                  <c:v>SO-SO - Constrained Positive Reserve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'Positive Reserve'!$C$12:$N$12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'Positive Reserve'!$C$19:$N$19</c:f>
              <c:numCache>
                <c:formatCode>General</c:formatCode>
                <c:ptCount val="12"/>
                <c:pt idx="0" formatCode="_-* #,##0_-;\-* #,##0_-;_-* &quot;-&quot;??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69-4C99-A9FB-6F1A0DA1F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8922544"/>
        <c:axId val="553640952"/>
      </c:barChart>
      <c:dateAx>
        <c:axId val="828922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640952"/>
        <c:crosses val="autoZero"/>
        <c:auto val="1"/>
        <c:lblOffset val="100"/>
        <c:baseTimeUnit val="months"/>
      </c:dateAx>
      <c:valAx>
        <c:axId val="55364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89225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309503700986457"/>
          <c:y val="4.1120443277923593E-2"/>
          <c:w val="0.61690629949696163"/>
          <c:h val="0.86609565470982797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STOR!$B$3</c:f>
              <c:strCache>
                <c:ptCount val="1"/>
                <c:pt idx="0">
                  <c:v>BM - STOR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STOR!$C$2:$N$2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STOR!$C$3:$N$3</c:f>
              <c:numCache>
                <c:formatCode>General</c:formatCode>
                <c:ptCount val="12"/>
                <c:pt idx="0" formatCode="0.00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09-413C-8A73-BBD42298EBC7}"/>
            </c:ext>
          </c:extLst>
        </c:ser>
        <c:ser>
          <c:idx val="7"/>
          <c:order val="1"/>
          <c:tx>
            <c:strRef>
              <c:f>STOR!$B$4</c:f>
              <c:strCache>
                <c:ptCount val="1"/>
                <c:pt idx="0">
                  <c:v>AS - BM STOR (Tendered)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STOR!$C$2:$N$2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STOR!$C$4:$N$4</c:f>
              <c:numCache>
                <c:formatCode>General</c:formatCode>
                <c:ptCount val="12"/>
                <c:pt idx="0" formatCode="0.00">
                  <c:v>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09-413C-8A73-BBD42298EBC7}"/>
            </c:ext>
          </c:extLst>
        </c:ser>
        <c:ser>
          <c:idx val="1"/>
          <c:order val="2"/>
          <c:tx>
            <c:strRef>
              <c:f>STOR!$B$5</c:f>
              <c:strCache>
                <c:ptCount val="1"/>
                <c:pt idx="0">
                  <c:v>AS - Hydro STOR (Tendered)</c:v>
                </c:pt>
              </c:strCache>
            </c:strRef>
          </c:tx>
          <c:invertIfNegative val="0"/>
          <c:val>
            <c:numRef>
              <c:f>STOR!$C$5:$N$5</c:f>
              <c:numCache>
                <c:formatCode>General</c:formatCode>
                <c:ptCount val="12"/>
                <c:pt idx="0" formatCode="0.00">
                  <c:v>0.439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E09-413C-8A73-BBD42298EBC7}"/>
            </c:ext>
          </c:extLst>
        </c:ser>
        <c:ser>
          <c:idx val="8"/>
          <c:order val="3"/>
          <c:tx>
            <c:strRef>
              <c:f>STOR!$B$6</c:f>
              <c:strCache>
                <c:ptCount val="1"/>
                <c:pt idx="0">
                  <c:v>AS - NBM STOR availability (Tendered)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STOR!$C$2:$N$2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STOR!$C$6:$N$6</c:f>
              <c:numCache>
                <c:formatCode>General</c:formatCode>
                <c:ptCount val="12"/>
                <c:pt idx="0" formatCode="0.00">
                  <c:v>2.0102513000000002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09-413C-8A73-BBD42298EBC7}"/>
            </c:ext>
          </c:extLst>
        </c:ser>
        <c:ser>
          <c:idx val="2"/>
          <c:order val="4"/>
          <c:tx>
            <c:strRef>
              <c:f>STOR!$B$7</c:f>
              <c:strCache>
                <c:ptCount val="1"/>
                <c:pt idx="0">
                  <c:v>AS - NBM STOR utilisation (Tendered)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val>
            <c:numRef>
              <c:f>STOR!$C$7:$N$7</c:f>
              <c:numCache>
                <c:formatCode>General</c:formatCode>
                <c:ptCount val="12"/>
                <c:pt idx="0" formatCode="0.00">
                  <c:v>1.5657358900000002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E09-413C-8A73-BBD42298EBC7}"/>
            </c:ext>
          </c:extLst>
        </c:ser>
        <c:ser>
          <c:idx val="9"/>
          <c:order val="5"/>
          <c:tx>
            <c:strRef>
              <c:f>STOR!$B$8</c:f>
              <c:strCache>
                <c:ptCount val="1"/>
                <c:pt idx="0">
                  <c:v>AS - BM Season/Term Reconciliation (Tendered)</c:v>
                </c:pt>
              </c:strCache>
            </c:strRef>
          </c:tx>
          <c:invertIfNegative val="0"/>
          <c:cat>
            <c:numRef>
              <c:f>STOR!$C$2:$N$2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STOR!$C$8:$N$8</c:f>
              <c:numCache>
                <c:formatCode>General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E09-413C-8A73-BBD42298EBC7}"/>
            </c:ext>
          </c:extLst>
        </c:ser>
        <c:ser>
          <c:idx val="0"/>
          <c:order val="6"/>
          <c:tx>
            <c:strRef>
              <c:f>STOR!$B$9</c:f>
              <c:strCache>
                <c:ptCount val="1"/>
                <c:pt idx="0">
                  <c:v>AS - NBM Season/Term Reconciliation (Tendered)</c:v>
                </c:pt>
              </c:strCache>
            </c:strRef>
          </c:tx>
          <c:invertIfNegative val="0"/>
          <c:val>
            <c:numRef>
              <c:f>STOR!$C$9:$N$9</c:f>
              <c:numCache>
                <c:formatCode>General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E09-413C-8A73-BBD42298E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138688"/>
        <c:axId val="133140480"/>
      </c:barChart>
      <c:dateAx>
        <c:axId val="133138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3140480"/>
        <c:crosses val="autoZero"/>
        <c:auto val="1"/>
        <c:lblOffset val="100"/>
        <c:baseTimeUnit val="months"/>
      </c:dateAx>
      <c:valAx>
        <c:axId val="133140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 £ million</a:t>
                </a:r>
              </a:p>
            </c:rich>
          </c:tx>
          <c:layout>
            <c:manualLayout>
              <c:xMode val="edge"/>
              <c:yMode val="edge"/>
              <c:x val="0.30294128752723232"/>
              <c:y val="0.2381576598485724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331386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586414751815538"/>
          <c:y val="4.1120443277923593E-2"/>
          <c:w val="0.68413720174901183"/>
          <c:h val="0.86609565470982797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STOR!$B$13</c:f>
              <c:strCache>
                <c:ptCount val="1"/>
                <c:pt idx="0">
                  <c:v>AS - NBM STOR utilisation (Tendered)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2FD3-46C0-88AB-62133225949F}"/>
              </c:ext>
            </c:extLst>
          </c:dPt>
          <c:cat>
            <c:numRef>
              <c:f>STOR!$C$2:$N$2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STOR!$C$13:$N$13</c:f>
              <c:numCache>
                <c:formatCode>0</c:formatCode>
                <c:ptCount val="12"/>
                <c:pt idx="0" formatCode="_-* #,##0_-;\-* #,##0_-;_-* &quot;-&quot;??_-;_-@_-">
                  <c:v>43800.192999999999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D3-46C0-88AB-62133225949F}"/>
            </c:ext>
          </c:extLst>
        </c:ser>
        <c:ser>
          <c:idx val="0"/>
          <c:order val="1"/>
          <c:tx>
            <c:strRef>
              <c:f>STOR!$B$14</c:f>
              <c:strCache>
                <c:ptCount val="1"/>
                <c:pt idx="0">
                  <c:v>BM - STOR utilisation (Tendered)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STOR!$C$14:$N$14</c:f>
              <c:numCache>
                <c:formatCode>0</c:formatCode>
                <c:ptCount val="12"/>
                <c:pt idx="0" formatCode="_-* #,##0_-;\-* #,##0_-;_-* &quot;-&quot;??_-;_-@_-">
                  <c:v>4468.8760000000002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D3-46C0-88AB-621332259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138688"/>
        <c:axId val="133140480"/>
      </c:barChart>
      <c:dateAx>
        <c:axId val="133138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3140480"/>
        <c:crosses val="autoZero"/>
        <c:auto val="1"/>
        <c:lblOffset val="100"/>
        <c:baseTimeUnit val="months"/>
      </c:dateAx>
      <c:valAx>
        <c:axId val="133140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Volume MWh</a:t>
                </a:r>
              </a:p>
            </c:rich>
          </c:tx>
          <c:layout>
            <c:manualLayout>
              <c:xMode val="edge"/>
              <c:yMode val="edge"/>
              <c:x val="0.19241096153295817"/>
              <c:y val="0.29751229164859749"/>
            </c:manualLayout>
          </c:layout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1331386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607730174678828"/>
          <c:y val="0.10595182595182596"/>
          <c:w val="0.65939515301668006"/>
          <c:h val="0.800526400680361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Constraints!$B$3</c:f>
              <c:strCache>
                <c:ptCount val="1"/>
                <c:pt idx="0">
                  <c:v>AS - BM Intertrip capability (Mandatory - CAP76)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Constraints!$C$2:$N$2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Constraints!$C$3:$N$3</c:f>
              <c:numCache>
                <c:formatCode>0</c:formatCode>
                <c:ptCount val="12"/>
                <c:pt idx="0" formatCode="0.00">
                  <c:v>0.11204639999999991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5-49A4-BFE4-466E6C30BCB8}"/>
            </c:ext>
          </c:extLst>
        </c:ser>
        <c:ser>
          <c:idx val="1"/>
          <c:order val="1"/>
          <c:tx>
            <c:strRef>
              <c:f>Constraints!$B$4</c:f>
              <c:strCache>
                <c:ptCount val="1"/>
                <c:pt idx="0">
                  <c:v>AS - BM Intertrip capability  (Commercial)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Constraints!$C$2:$N$2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Constraints!$C$4:$N$4</c:f>
              <c:numCache>
                <c:formatCode>0</c:formatCode>
                <c:ptCount val="12"/>
                <c:pt idx="0" formatCode="0.00">
                  <c:v>1.6120484639999991E-2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B5-49A4-BFE4-466E6C30BCB8}"/>
            </c:ext>
          </c:extLst>
        </c:ser>
        <c:ser>
          <c:idx val="2"/>
          <c:order val="2"/>
          <c:tx>
            <c:strRef>
              <c:f>Constraints!$B$5</c:f>
              <c:strCache>
                <c:ptCount val="1"/>
                <c:pt idx="0">
                  <c:v>AS - BM Intertrip Arming  (Commercial)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Constraints!$C$2:$N$2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Constraints!$C$5:$N$5</c:f>
              <c:numCache>
                <c:formatCode>0</c:formatCode>
                <c:ptCount val="12"/>
                <c:pt idx="0" formatCode="0.00">
                  <c:v>1.638527E-2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B5-49A4-BFE4-466E6C30BCB8}"/>
            </c:ext>
          </c:extLst>
        </c:ser>
        <c:ser>
          <c:idx val="3"/>
          <c:order val="3"/>
          <c:tx>
            <c:strRef>
              <c:f>Constraints!$B$6</c:f>
              <c:strCache>
                <c:ptCount val="1"/>
                <c:pt idx="0">
                  <c:v>AS - Interconnector Intertrip Arming (Commercial)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Constraints!$C$2:$N$2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Constraints!$C$6:$N$6</c:f>
              <c:numCache>
                <c:formatCode>0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B5-49A4-BFE4-466E6C30BCB8}"/>
            </c:ext>
          </c:extLst>
        </c:ser>
        <c:ser>
          <c:idx val="4"/>
          <c:order val="4"/>
          <c:tx>
            <c:strRef>
              <c:f>Constraints!$B$7</c:f>
              <c:strCache>
                <c:ptCount val="1"/>
                <c:pt idx="0">
                  <c:v>AS - BM Intertrip - trip (Mandatory and Commercial)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Constraints!$C$2:$N$2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Constraints!$C$7:$N$7</c:f>
              <c:numCache>
                <c:formatCode>0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B5-49A4-BFE4-466E6C30BCB8}"/>
            </c:ext>
          </c:extLst>
        </c:ser>
        <c:ser>
          <c:idx val="5"/>
          <c:order val="5"/>
          <c:tx>
            <c:strRef>
              <c:f>Constraints!$B$8</c:f>
              <c:strCache>
                <c:ptCount val="1"/>
                <c:pt idx="0">
                  <c:v>AS - BM Constraints (Strike Price contracts)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Constraints!$C$2:$N$2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Constraints!$C$8:$N$8</c:f>
              <c:numCache>
                <c:formatCode>0</c:formatCode>
                <c:ptCount val="12"/>
                <c:pt idx="0" formatCode="0.00">
                  <c:v>0.77500000000000002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B5-49A4-BFE4-466E6C30BCB8}"/>
            </c:ext>
          </c:extLst>
        </c:ser>
        <c:ser>
          <c:idx val="6"/>
          <c:order val="6"/>
          <c:tx>
            <c:strRef>
              <c:f>Constraints!$B$9</c:f>
              <c:strCache>
                <c:ptCount val="1"/>
                <c:pt idx="0">
                  <c:v>AS - BM Constraints (Other)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Constraints!$C$2:$N$2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Constraints!$C$9:$N$9</c:f>
              <c:numCache>
                <c:formatCode>0</c:formatCode>
                <c:ptCount val="12"/>
                <c:pt idx="0" formatCode="0.00">
                  <c:v>1.821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B5-49A4-BFE4-466E6C30B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3289536"/>
        <c:axId val="513289208"/>
      </c:barChart>
      <c:dateAx>
        <c:axId val="513289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89208"/>
        <c:crosses val="autoZero"/>
        <c:auto val="1"/>
        <c:lblOffset val="100"/>
        <c:baseTimeUnit val="months"/>
      </c:dateAx>
      <c:valAx>
        <c:axId val="51328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£ million</a:t>
                </a:r>
              </a:p>
            </c:rich>
          </c:tx>
          <c:layout>
            <c:manualLayout>
              <c:xMode val="edge"/>
              <c:yMode val="edge"/>
              <c:x val="0.21802664835471719"/>
              <c:y val="0.278683652995101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895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'Total categories'!$B$3</c:f>
              <c:strCache>
                <c:ptCount val="1"/>
                <c:pt idx="0">
                  <c:v>Energy Imbalance</c:v>
                </c:pt>
              </c:strCache>
            </c:strRef>
          </c:tx>
          <c:invertIfNegative val="0"/>
          <c:cat>
            <c:numRef>
              <c:f>'Total categories'!$C$2:$N$2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'Total categories'!$C$3:$N$3</c:f>
              <c:numCache>
                <c:formatCode>General</c:formatCode>
                <c:ptCount val="12"/>
                <c:pt idx="0" formatCode="0.0">
                  <c:v>-5.6785958690000005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575-401C-8E75-2F59E270F14E}"/>
            </c:ext>
          </c:extLst>
        </c:ser>
        <c:ser>
          <c:idx val="1"/>
          <c:order val="1"/>
          <c:tx>
            <c:strRef>
              <c:f>'Total categories'!$B$4</c:f>
              <c:strCache>
                <c:ptCount val="1"/>
                <c:pt idx="0">
                  <c:v>Operating Reserves</c:v>
                </c:pt>
              </c:strCache>
            </c:strRef>
          </c:tx>
          <c:invertIfNegative val="0"/>
          <c:val>
            <c:numRef>
              <c:f>'Total categories'!$C$4:$N$4</c:f>
              <c:numCache>
                <c:formatCode>General</c:formatCode>
                <c:ptCount val="12"/>
                <c:pt idx="0" formatCode="0.0">
                  <c:v>4.7463455776446999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575-401C-8E75-2F59E270F14E}"/>
            </c:ext>
          </c:extLst>
        </c:ser>
        <c:ser>
          <c:idx val="2"/>
          <c:order val="2"/>
          <c:tx>
            <c:strRef>
              <c:f>'Total categories'!$B$5</c:f>
              <c:strCache>
                <c:ptCount val="1"/>
                <c:pt idx="0">
                  <c:v>BM Startup</c:v>
                </c:pt>
              </c:strCache>
            </c:strRef>
          </c:tx>
          <c:invertIfNegative val="0"/>
          <c:val>
            <c:numRef>
              <c:f>'Total categories'!$C$5:$N$5</c:f>
              <c:numCache>
                <c:formatCode>General</c:formatCode>
                <c:ptCount val="12"/>
                <c:pt idx="0" formatCode="0.0">
                  <c:v>4.8000000000000001E-2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575-401C-8E75-2F59E270F14E}"/>
            </c:ext>
          </c:extLst>
        </c:ser>
        <c:ser>
          <c:idx val="3"/>
          <c:order val="3"/>
          <c:tx>
            <c:strRef>
              <c:f>'Total categories'!$B$6</c:f>
              <c:strCache>
                <c:ptCount val="1"/>
                <c:pt idx="0">
                  <c:v>STOR</c:v>
                </c:pt>
              </c:strCache>
            </c:strRef>
          </c:tx>
          <c:invertIfNegative val="0"/>
          <c:val>
            <c:numRef>
              <c:f>'Total categories'!$C$6:$N$6</c:f>
              <c:numCache>
                <c:formatCode>General</c:formatCode>
                <c:ptCount val="12"/>
                <c:pt idx="0" formatCode="0.0">
                  <c:v>5.5554095278067921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575-401C-8E75-2F59E270F14E}"/>
            </c:ext>
          </c:extLst>
        </c:ser>
        <c:ser>
          <c:idx val="4"/>
          <c:order val="4"/>
          <c:tx>
            <c:strRef>
              <c:f>'Total categories'!$B$7</c:f>
              <c:strCache>
                <c:ptCount val="1"/>
                <c:pt idx="0">
                  <c:v>Constraints</c:v>
                </c:pt>
              </c:strCache>
            </c:strRef>
          </c:tx>
          <c:invertIfNegative val="0"/>
          <c:val>
            <c:numRef>
              <c:f>'Total categories'!$C$7:$N$7</c:f>
              <c:numCache>
                <c:formatCode>General</c:formatCode>
                <c:ptCount val="12"/>
                <c:pt idx="0" formatCode="0.0">
                  <c:v>20.856892764213981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575-401C-8E75-2F59E270F14E}"/>
            </c:ext>
          </c:extLst>
        </c:ser>
        <c:ser>
          <c:idx val="5"/>
          <c:order val="5"/>
          <c:tx>
            <c:strRef>
              <c:f>'Total categories'!$B$8</c:f>
              <c:strCache>
                <c:ptCount val="1"/>
                <c:pt idx="0">
                  <c:v>Negative Reserves</c:v>
                </c:pt>
              </c:strCache>
            </c:strRef>
          </c:tx>
          <c:invertIfNegative val="0"/>
          <c:val>
            <c:numRef>
              <c:f>'Total categories'!$C$8:$N$8</c:f>
              <c:numCache>
                <c:formatCode>General</c:formatCode>
                <c:ptCount val="12"/>
                <c:pt idx="0" formatCode="0.0">
                  <c:v>0.42003371109222998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575-401C-8E75-2F59E270F14E}"/>
            </c:ext>
          </c:extLst>
        </c:ser>
        <c:ser>
          <c:idx val="6"/>
          <c:order val="6"/>
          <c:tx>
            <c:strRef>
              <c:f>'Total categories'!$B$9</c:f>
              <c:strCache>
                <c:ptCount val="1"/>
                <c:pt idx="0">
                  <c:v>Fast Reserves</c:v>
                </c:pt>
              </c:strCache>
            </c:strRef>
          </c:tx>
          <c:invertIfNegative val="0"/>
          <c:val>
            <c:numRef>
              <c:f>'Total categories'!$C$9:$N$9</c:f>
              <c:numCache>
                <c:formatCode>General</c:formatCode>
                <c:ptCount val="12"/>
                <c:pt idx="0" formatCode="0.0">
                  <c:v>6.6842775876217004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575-401C-8E75-2F59E270F14E}"/>
            </c:ext>
          </c:extLst>
        </c:ser>
        <c:ser>
          <c:idx val="7"/>
          <c:order val="7"/>
          <c:tx>
            <c:strRef>
              <c:f>'Total categories'!$B$10</c:f>
              <c:strCache>
                <c:ptCount val="1"/>
                <c:pt idx="0">
                  <c:v>Response</c:v>
                </c:pt>
              </c:strCache>
            </c:strRef>
          </c:tx>
          <c:invertIfNegative val="0"/>
          <c:val>
            <c:numRef>
              <c:f>'Total categories'!$C$10:$N$10</c:f>
              <c:numCache>
                <c:formatCode>General</c:formatCode>
                <c:ptCount val="12"/>
                <c:pt idx="0" formatCode="0.0">
                  <c:v>9.2708102284641694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575-401C-8E75-2F59E270F14E}"/>
            </c:ext>
          </c:extLst>
        </c:ser>
        <c:ser>
          <c:idx val="8"/>
          <c:order val="8"/>
          <c:tx>
            <c:strRef>
              <c:f>'Total categories'!$B$11</c:f>
              <c:strCache>
                <c:ptCount val="1"/>
                <c:pt idx="0">
                  <c:v>Reactive</c:v>
                </c:pt>
              </c:strCache>
            </c:strRef>
          </c:tx>
          <c:invertIfNegative val="0"/>
          <c:val>
            <c:numRef>
              <c:f>'Total categories'!$C$11:$N$11</c:f>
              <c:numCache>
                <c:formatCode>General</c:formatCode>
                <c:ptCount val="12"/>
                <c:pt idx="0" formatCode="0.0">
                  <c:v>6.1239095303902031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575-401C-8E75-2F59E270F14E}"/>
            </c:ext>
          </c:extLst>
        </c:ser>
        <c:ser>
          <c:idx val="9"/>
          <c:order val="9"/>
          <c:tx>
            <c:strRef>
              <c:f>'Total categories'!$B$12</c:f>
              <c:strCache>
                <c:ptCount val="1"/>
                <c:pt idx="0">
                  <c:v>ROCOF</c:v>
                </c:pt>
              </c:strCache>
            </c:strRef>
          </c:tx>
          <c:invertIfNegative val="0"/>
          <c:val>
            <c:numRef>
              <c:f>'Total categories'!$C$12:$N$12</c:f>
              <c:numCache>
                <c:formatCode>General</c:formatCode>
                <c:ptCount val="12"/>
                <c:pt idx="0" formatCode="0.0">
                  <c:v>4.5475074696259803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575-401C-8E75-2F59E270F14E}"/>
            </c:ext>
          </c:extLst>
        </c:ser>
        <c:ser>
          <c:idx val="10"/>
          <c:order val="10"/>
          <c:tx>
            <c:strRef>
              <c:f>'Total categories'!$B$13</c:f>
              <c:strCache>
                <c:ptCount val="1"/>
                <c:pt idx="0">
                  <c:v>Black Start</c:v>
                </c:pt>
              </c:strCache>
            </c:strRef>
          </c:tx>
          <c:invertIfNegative val="0"/>
          <c:val>
            <c:numRef>
              <c:f>'Total categories'!$C$13:$N$13</c:f>
              <c:numCache>
                <c:formatCode>General</c:formatCode>
                <c:ptCount val="12"/>
                <c:pt idx="0" formatCode="0.0">
                  <c:v>3.2257420522490121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575-401C-8E75-2F59E270F14E}"/>
            </c:ext>
          </c:extLst>
        </c:ser>
        <c:ser>
          <c:idx val="11"/>
          <c:order val="11"/>
          <c:tx>
            <c:strRef>
              <c:f>'Total categories'!$B$14</c:f>
              <c:strCache>
                <c:ptCount val="1"/>
                <c:pt idx="0">
                  <c:v>Minor Components</c:v>
                </c:pt>
              </c:strCache>
            </c:strRef>
          </c:tx>
          <c:invertIfNegative val="0"/>
          <c:val>
            <c:numRef>
              <c:f>'Total categories'!$C$14:$N$14</c:f>
              <c:numCache>
                <c:formatCode>General</c:formatCode>
                <c:ptCount val="12"/>
                <c:pt idx="0" formatCode="0.0">
                  <c:v>1.594979267249419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575-401C-8E75-2F59E270F14E}"/>
            </c:ext>
          </c:extLst>
        </c:ser>
        <c:ser>
          <c:idx val="12"/>
          <c:order val="12"/>
          <c:tx>
            <c:strRef>
              <c:f>'Total categories'!$B$15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val>
            <c:numRef>
              <c:f>'Total categories'!$C$15:$N$15</c:f>
              <c:numCache>
                <c:formatCode>General</c:formatCode>
                <c:ptCount val="12"/>
                <c:pt idx="0" formatCode="0.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575-401C-8E75-2F59E270F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044864"/>
        <c:axId val="133054848"/>
      </c:barChart>
      <c:dateAx>
        <c:axId val="133044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3054848"/>
        <c:crosses val="autoZero"/>
        <c:auto val="1"/>
        <c:lblOffset val="100"/>
        <c:baseTimeUnit val="months"/>
      </c:dateAx>
      <c:valAx>
        <c:axId val="1330548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3044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Constraints - April 2018</a:t>
            </a:r>
          </a:p>
        </c:rich>
      </c:tx>
      <c:layout>
        <c:manualLayout>
          <c:xMode val="edge"/>
          <c:yMode val="edge"/>
          <c:x val="0.25971483997645001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988251203418873E-2"/>
          <c:y val="0.25145412509519999"/>
          <c:w val="0.60133844525978752"/>
          <c:h val="0.65230059784193639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5"/>
            <c:extLst>
              <c:ext xmlns:c16="http://schemas.microsoft.com/office/drawing/2014/chart" uri="{C3380CC4-5D6E-409C-BE32-E72D297353CC}">
                <c16:uniqueId val="{00000001-0ED1-43E7-A1F0-1B2E9003F35E}"/>
              </c:ext>
            </c:extLst>
          </c:dPt>
          <c:dPt>
            <c:idx val="2"/>
            <c:bubble3D val="0"/>
            <c:explosion val="10"/>
            <c:extLst>
              <c:ext xmlns:c16="http://schemas.microsoft.com/office/drawing/2014/chart" uri="{C3380CC4-5D6E-409C-BE32-E72D297353CC}">
                <c16:uniqueId val="{00000003-0ED1-43E7-A1F0-1B2E9003F35E}"/>
              </c:ext>
            </c:extLst>
          </c:dPt>
          <c:dPt>
            <c:idx val="4"/>
            <c:bubble3D val="0"/>
            <c:explosion val="15"/>
            <c:extLst>
              <c:ext xmlns:c16="http://schemas.microsoft.com/office/drawing/2014/chart" uri="{C3380CC4-5D6E-409C-BE32-E72D297353CC}">
                <c16:uniqueId val="{00000005-0ED1-43E7-A1F0-1B2E9003F35E}"/>
              </c:ext>
            </c:extLst>
          </c:dPt>
          <c:dLbls>
            <c:dLbl>
              <c:idx val="0"/>
              <c:layout>
                <c:manualLayout>
                  <c:x val="-0.20588521511825716"/>
                  <c:y val="-0.1405300527813924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D1-43E7-A1F0-1B2E9003F35E}"/>
                </c:ext>
              </c:extLst>
            </c:dLbl>
            <c:dLbl>
              <c:idx val="1"/>
              <c:layout>
                <c:manualLayout>
                  <c:x val="3.3599911369384186E-2"/>
                  <c:y val="7.0190775259457612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D1-43E7-A1F0-1B2E9003F35E}"/>
                </c:ext>
              </c:extLst>
            </c:dLbl>
            <c:dLbl>
              <c:idx val="2"/>
              <c:layout>
                <c:manualLayout>
                  <c:x val="0"/>
                  <c:y val="-4.785137608861217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D1-43E7-A1F0-1B2E9003F35E}"/>
                </c:ext>
              </c:extLst>
            </c:dLbl>
            <c:dLbl>
              <c:idx val="3"/>
              <c:layout>
                <c:manualLayout>
                  <c:x val="0.12582066597972949"/>
                  <c:y val="-3.445834851248617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D1-43E7-A1F0-1B2E9003F35E}"/>
                </c:ext>
              </c:extLst>
            </c:dLbl>
            <c:dLbl>
              <c:idx val="4"/>
              <c:layout>
                <c:manualLayout>
                  <c:x val="0.14896268868159343"/>
                  <c:y val="-3.240843492850861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D1-43E7-A1F0-1B2E9003F35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Constraints!$B$13:$B$16</c:f>
              <c:strCache>
                <c:ptCount val="4"/>
                <c:pt idx="0">
                  <c:v>BM - Constraints</c:v>
                </c:pt>
                <c:pt idx="1">
                  <c:v>Trades - Constraints</c:v>
                </c:pt>
                <c:pt idx="2">
                  <c:v>SO-SO - Constraints</c:v>
                </c:pt>
                <c:pt idx="3">
                  <c:v>AS - Constraints</c:v>
                </c:pt>
              </c:strCache>
            </c:strRef>
          </c:cat>
          <c:val>
            <c:numRef>
              <c:f>Constraints!$C$13:$C$16</c:f>
              <c:numCache>
                <c:formatCode>"£"#,##0.0</c:formatCode>
                <c:ptCount val="4"/>
                <c:pt idx="0">
                  <c:v>14.181020617946732</c:v>
                </c:pt>
                <c:pt idx="1">
                  <c:v>3.988</c:v>
                </c:pt>
                <c:pt idx="2">
                  <c:v>0</c:v>
                </c:pt>
                <c:pt idx="3">
                  <c:v>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D1-43E7-A1F0-1B2E9003F3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3706500056147"/>
          <c:y val="0.10595182595182596"/>
          <c:w val="0.84100575403626221"/>
          <c:h val="0.800526400680361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Constraints!$B$22</c:f>
              <c:strCache>
                <c:ptCount val="1"/>
                <c:pt idx="0">
                  <c:v>BM - Constraints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Constraints!$C$21:$N$21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Constraints!$C$22:$N$22</c:f>
              <c:numCache>
                <c:formatCode>_-* #,##0_-;\-* #,##0_-;_-* "-"??_-;_-@_-</c:formatCode>
                <c:ptCount val="12"/>
                <c:pt idx="0">
                  <c:v>283855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A-4776-A9C1-56C74C3C74E9}"/>
            </c:ext>
          </c:extLst>
        </c:ser>
        <c:ser>
          <c:idx val="1"/>
          <c:order val="1"/>
          <c:tx>
            <c:strRef>
              <c:f>Constraints!$B$23</c:f>
              <c:strCache>
                <c:ptCount val="1"/>
                <c:pt idx="0">
                  <c:v>Trades - Constraints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Constraints!$C$21:$N$21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Constraints!$C$23:$N$23</c:f>
              <c:numCache>
                <c:formatCode>_-* #,##0_-;\-* #,##0_-;_-* "-"??_-;_-@_-</c:formatCode>
                <c:ptCount val="12"/>
                <c:pt idx="0">
                  <c:v>126086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A-4776-A9C1-56C74C3C74E9}"/>
            </c:ext>
          </c:extLst>
        </c:ser>
        <c:ser>
          <c:idx val="2"/>
          <c:order val="2"/>
          <c:tx>
            <c:strRef>
              <c:f>Constraints!$B$24</c:f>
              <c:strCache>
                <c:ptCount val="1"/>
                <c:pt idx="0">
                  <c:v>SO-SO - Constraints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Constraints!$C$21:$N$21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Constraints!$C$24:$N$24</c:f>
              <c:numCache>
                <c:formatCode>_-* #,##0_-;\-* #,##0_-;_-* "-"??_-;_-@_-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1A-4776-A9C1-56C74C3C7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3289536"/>
        <c:axId val="513289208"/>
      </c:barChart>
      <c:dateAx>
        <c:axId val="513289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89208"/>
        <c:crosses val="autoZero"/>
        <c:auto val="1"/>
        <c:lblOffset val="100"/>
        <c:baseTimeUnit val="months"/>
      </c:dateAx>
      <c:valAx>
        <c:axId val="51328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MWh</a:t>
                </a:r>
              </a:p>
            </c:rich>
          </c:tx>
          <c:layout>
            <c:manualLayout>
              <c:xMode val="edge"/>
              <c:yMode val="edge"/>
              <c:x val="5.0773329068906747E-2"/>
              <c:y val="0.31174451622205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895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'Negative Reserves'!$B$3</c:f>
              <c:strCache>
                <c:ptCount val="1"/>
                <c:pt idx="0">
                  <c:v>BM - Negative reserve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'Negative Reserves'!$C$2:$N$2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'Negative Reserves'!$C$3:$N$3</c:f>
              <c:numCache>
                <c:formatCode>0</c:formatCode>
                <c:ptCount val="12"/>
                <c:pt idx="0" formatCode="0.00">
                  <c:v>0.23039000000000001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C-4810-90D0-EAC9C9B4C20C}"/>
            </c:ext>
          </c:extLst>
        </c:ser>
        <c:ser>
          <c:idx val="1"/>
          <c:order val="1"/>
          <c:tx>
            <c:strRef>
              <c:f>'Negative Reserves'!$B$4</c:f>
              <c:strCache>
                <c:ptCount val="1"/>
                <c:pt idx="0">
                  <c:v>Trade -  Negative reserve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'Negative Reserves'!$C$2:$N$2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'Negative Reserves'!$C$4:$N$4</c:f>
              <c:numCache>
                <c:formatCode>0</c:formatCode>
                <c:ptCount val="12"/>
                <c:pt idx="0" formatCode="0.00">
                  <c:v>0.19076399999999999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C-4810-90D0-EAC9C9B4C20C}"/>
            </c:ext>
          </c:extLst>
        </c:ser>
        <c:ser>
          <c:idx val="2"/>
          <c:order val="2"/>
          <c:tx>
            <c:strRef>
              <c:f>'Negative Reserves'!$B$5</c:f>
              <c:strCache>
                <c:ptCount val="1"/>
                <c:pt idx="0">
                  <c:v>SO-SO - Negative reserve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'Negative Reserves'!$C$2:$N$2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'Negative Reserves'!$C$5:$N$5</c:f>
              <c:numCache>
                <c:formatCode>0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7C-4810-90D0-EAC9C9B4C20C}"/>
            </c:ext>
          </c:extLst>
        </c:ser>
        <c:ser>
          <c:idx val="3"/>
          <c:order val="3"/>
          <c:tx>
            <c:strRef>
              <c:f>'Negative Reserves'!$B$6</c:f>
              <c:strCache>
                <c:ptCount val="1"/>
                <c:pt idx="0">
                  <c:v>AS - Negative reserve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'Negative Reserves'!$C$2:$N$2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'Negative Reserves'!$C$6:$N$6</c:f>
              <c:numCache>
                <c:formatCode>0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7C-4810-90D0-EAC9C9B4C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9819712"/>
        <c:axId val="719819384"/>
      </c:barChart>
      <c:dateAx>
        <c:axId val="719819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819384"/>
        <c:crosses val="autoZero"/>
        <c:auto val="1"/>
        <c:lblOffset val="100"/>
        <c:baseTimeUnit val="months"/>
      </c:dateAx>
      <c:valAx>
        <c:axId val="71981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8197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'Negative Reserves'!$B$10</c:f>
              <c:strCache>
                <c:ptCount val="1"/>
                <c:pt idx="0">
                  <c:v>BM - Negative Reserve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'Negative Reserves'!$C$9:$N$9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'Negative Reserves'!$C$10:$N$10</c:f>
              <c:numCache>
                <c:formatCode>_-* #,##0_-;\-* #,##0_-;_-* "-"??_-;_-@_-</c:formatCode>
                <c:ptCount val="12"/>
                <c:pt idx="0">
                  <c:v>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3-414C-8084-B8C3B1A3423E}"/>
            </c:ext>
          </c:extLst>
        </c:ser>
        <c:ser>
          <c:idx val="1"/>
          <c:order val="1"/>
          <c:tx>
            <c:strRef>
              <c:f>'Negative Reserves'!$B$11</c:f>
              <c:strCache>
                <c:ptCount val="1"/>
                <c:pt idx="0">
                  <c:v>Trade - Negative Reserve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'Negative Reserves'!$C$9:$N$9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'Negative Reserves'!$C$11:$N$11</c:f>
              <c:numCache>
                <c:formatCode>_-* #,##0_-;\-* #,##0_-;_-* "-"??_-;_-@_-</c:formatCode>
                <c:ptCount val="12"/>
                <c:pt idx="0">
                  <c:v>11600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F3-414C-8084-B8C3B1A3423E}"/>
            </c:ext>
          </c:extLst>
        </c:ser>
        <c:ser>
          <c:idx val="2"/>
          <c:order val="2"/>
          <c:tx>
            <c:strRef>
              <c:f>'Negative Reserves'!$B$12</c:f>
              <c:strCache>
                <c:ptCount val="1"/>
                <c:pt idx="0">
                  <c:v>SO-SO - Negative Reserve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'Negative Reserves'!$C$9:$N$9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'Negative Reserves'!$C$12:$N$12</c:f>
              <c:numCache>
                <c:formatCode>_-* #,##0_-;\-* #,##0_-;_-* "-"??_-;_-@_-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F3-414C-8084-B8C3B1A3423E}"/>
            </c:ext>
          </c:extLst>
        </c:ser>
        <c:ser>
          <c:idx val="3"/>
          <c:order val="3"/>
          <c:tx>
            <c:strRef>
              <c:f>'Negative Reserves'!$B$13</c:f>
              <c:strCache>
                <c:ptCount val="1"/>
                <c:pt idx="0">
                  <c:v>AS - Negative reserve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'Negative Reserves'!$C$9:$N$9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'Negative Reserves'!$C$13:$N$13</c:f>
              <c:numCache>
                <c:formatCode>_-* #,##0_-;\-* #,##0_-;_-* "-"??_-;_-@_-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F3-414C-8084-B8C3B1A34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9369184"/>
        <c:axId val="1029367544"/>
      </c:barChart>
      <c:dateAx>
        <c:axId val="1029369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367544"/>
        <c:crosses val="autoZero"/>
        <c:auto val="1"/>
        <c:lblOffset val="100"/>
        <c:baseTimeUnit val="months"/>
      </c:dateAx>
      <c:valAx>
        <c:axId val="1029367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369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'Fast Reserve'!$B$13</c:f>
              <c:strCache>
                <c:ptCount val="1"/>
                <c:pt idx="0">
                  <c:v>AS - NBM Firm Fast Reserve availability + nomination (Tendered)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'Fast Reserve'!$C$12:$N$12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'Fast Reserve'!$C$13:$N$13</c:f>
              <c:numCache>
                <c:formatCode>_-* #,##0_-;\-* #,##0_-;_-* "-"??_-;_-@_-</c:formatCode>
                <c:ptCount val="12"/>
                <c:pt idx="0">
                  <c:v>63000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7-402B-AA71-CEC0BABAB604}"/>
            </c:ext>
          </c:extLst>
        </c:ser>
        <c:ser>
          <c:idx val="1"/>
          <c:order val="1"/>
          <c:tx>
            <c:strRef>
              <c:f>'Fast Reserve'!$B$14</c:f>
              <c:strCache>
                <c:ptCount val="1"/>
                <c:pt idx="0">
                  <c:v>AS - BM Firm Fast Reserve availability (Tendered)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'Fast Reserve'!$C$12:$N$12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'Fast Reserve'!$C$14:$N$14</c:f>
              <c:numCache>
                <c:formatCode>_-* #,##0_-;\-* #,##0_-;_-* "-"??_-;_-@_-</c:formatCode>
                <c:ptCount val="12"/>
                <c:pt idx="0">
                  <c:v>90720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7-402B-AA71-CEC0BABAB604}"/>
            </c:ext>
          </c:extLst>
        </c:ser>
        <c:ser>
          <c:idx val="2"/>
          <c:order val="2"/>
          <c:tx>
            <c:strRef>
              <c:f>'Fast Reserve'!$B$15</c:f>
              <c:strCache>
                <c:ptCount val="1"/>
                <c:pt idx="0">
                  <c:v>AS - BM Hydro Spin Gen No LF (Commerical)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'Fast Reserve'!$C$12:$N$12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'Fast Reserve'!$C$15:$N$15</c:f>
              <c:numCache>
                <c:formatCode>_-* #,##0_-;\-* #,##0_-;_-* "-"??_-;_-@_-</c:formatCode>
                <c:ptCount val="12"/>
                <c:pt idx="0">
                  <c:v>159712.75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27-402B-AA71-CEC0BABAB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0315688"/>
        <c:axId val="610315032"/>
      </c:barChart>
      <c:dateAx>
        <c:axId val="610315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315032"/>
        <c:crosses val="autoZero"/>
        <c:auto val="1"/>
        <c:lblOffset val="100"/>
        <c:baseTimeUnit val="months"/>
      </c:dateAx>
      <c:valAx>
        <c:axId val="61031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MWh</a:t>
                </a:r>
              </a:p>
            </c:rich>
          </c:tx>
          <c:layout>
            <c:manualLayout>
              <c:xMode val="edge"/>
              <c:yMode val="edge"/>
              <c:x val="0.21219432893543475"/>
              <c:y val="0.27552399307414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315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'Fast Reserve'!$B$3</c:f>
              <c:strCache>
                <c:ptCount val="1"/>
                <c:pt idx="0">
                  <c:v>BM - Fast Reserves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'Fast Reserve'!$C$2:$N$2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'Fast Reserve'!$C$3:$N$3</c:f>
              <c:numCache>
                <c:formatCode>0</c:formatCode>
                <c:ptCount val="12"/>
                <c:pt idx="0" formatCode="0.00">
                  <c:v>1.2509999999999999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B-4177-89EB-FB9ACFC0F094}"/>
            </c:ext>
          </c:extLst>
        </c:ser>
        <c:ser>
          <c:idx val="1"/>
          <c:order val="1"/>
          <c:tx>
            <c:strRef>
              <c:f>'Fast Reserve'!$B$4</c:f>
              <c:strCache>
                <c:ptCount val="1"/>
                <c:pt idx="0">
                  <c:v>Hydro Spin Gen No LF (Commerical)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'Fast Reserve'!$C$2:$N$2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'Fast Reserve'!$C$4:$N$4</c:f>
              <c:numCache>
                <c:formatCode>0</c:formatCode>
                <c:ptCount val="12"/>
                <c:pt idx="0" formatCode="0.00">
                  <c:v>4.0454750400000004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B-4177-89EB-FB9ACFC0F094}"/>
            </c:ext>
          </c:extLst>
        </c:ser>
        <c:ser>
          <c:idx val="2"/>
          <c:order val="2"/>
          <c:tx>
            <c:strRef>
              <c:f>'Fast Reserve'!$B$5</c:f>
              <c:strCache>
                <c:ptCount val="1"/>
                <c:pt idx="0">
                  <c:v>BM Optional Fast Reserve (Commerical)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'Fast Reserve'!$C$2:$N$2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'Fast Reserve'!$C$5:$N$5</c:f>
              <c:numCache>
                <c:formatCode>0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B-4177-89EB-FB9ACFC0F094}"/>
            </c:ext>
          </c:extLst>
        </c:ser>
        <c:ser>
          <c:idx val="3"/>
          <c:order val="3"/>
          <c:tx>
            <c:strRef>
              <c:f>'Fast Reserve'!$B$6</c:f>
              <c:strCache>
                <c:ptCount val="1"/>
                <c:pt idx="0">
                  <c:v>NBM Optional Fast Reserve Availability (Commercial)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'Fast Reserve'!$C$2:$N$2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'Fast Reserve'!$C$6:$N$6</c:f>
              <c:numCache>
                <c:formatCode>0</c:formatCode>
                <c:ptCount val="12"/>
                <c:pt idx="0" formatCode="0.00">
                  <c:v>3.2549999999999989E-2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DB-4177-89EB-FB9ACFC0F094}"/>
            </c:ext>
          </c:extLst>
        </c:ser>
        <c:ser>
          <c:idx val="4"/>
          <c:order val="4"/>
          <c:tx>
            <c:strRef>
              <c:f>'Fast Reserve'!$B$7</c:f>
              <c:strCache>
                <c:ptCount val="1"/>
                <c:pt idx="0">
                  <c:v>NBM Optional Fast Reserve Utilisation (Commercial)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'Fast Reserve'!$C$2:$N$2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'Fast Reserve'!$C$7:$N$7</c:f>
              <c:numCache>
                <c:formatCode>0</c:formatCode>
                <c:ptCount val="12"/>
                <c:pt idx="0" formatCode="0.00">
                  <c:v>0.15678468000000004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DB-4177-89EB-FB9ACFC0F094}"/>
            </c:ext>
          </c:extLst>
        </c:ser>
        <c:ser>
          <c:idx val="5"/>
          <c:order val="5"/>
          <c:tx>
            <c:strRef>
              <c:f>'Fast Reserve'!$B$8</c:f>
              <c:strCache>
                <c:ptCount val="1"/>
                <c:pt idx="0">
                  <c:v>BM Firm Fast Reserve (Tendered)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'Fast Reserve'!$C$2:$N$2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'Fast Reserve'!$C$8:$N$8</c:f>
              <c:numCache>
                <c:formatCode>0</c:formatCode>
                <c:ptCount val="12"/>
                <c:pt idx="0" formatCode="0.00">
                  <c:v>0.49896000000000024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DB-4177-89EB-FB9ACFC0F094}"/>
            </c:ext>
          </c:extLst>
        </c:ser>
        <c:ser>
          <c:idx val="6"/>
          <c:order val="6"/>
          <c:tx>
            <c:strRef>
              <c:f>'Fast Reserve'!$B$9</c:f>
              <c:strCache>
                <c:ptCount val="1"/>
                <c:pt idx="0">
                  <c:v>NBM Firm Fast Reserve Avail + Nom (Tendered)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'Fast Reserve'!$C$2:$N$2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'Fast Reserve'!$C$9:$N$9</c:f>
              <c:numCache>
                <c:formatCode>0</c:formatCode>
                <c:ptCount val="12"/>
                <c:pt idx="0" formatCode="0.00">
                  <c:v>0.3743249999999998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DB-4177-89EB-FB9ACFC0F094}"/>
            </c:ext>
          </c:extLst>
        </c:ser>
        <c:ser>
          <c:idx val="7"/>
          <c:order val="7"/>
          <c:tx>
            <c:strRef>
              <c:f>'Fast Reserve'!$B$10</c:f>
              <c:strCache>
                <c:ptCount val="1"/>
                <c:pt idx="0">
                  <c:v>NBM Firm Fast Reserve Utilisation (Tendered)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'Fast Reserve'!$C$2:$N$2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'Fast Reserve'!$C$10:$N$10</c:f>
              <c:numCache>
                <c:formatCode>0</c:formatCode>
                <c:ptCount val="12"/>
                <c:pt idx="0" formatCode="0.00">
                  <c:v>0.32519756999999988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DB-4177-89EB-FB9ACFC0F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7934696"/>
        <c:axId val="527927480"/>
      </c:barChart>
      <c:dateAx>
        <c:axId val="5279346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927480"/>
        <c:crosses val="autoZero"/>
        <c:auto val="1"/>
        <c:lblOffset val="100"/>
        <c:baseTimeUnit val="months"/>
      </c:dateAx>
      <c:valAx>
        <c:axId val="52792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£ million</a:t>
                </a:r>
              </a:p>
            </c:rich>
          </c:tx>
          <c:layout>
            <c:manualLayout>
              <c:xMode val="edge"/>
              <c:yMode val="edge"/>
              <c:x val="0.23273808900481843"/>
              <c:y val="0.20795573589382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934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Response!$A$3</c:f>
              <c:strCache>
                <c:ptCount val="1"/>
                <c:pt idx="0">
                  <c:v>BM - Response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Response!$B$2:$M$2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Response!$B$3:$M$3</c:f>
              <c:numCache>
                <c:formatCode>General</c:formatCode>
                <c:ptCount val="12"/>
                <c:pt idx="0" formatCode="0.00">
                  <c:v>1.11208421956359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F-4E50-9988-A583A1168EC9}"/>
            </c:ext>
          </c:extLst>
        </c:ser>
        <c:ser>
          <c:idx val="1"/>
          <c:order val="1"/>
          <c:tx>
            <c:strRef>
              <c:f>Response!$A$4</c:f>
              <c:strCache>
                <c:ptCount val="1"/>
                <c:pt idx="0">
                  <c:v>BM Generator Response (Mandatory)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Response!$B$2:$M$2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Response!$B$4:$M$4</c:f>
              <c:numCache>
                <c:formatCode>General</c:formatCode>
                <c:ptCount val="12"/>
                <c:pt idx="0" formatCode="0.00">
                  <c:v>1.00741858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9F-4E50-9988-A583A1168EC9}"/>
            </c:ext>
          </c:extLst>
        </c:ser>
        <c:ser>
          <c:idx val="2"/>
          <c:order val="2"/>
          <c:tx>
            <c:strRef>
              <c:f>Response!$A$5</c:f>
              <c:strCache>
                <c:ptCount val="1"/>
                <c:pt idx="0">
                  <c:v>BM Generator Response (Commercial)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Response!$B$2:$M$2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Response!$B$5:$M$5</c:f>
              <c:numCache>
                <c:formatCode>General</c:formatCode>
                <c:ptCount val="12"/>
                <c:pt idx="0" formatCode="0.00">
                  <c:v>3.6332199999999982E-3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9F-4E50-9988-A583A1168EC9}"/>
            </c:ext>
          </c:extLst>
        </c:ser>
        <c:ser>
          <c:idx val="3"/>
          <c:order val="3"/>
          <c:tx>
            <c:strRef>
              <c:f>Response!$A$6</c:f>
              <c:strCache>
                <c:ptCount val="1"/>
                <c:pt idx="0">
                  <c:v>BM Generator Response Energy (Mandatory)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Response!$B$2:$M$2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Response!$B$6:$M$6</c:f>
              <c:numCache>
                <c:formatCode>General</c:formatCode>
                <c:ptCount val="12"/>
                <c:pt idx="0" formatCode="0.00">
                  <c:v>-1.7549590000000007E-2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9F-4E50-9988-A583A1168EC9}"/>
            </c:ext>
          </c:extLst>
        </c:ser>
        <c:ser>
          <c:idx val="4"/>
          <c:order val="4"/>
          <c:tx>
            <c:strRef>
              <c:f>Response!$A$7</c:f>
              <c:strCache>
                <c:ptCount val="1"/>
                <c:pt idx="0">
                  <c:v>BM Generator Response Energy (Commercial)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Response!$B$2:$M$2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Response!$B$7:$M$7</c:f>
              <c:numCache>
                <c:formatCode>General</c:formatCode>
                <c:ptCount val="12"/>
                <c:pt idx="0" formatCode="0.00">
                  <c:v>2.4391029999999998E-2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9F-4E50-9988-A583A1168EC9}"/>
            </c:ext>
          </c:extLst>
        </c:ser>
        <c:ser>
          <c:idx val="5"/>
          <c:order val="5"/>
          <c:tx>
            <c:strRef>
              <c:f>Response!$A$8</c:f>
              <c:strCache>
                <c:ptCount val="1"/>
                <c:pt idx="0">
                  <c:v>Hydro Spin Gen with LF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Response!$B$2:$M$2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Response!$B$8:$M$8</c:f>
              <c:numCache>
                <c:formatCode>General</c:formatCode>
                <c:ptCount val="12"/>
                <c:pt idx="0" formatCode="0.00">
                  <c:v>4.9335000000000011E-2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9F-4E50-9988-A583A1168EC9}"/>
            </c:ext>
          </c:extLst>
        </c:ser>
        <c:ser>
          <c:idx val="6"/>
          <c:order val="6"/>
          <c:tx>
            <c:strRef>
              <c:f>Response!$A$9</c:f>
              <c:strCache>
                <c:ptCount val="1"/>
                <c:pt idx="0">
                  <c:v>Hydro Pump deload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Response!$B$2:$M$2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Response!$B$9:$M$9</c:f>
              <c:numCache>
                <c:formatCode>General</c:formatCode>
                <c:ptCount val="12"/>
                <c:pt idx="0" formatCode="0.00">
                  <c:v>0.22949577999999995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9F-4E50-9988-A583A1168EC9}"/>
            </c:ext>
          </c:extLst>
        </c:ser>
        <c:ser>
          <c:idx val="7"/>
          <c:order val="7"/>
          <c:tx>
            <c:strRef>
              <c:f>Response!$A$10</c:f>
              <c:strCache>
                <c:ptCount val="1"/>
                <c:pt idx="0">
                  <c:v>BM Enhanced Frequency Response (Commercial)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Response!$B$2:$M$2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Response!$B$10:$M$10</c:f>
              <c:numCache>
                <c:formatCode>General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9F-4E50-9988-A583A1168EC9}"/>
            </c:ext>
          </c:extLst>
        </c:ser>
        <c:ser>
          <c:idx val="8"/>
          <c:order val="8"/>
          <c:tx>
            <c:strRef>
              <c:f>Response!$A$11</c:f>
              <c:strCache>
                <c:ptCount val="1"/>
                <c:pt idx="0">
                  <c:v>Interconnector Response (Commercial)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Response!$B$2:$M$2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Response!$B$11:$M$11</c:f>
              <c:numCache>
                <c:formatCode>General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9F-4E50-9988-A583A1168EC9}"/>
            </c:ext>
          </c:extLst>
        </c:ser>
        <c:ser>
          <c:idx val="9"/>
          <c:order val="9"/>
          <c:tx>
            <c:strRef>
              <c:f>Response!$A$12</c:f>
              <c:strCache>
                <c:ptCount val="1"/>
                <c:pt idx="0">
                  <c:v>NBM Enhanced Frequency Response (Commercial)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Response!$B$2:$M$2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Response!$B$12:$M$12</c:f>
              <c:numCache>
                <c:formatCode>General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19F-4E50-9988-A583A1168EC9}"/>
            </c:ext>
          </c:extLst>
        </c:ser>
        <c:ser>
          <c:idx val="10"/>
          <c:order val="10"/>
          <c:tx>
            <c:strRef>
              <c:f>Response!$A$13</c:f>
              <c:strCache>
                <c:ptCount val="1"/>
                <c:pt idx="0">
                  <c:v>NBM Demand Side Response (Commerical)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Response!$B$2:$M$2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Response!$B$13:$M$13</c:f>
              <c:numCache>
                <c:formatCode>General</c:formatCode>
                <c:ptCount val="12"/>
                <c:pt idx="0" formatCode="0.00">
                  <c:v>0.54446143999958974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9F-4E50-9988-A583A1168EC9}"/>
            </c:ext>
          </c:extLst>
        </c:ser>
        <c:ser>
          <c:idx val="11"/>
          <c:order val="11"/>
          <c:tx>
            <c:strRef>
              <c:f>Response!$A$14</c:f>
              <c:strCache>
                <c:ptCount val="1"/>
                <c:pt idx="0">
                  <c:v>BM Other Response (Commercial)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Response!$B$2:$M$2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Response!$B$14:$M$14</c:f>
              <c:numCache>
                <c:formatCode>General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9F-4E50-9988-A583A1168EC9}"/>
            </c:ext>
          </c:extLst>
        </c:ser>
        <c:ser>
          <c:idx val="12"/>
          <c:order val="12"/>
          <c:tx>
            <c:strRef>
              <c:f>Response!$A$15</c:f>
              <c:strCache>
                <c:ptCount val="1"/>
                <c:pt idx="0">
                  <c:v>NBM Other Response (Commercial)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Response!$B$2:$M$2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Response!$B$15:$M$15</c:f>
              <c:numCache>
                <c:formatCode>General</c:formatCode>
                <c:ptCount val="12"/>
                <c:pt idx="0" formatCode="0.00">
                  <c:v>5.5315960000000004E-2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19F-4E50-9988-A583A1168EC9}"/>
            </c:ext>
          </c:extLst>
        </c:ser>
        <c:ser>
          <c:idx val="13"/>
          <c:order val="13"/>
          <c:tx>
            <c:strRef>
              <c:f>Response!$A$16</c:f>
              <c:strCache>
                <c:ptCount val="1"/>
                <c:pt idx="0">
                  <c:v>BM FFR (Tendered)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Response!$B$2:$M$2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Response!$B$16:$M$16</c:f>
              <c:numCache>
                <c:formatCode>General</c:formatCode>
                <c:ptCount val="12"/>
                <c:pt idx="0" formatCode="0.00">
                  <c:v>3.4583855000000008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9F-4E50-9988-A583A1168EC9}"/>
            </c:ext>
          </c:extLst>
        </c:ser>
        <c:ser>
          <c:idx val="14"/>
          <c:order val="14"/>
          <c:tx>
            <c:strRef>
              <c:f>Response!$A$17</c:f>
              <c:strCache>
                <c:ptCount val="1"/>
                <c:pt idx="0">
                  <c:v>BM FFR  Response Energy (Tendered)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Response!$B$2:$M$2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Response!$B$17:$M$17</c:f>
              <c:numCache>
                <c:formatCode>General</c:formatCode>
                <c:ptCount val="12"/>
                <c:pt idx="0" formatCode="0.00">
                  <c:v>0.84099475000000012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19F-4E50-9988-A583A1168EC9}"/>
            </c:ext>
          </c:extLst>
        </c:ser>
        <c:ser>
          <c:idx val="15"/>
          <c:order val="15"/>
          <c:tx>
            <c:strRef>
              <c:f>Response!$A$18</c:f>
              <c:strCache>
                <c:ptCount val="1"/>
                <c:pt idx="0">
                  <c:v>NBM FFR (Tendered)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Response!$B$2:$M$2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Response!$B$18:$M$18</c:f>
              <c:numCache>
                <c:formatCode>General</c:formatCode>
                <c:ptCount val="12"/>
                <c:pt idx="0" formatCode="0.00">
                  <c:v>2.8237463000000003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19F-4E50-9988-A583A1168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4154224"/>
        <c:axId val="894152912"/>
      </c:barChart>
      <c:dateAx>
        <c:axId val="894154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152912"/>
        <c:crosses val="autoZero"/>
        <c:auto val="1"/>
        <c:lblOffset val="100"/>
        <c:baseTimeUnit val="months"/>
      </c:dateAx>
      <c:valAx>
        <c:axId val="89415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154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Response!$A$37</c:f>
              <c:strCache>
                <c:ptCount val="1"/>
                <c:pt idx="0">
                  <c:v>BM Generator Response (Mandatory)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Response!$B$21:$AK$22</c:f>
              <c:multiLvlStrCache>
                <c:ptCount val="36"/>
                <c:lvl>
                  <c:pt idx="0">
                    <c:v>P</c:v>
                  </c:pt>
                  <c:pt idx="1">
                    <c:v>S</c:v>
                  </c:pt>
                  <c:pt idx="2">
                    <c:v>H</c:v>
                  </c:pt>
                  <c:pt idx="3">
                    <c:v>P</c:v>
                  </c:pt>
                  <c:pt idx="4">
                    <c:v>S</c:v>
                  </c:pt>
                  <c:pt idx="5">
                    <c:v>H</c:v>
                  </c:pt>
                  <c:pt idx="6">
                    <c:v>P</c:v>
                  </c:pt>
                  <c:pt idx="7">
                    <c:v>S</c:v>
                  </c:pt>
                  <c:pt idx="8">
                    <c:v>H</c:v>
                  </c:pt>
                  <c:pt idx="9">
                    <c:v>P</c:v>
                  </c:pt>
                  <c:pt idx="10">
                    <c:v>S</c:v>
                  </c:pt>
                  <c:pt idx="11">
                    <c:v>H</c:v>
                  </c:pt>
                  <c:pt idx="12">
                    <c:v>P</c:v>
                  </c:pt>
                  <c:pt idx="13">
                    <c:v>S</c:v>
                  </c:pt>
                  <c:pt idx="14">
                    <c:v>H</c:v>
                  </c:pt>
                  <c:pt idx="15">
                    <c:v>P</c:v>
                  </c:pt>
                  <c:pt idx="16">
                    <c:v>S</c:v>
                  </c:pt>
                  <c:pt idx="17">
                    <c:v>H</c:v>
                  </c:pt>
                  <c:pt idx="18">
                    <c:v>P</c:v>
                  </c:pt>
                  <c:pt idx="19">
                    <c:v>S</c:v>
                  </c:pt>
                  <c:pt idx="20">
                    <c:v>H</c:v>
                  </c:pt>
                  <c:pt idx="21">
                    <c:v>P</c:v>
                  </c:pt>
                  <c:pt idx="22">
                    <c:v>S</c:v>
                  </c:pt>
                  <c:pt idx="23">
                    <c:v>H</c:v>
                  </c:pt>
                  <c:pt idx="24">
                    <c:v>P</c:v>
                  </c:pt>
                  <c:pt idx="25">
                    <c:v>S</c:v>
                  </c:pt>
                  <c:pt idx="26">
                    <c:v>H</c:v>
                  </c:pt>
                  <c:pt idx="27">
                    <c:v>P</c:v>
                  </c:pt>
                  <c:pt idx="28">
                    <c:v>S</c:v>
                  </c:pt>
                  <c:pt idx="29">
                    <c:v>H</c:v>
                  </c:pt>
                  <c:pt idx="30">
                    <c:v>P</c:v>
                  </c:pt>
                  <c:pt idx="31">
                    <c:v>S</c:v>
                  </c:pt>
                  <c:pt idx="32">
                    <c:v>H</c:v>
                  </c:pt>
                  <c:pt idx="33">
                    <c:v>P</c:v>
                  </c:pt>
                  <c:pt idx="34">
                    <c:v>S</c:v>
                  </c:pt>
                  <c:pt idx="35">
                    <c:v>H</c:v>
                  </c:pt>
                </c:lvl>
                <c:lvl>
                  <c:pt idx="0">
                    <c:v>Apr-18</c:v>
                  </c:pt>
                  <c:pt idx="3">
                    <c:v>May-18</c:v>
                  </c:pt>
                  <c:pt idx="6">
                    <c:v>Jun-18</c:v>
                  </c:pt>
                  <c:pt idx="9">
                    <c:v>Jul-18</c:v>
                  </c:pt>
                  <c:pt idx="12">
                    <c:v>Aug-18</c:v>
                  </c:pt>
                  <c:pt idx="15">
                    <c:v>Sep-18</c:v>
                  </c:pt>
                  <c:pt idx="18">
                    <c:v>Oct-18</c:v>
                  </c:pt>
                  <c:pt idx="21">
                    <c:v>Nov-18</c:v>
                  </c:pt>
                  <c:pt idx="24">
                    <c:v>Dec-18</c:v>
                  </c:pt>
                  <c:pt idx="27">
                    <c:v>Jan-19</c:v>
                  </c:pt>
                  <c:pt idx="30">
                    <c:v>Feb-19</c:v>
                  </c:pt>
                  <c:pt idx="33">
                    <c:v>Mar-19</c:v>
                  </c:pt>
                </c:lvl>
              </c:multiLvlStrCache>
            </c:multiLvlStrRef>
          </c:cat>
          <c:val>
            <c:numRef>
              <c:f>Response!$B$37:$AK$37</c:f>
              <c:numCache>
                <c:formatCode>_-* #,##0_-;\-* #,##0_-;_-* "-"??_-;_-@_-</c:formatCode>
                <c:ptCount val="36"/>
                <c:pt idx="0">
                  <c:v>107.66171799999999</c:v>
                </c:pt>
                <c:pt idx="1">
                  <c:v>66.922085999999993</c:v>
                </c:pt>
                <c:pt idx="2">
                  <c:v>185.46653700000002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F-4CD5-A05F-71935EF6C459}"/>
            </c:ext>
          </c:extLst>
        </c:ser>
        <c:ser>
          <c:idx val="1"/>
          <c:order val="1"/>
          <c:tx>
            <c:strRef>
              <c:f>Response!$A$38</c:f>
              <c:strCache>
                <c:ptCount val="1"/>
                <c:pt idx="0">
                  <c:v>Hydro Spin Gen with LF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Response!$B$21:$AK$22</c:f>
              <c:multiLvlStrCache>
                <c:ptCount val="36"/>
                <c:lvl>
                  <c:pt idx="0">
                    <c:v>P</c:v>
                  </c:pt>
                  <c:pt idx="1">
                    <c:v>S</c:v>
                  </c:pt>
                  <c:pt idx="2">
                    <c:v>H</c:v>
                  </c:pt>
                  <c:pt idx="3">
                    <c:v>P</c:v>
                  </c:pt>
                  <c:pt idx="4">
                    <c:v>S</c:v>
                  </c:pt>
                  <c:pt idx="5">
                    <c:v>H</c:v>
                  </c:pt>
                  <c:pt idx="6">
                    <c:v>P</c:v>
                  </c:pt>
                  <c:pt idx="7">
                    <c:v>S</c:v>
                  </c:pt>
                  <c:pt idx="8">
                    <c:v>H</c:v>
                  </c:pt>
                  <c:pt idx="9">
                    <c:v>P</c:v>
                  </c:pt>
                  <c:pt idx="10">
                    <c:v>S</c:v>
                  </c:pt>
                  <c:pt idx="11">
                    <c:v>H</c:v>
                  </c:pt>
                  <c:pt idx="12">
                    <c:v>P</c:v>
                  </c:pt>
                  <c:pt idx="13">
                    <c:v>S</c:v>
                  </c:pt>
                  <c:pt idx="14">
                    <c:v>H</c:v>
                  </c:pt>
                  <c:pt idx="15">
                    <c:v>P</c:v>
                  </c:pt>
                  <c:pt idx="16">
                    <c:v>S</c:v>
                  </c:pt>
                  <c:pt idx="17">
                    <c:v>H</c:v>
                  </c:pt>
                  <c:pt idx="18">
                    <c:v>P</c:v>
                  </c:pt>
                  <c:pt idx="19">
                    <c:v>S</c:v>
                  </c:pt>
                  <c:pt idx="20">
                    <c:v>H</c:v>
                  </c:pt>
                  <c:pt idx="21">
                    <c:v>P</c:v>
                  </c:pt>
                  <c:pt idx="22">
                    <c:v>S</c:v>
                  </c:pt>
                  <c:pt idx="23">
                    <c:v>H</c:v>
                  </c:pt>
                  <c:pt idx="24">
                    <c:v>P</c:v>
                  </c:pt>
                  <c:pt idx="25">
                    <c:v>S</c:v>
                  </c:pt>
                  <c:pt idx="26">
                    <c:v>H</c:v>
                  </c:pt>
                  <c:pt idx="27">
                    <c:v>P</c:v>
                  </c:pt>
                  <c:pt idx="28">
                    <c:v>S</c:v>
                  </c:pt>
                  <c:pt idx="29">
                    <c:v>H</c:v>
                  </c:pt>
                  <c:pt idx="30">
                    <c:v>P</c:v>
                  </c:pt>
                  <c:pt idx="31">
                    <c:v>S</c:v>
                  </c:pt>
                  <c:pt idx="32">
                    <c:v>H</c:v>
                  </c:pt>
                  <c:pt idx="33">
                    <c:v>P</c:v>
                  </c:pt>
                  <c:pt idx="34">
                    <c:v>S</c:v>
                  </c:pt>
                  <c:pt idx="35">
                    <c:v>H</c:v>
                  </c:pt>
                </c:lvl>
                <c:lvl>
                  <c:pt idx="0">
                    <c:v>Apr-18</c:v>
                  </c:pt>
                  <c:pt idx="3">
                    <c:v>May-18</c:v>
                  </c:pt>
                  <c:pt idx="6">
                    <c:v>Jun-18</c:v>
                  </c:pt>
                  <c:pt idx="9">
                    <c:v>Jul-18</c:v>
                  </c:pt>
                  <c:pt idx="12">
                    <c:v>Aug-18</c:v>
                  </c:pt>
                  <c:pt idx="15">
                    <c:v>Sep-18</c:v>
                  </c:pt>
                  <c:pt idx="18">
                    <c:v>Oct-18</c:v>
                  </c:pt>
                  <c:pt idx="21">
                    <c:v>Nov-18</c:v>
                  </c:pt>
                  <c:pt idx="24">
                    <c:v>Dec-18</c:v>
                  </c:pt>
                  <c:pt idx="27">
                    <c:v>Jan-19</c:v>
                  </c:pt>
                  <c:pt idx="30">
                    <c:v>Feb-19</c:v>
                  </c:pt>
                  <c:pt idx="33">
                    <c:v>Mar-19</c:v>
                  </c:pt>
                </c:lvl>
              </c:multiLvlStrCache>
            </c:multiLvlStrRef>
          </c:cat>
          <c:val>
            <c:numRef>
              <c:f>Response!$B$38:$AK$38</c:f>
              <c:numCache>
                <c:formatCode>_-* #,##0_-;\-* #,##0_-;_-* "-"??_-;_-@_-</c:formatCode>
                <c:ptCount val="36"/>
                <c:pt idx="0">
                  <c:v>0</c:v>
                </c:pt>
                <c:pt idx="1">
                  <c:v>1.6876800000000001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AF-4CD5-A05F-71935EF6C459}"/>
            </c:ext>
          </c:extLst>
        </c:ser>
        <c:ser>
          <c:idx val="2"/>
          <c:order val="2"/>
          <c:tx>
            <c:strRef>
              <c:f>Response!$A$39</c:f>
              <c:strCache>
                <c:ptCount val="1"/>
                <c:pt idx="0">
                  <c:v>Hydro Pump deload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Response!$B$21:$AK$22</c:f>
              <c:multiLvlStrCache>
                <c:ptCount val="36"/>
                <c:lvl>
                  <c:pt idx="0">
                    <c:v>P</c:v>
                  </c:pt>
                  <c:pt idx="1">
                    <c:v>S</c:v>
                  </c:pt>
                  <c:pt idx="2">
                    <c:v>H</c:v>
                  </c:pt>
                  <c:pt idx="3">
                    <c:v>P</c:v>
                  </c:pt>
                  <c:pt idx="4">
                    <c:v>S</c:v>
                  </c:pt>
                  <c:pt idx="5">
                    <c:v>H</c:v>
                  </c:pt>
                  <c:pt idx="6">
                    <c:v>P</c:v>
                  </c:pt>
                  <c:pt idx="7">
                    <c:v>S</c:v>
                  </c:pt>
                  <c:pt idx="8">
                    <c:v>H</c:v>
                  </c:pt>
                  <c:pt idx="9">
                    <c:v>P</c:v>
                  </c:pt>
                  <c:pt idx="10">
                    <c:v>S</c:v>
                  </c:pt>
                  <c:pt idx="11">
                    <c:v>H</c:v>
                  </c:pt>
                  <c:pt idx="12">
                    <c:v>P</c:v>
                  </c:pt>
                  <c:pt idx="13">
                    <c:v>S</c:v>
                  </c:pt>
                  <c:pt idx="14">
                    <c:v>H</c:v>
                  </c:pt>
                  <c:pt idx="15">
                    <c:v>P</c:v>
                  </c:pt>
                  <c:pt idx="16">
                    <c:v>S</c:v>
                  </c:pt>
                  <c:pt idx="17">
                    <c:v>H</c:v>
                  </c:pt>
                  <c:pt idx="18">
                    <c:v>P</c:v>
                  </c:pt>
                  <c:pt idx="19">
                    <c:v>S</c:v>
                  </c:pt>
                  <c:pt idx="20">
                    <c:v>H</c:v>
                  </c:pt>
                  <c:pt idx="21">
                    <c:v>P</c:v>
                  </c:pt>
                  <c:pt idx="22">
                    <c:v>S</c:v>
                  </c:pt>
                  <c:pt idx="23">
                    <c:v>H</c:v>
                  </c:pt>
                  <c:pt idx="24">
                    <c:v>P</c:v>
                  </c:pt>
                  <c:pt idx="25">
                    <c:v>S</c:v>
                  </c:pt>
                  <c:pt idx="26">
                    <c:v>H</c:v>
                  </c:pt>
                  <c:pt idx="27">
                    <c:v>P</c:v>
                  </c:pt>
                  <c:pt idx="28">
                    <c:v>S</c:v>
                  </c:pt>
                  <c:pt idx="29">
                    <c:v>H</c:v>
                  </c:pt>
                  <c:pt idx="30">
                    <c:v>P</c:v>
                  </c:pt>
                  <c:pt idx="31">
                    <c:v>S</c:v>
                  </c:pt>
                  <c:pt idx="32">
                    <c:v>H</c:v>
                  </c:pt>
                  <c:pt idx="33">
                    <c:v>P</c:v>
                  </c:pt>
                  <c:pt idx="34">
                    <c:v>S</c:v>
                  </c:pt>
                  <c:pt idx="35">
                    <c:v>H</c:v>
                  </c:pt>
                </c:lvl>
                <c:lvl>
                  <c:pt idx="0">
                    <c:v>Apr-18</c:v>
                  </c:pt>
                  <c:pt idx="3">
                    <c:v>May-18</c:v>
                  </c:pt>
                  <c:pt idx="6">
                    <c:v>Jun-18</c:v>
                  </c:pt>
                  <c:pt idx="9">
                    <c:v>Jul-18</c:v>
                  </c:pt>
                  <c:pt idx="12">
                    <c:v>Aug-18</c:v>
                  </c:pt>
                  <c:pt idx="15">
                    <c:v>Sep-18</c:v>
                  </c:pt>
                  <c:pt idx="18">
                    <c:v>Oct-18</c:v>
                  </c:pt>
                  <c:pt idx="21">
                    <c:v>Nov-18</c:v>
                  </c:pt>
                  <c:pt idx="24">
                    <c:v>Dec-18</c:v>
                  </c:pt>
                  <c:pt idx="27">
                    <c:v>Jan-19</c:v>
                  </c:pt>
                  <c:pt idx="30">
                    <c:v>Feb-19</c:v>
                  </c:pt>
                  <c:pt idx="33">
                    <c:v>Mar-19</c:v>
                  </c:pt>
                </c:lvl>
              </c:multiLvlStrCache>
            </c:multiLvlStrRef>
          </c:cat>
          <c:val>
            <c:numRef>
              <c:f>Response!$B$39:$AK$39</c:f>
              <c:numCache>
                <c:formatCode>_-* #,##0_-;\-* #,##0_-;_-* "-"??_-;_-@_-</c:formatCode>
                <c:ptCount val="36"/>
                <c:pt idx="0">
                  <c:v>29.234099999999998</c:v>
                </c:pt>
                <c:pt idx="1">
                  <c:v>36.194600000000001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AF-4CD5-A05F-71935EF6C459}"/>
            </c:ext>
          </c:extLst>
        </c:ser>
        <c:ser>
          <c:idx val="3"/>
          <c:order val="3"/>
          <c:tx>
            <c:strRef>
              <c:f>Response!$A$40</c:f>
              <c:strCache>
                <c:ptCount val="1"/>
                <c:pt idx="0">
                  <c:v>BM Enhanced Frequency Response (Commercial)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Response!$B$21:$AK$22</c:f>
              <c:multiLvlStrCache>
                <c:ptCount val="36"/>
                <c:lvl>
                  <c:pt idx="0">
                    <c:v>P</c:v>
                  </c:pt>
                  <c:pt idx="1">
                    <c:v>S</c:v>
                  </c:pt>
                  <c:pt idx="2">
                    <c:v>H</c:v>
                  </c:pt>
                  <c:pt idx="3">
                    <c:v>P</c:v>
                  </c:pt>
                  <c:pt idx="4">
                    <c:v>S</c:v>
                  </c:pt>
                  <c:pt idx="5">
                    <c:v>H</c:v>
                  </c:pt>
                  <c:pt idx="6">
                    <c:v>P</c:v>
                  </c:pt>
                  <c:pt idx="7">
                    <c:v>S</c:v>
                  </c:pt>
                  <c:pt idx="8">
                    <c:v>H</c:v>
                  </c:pt>
                  <c:pt idx="9">
                    <c:v>P</c:v>
                  </c:pt>
                  <c:pt idx="10">
                    <c:v>S</c:v>
                  </c:pt>
                  <c:pt idx="11">
                    <c:v>H</c:v>
                  </c:pt>
                  <c:pt idx="12">
                    <c:v>P</c:v>
                  </c:pt>
                  <c:pt idx="13">
                    <c:v>S</c:v>
                  </c:pt>
                  <c:pt idx="14">
                    <c:v>H</c:v>
                  </c:pt>
                  <c:pt idx="15">
                    <c:v>P</c:v>
                  </c:pt>
                  <c:pt idx="16">
                    <c:v>S</c:v>
                  </c:pt>
                  <c:pt idx="17">
                    <c:v>H</c:v>
                  </c:pt>
                  <c:pt idx="18">
                    <c:v>P</c:v>
                  </c:pt>
                  <c:pt idx="19">
                    <c:v>S</c:v>
                  </c:pt>
                  <c:pt idx="20">
                    <c:v>H</c:v>
                  </c:pt>
                  <c:pt idx="21">
                    <c:v>P</c:v>
                  </c:pt>
                  <c:pt idx="22">
                    <c:v>S</c:v>
                  </c:pt>
                  <c:pt idx="23">
                    <c:v>H</c:v>
                  </c:pt>
                  <c:pt idx="24">
                    <c:v>P</c:v>
                  </c:pt>
                  <c:pt idx="25">
                    <c:v>S</c:v>
                  </c:pt>
                  <c:pt idx="26">
                    <c:v>H</c:v>
                  </c:pt>
                  <c:pt idx="27">
                    <c:v>P</c:v>
                  </c:pt>
                  <c:pt idx="28">
                    <c:v>S</c:v>
                  </c:pt>
                  <c:pt idx="29">
                    <c:v>H</c:v>
                  </c:pt>
                  <c:pt idx="30">
                    <c:v>P</c:v>
                  </c:pt>
                  <c:pt idx="31">
                    <c:v>S</c:v>
                  </c:pt>
                  <c:pt idx="32">
                    <c:v>H</c:v>
                  </c:pt>
                  <c:pt idx="33">
                    <c:v>P</c:v>
                  </c:pt>
                  <c:pt idx="34">
                    <c:v>S</c:v>
                  </c:pt>
                  <c:pt idx="35">
                    <c:v>H</c:v>
                  </c:pt>
                </c:lvl>
                <c:lvl>
                  <c:pt idx="0">
                    <c:v>Apr-18</c:v>
                  </c:pt>
                  <c:pt idx="3">
                    <c:v>May-18</c:v>
                  </c:pt>
                  <c:pt idx="6">
                    <c:v>Jun-18</c:v>
                  </c:pt>
                  <c:pt idx="9">
                    <c:v>Jul-18</c:v>
                  </c:pt>
                  <c:pt idx="12">
                    <c:v>Aug-18</c:v>
                  </c:pt>
                  <c:pt idx="15">
                    <c:v>Sep-18</c:v>
                  </c:pt>
                  <c:pt idx="18">
                    <c:v>Oct-18</c:v>
                  </c:pt>
                  <c:pt idx="21">
                    <c:v>Nov-18</c:v>
                  </c:pt>
                  <c:pt idx="24">
                    <c:v>Dec-18</c:v>
                  </c:pt>
                  <c:pt idx="27">
                    <c:v>Jan-19</c:v>
                  </c:pt>
                  <c:pt idx="30">
                    <c:v>Feb-19</c:v>
                  </c:pt>
                  <c:pt idx="33">
                    <c:v>Mar-19</c:v>
                  </c:pt>
                </c:lvl>
              </c:multiLvlStrCache>
            </c:multiLvlStrRef>
          </c:cat>
          <c:val>
            <c:numRef>
              <c:f>Response!$B$40:$AK$40</c:f>
              <c:numCache>
                <c:formatCode>_-* #,##0_-;\-* #,##0_-;_-* "-"??_-;_-@_-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AF-4CD5-A05F-71935EF6C459}"/>
            </c:ext>
          </c:extLst>
        </c:ser>
        <c:ser>
          <c:idx val="4"/>
          <c:order val="4"/>
          <c:tx>
            <c:strRef>
              <c:f>Response!$A$41</c:f>
              <c:strCache>
                <c:ptCount val="1"/>
                <c:pt idx="0">
                  <c:v>Interconnector Response (Commercial)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Response!$B$21:$AK$22</c:f>
              <c:multiLvlStrCache>
                <c:ptCount val="36"/>
                <c:lvl>
                  <c:pt idx="0">
                    <c:v>P</c:v>
                  </c:pt>
                  <c:pt idx="1">
                    <c:v>S</c:v>
                  </c:pt>
                  <c:pt idx="2">
                    <c:v>H</c:v>
                  </c:pt>
                  <c:pt idx="3">
                    <c:v>P</c:v>
                  </c:pt>
                  <c:pt idx="4">
                    <c:v>S</c:v>
                  </c:pt>
                  <c:pt idx="5">
                    <c:v>H</c:v>
                  </c:pt>
                  <c:pt idx="6">
                    <c:v>P</c:v>
                  </c:pt>
                  <c:pt idx="7">
                    <c:v>S</c:v>
                  </c:pt>
                  <c:pt idx="8">
                    <c:v>H</c:v>
                  </c:pt>
                  <c:pt idx="9">
                    <c:v>P</c:v>
                  </c:pt>
                  <c:pt idx="10">
                    <c:v>S</c:v>
                  </c:pt>
                  <c:pt idx="11">
                    <c:v>H</c:v>
                  </c:pt>
                  <c:pt idx="12">
                    <c:v>P</c:v>
                  </c:pt>
                  <c:pt idx="13">
                    <c:v>S</c:v>
                  </c:pt>
                  <c:pt idx="14">
                    <c:v>H</c:v>
                  </c:pt>
                  <c:pt idx="15">
                    <c:v>P</c:v>
                  </c:pt>
                  <c:pt idx="16">
                    <c:v>S</c:v>
                  </c:pt>
                  <c:pt idx="17">
                    <c:v>H</c:v>
                  </c:pt>
                  <c:pt idx="18">
                    <c:v>P</c:v>
                  </c:pt>
                  <c:pt idx="19">
                    <c:v>S</c:v>
                  </c:pt>
                  <c:pt idx="20">
                    <c:v>H</c:v>
                  </c:pt>
                  <c:pt idx="21">
                    <c:v>P</c:v>
                  </c:pt>
                  <c:pt idx="22">
                    <c:v>S</c:v>
                  </c:pt>
                  <c:pt idx="23">
                    <c:v>H</c:v>
                  </c:pt>
                  <c:pt idx="24">
                    <c:v>P</c:v>
                  </c:pt>
                  <c:pt idx="25">
                    <c:v>S</c:v>
                  </c:pt>
                  <c:pt idx="26">
                    <c:v>H</c:v>
                  </c:pt>
                  <c:pt idx="27">
                    <c:v>P</c:v>
                  </c:pt>
                  <c:pt idx="28">
                    <c:v>S</c:v>
                  </c:pt>
                  <c:pt idx="29">
                    <c:v>H</c:v>
                  </c:pt>
                  <c:pt idx="30">
                    <c:v>P</c:v>
                  </c:pt>
                  <c:pt idx="31">
                    <c:v>S</c:v>
                  </c:pt>
                  <c:pt idx="32">
                    <c:v>H</c:v>
                  </c:pt>
                  <c:pt idx="33">
                    <c:v>P</c:v>
                  </c:pt>
                  <c:pt idx="34">
                    <c:v>S</c:v>
                  </c:pt>
                  <c:pt idx="35">
                    <c:v>H</c:v>
                  </c:pt>
                </c:lvl>
                <c:lvl>
                  <c:pt idx="0">
                    <c:v>Apr-18</c:v>
                  </c:pt>
                  <c:pt idx="3">
                    <c:v>May-18</c:v>
                  </c:pt>
                  <c:pt idx="6">
                    <c:v>Jun-18</c:v>
                  </c:pt>
                  <c:pt idx="9">
                    <c:v>Jul-18</c:v>
                  </c:pt>
                  <c:pt idx="12">
                    <c:v>Aug-18</c:v>
                  </c:pt>
                  <c:pt idx="15">
                    <c:v>Sep-18</c:v>
                  </c:pt>
                  <c:pt idx="18">
                    <c:v>Oct-18</c:v>
                  </c:pt>
                  <c:pt idx="21">
                    <c:v>Nov-18</c:v>
                  </c:pt>
                  <c:pt idx="24">
                    <c:v>Dec-18</c:v>
                  </c:pt>
                  <c:pt idx="27">
                    <c:v>Jan-19</c:v>
                  </c:pt>
                  <c:pt idx="30">
                    <c:v>Feb-19</c:v>
                  </c:pt>
                  <c:pt idx="33">
                    <c:v>Mar-19</c:v>
                  </c:pt>
                </c:lvl>
              </c:multiLvlStrCache>
            </c:multiLvlStrRef>
          </c:cat>
          <c:val>
            <c:numRef>
              <c:f>Response!$B$41:$AK$41</c:f>
              <c:numCache>
                <c:formatCode>_-* #,##0_-;\-* #,##0_-;_-* "-"??_-;_-@_-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F-4CD5-A05F-71935EF6C459}"/>
            </c:ext>
          </c:extLst>
        </c:ser>
        <c:ser>
          <c:idx val="5"/>
          <c:order val="5"/>
          <c:tx>
            <c:strRef>
              <c:f>Response!$A$42</c:f>
              <c:strCache>
                <c:ptCount val="1"/>
                <c:pt idx="0">
                  <c:v>NBM Enhanced Frequency Response (Commercial)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Response!$B$21:$AK$22</c:f>
              <c:multiLvlStrCache>
                <c:ptCount val="36"/>
                <c:lvl>
                  <c:pt idx="0">
                    <c:v>P</c:v>
                  </c:pt>
                  <c:pt idx="1">
                    <c:v>S</c:v>
                  </c:pt>
                  <c:pt idx="2">
                    <c:v>H</c:v>
                  </c:pt>
                  <c:pt idx="3">
                    <c:v>P</c:v>
                  </c:pt>
                  <c:pt idx="4">
                    <c:v>S</c:v>
                  </c:pt>
                  <c:pt idx="5">
                    <c:v>H</c:v>
                  </c:pt>
                  <c:pt idx="6">
                    <c:v>P</c:v>
                  </c:pt>
                  <c:pt idx="7">
                    <c:v>S</c:v>
                  </c:pt>
                  <c:pt idx="8">
                    <c:v>H</c:v>
                  </c:pt>
                  <c:pt idx="9">
                    <c:v>P</c:v>
                  </c:pt>
                  <c:pt idx="10">
                    <c:v>S</c:v>
                  </c:pt>
                  <c:pt idx="11">
                    <c:v>H</c:v>
                  </c:pt>
                  <c:pt idx="12">
                    <c:v>P</c:v>
                  </c:pt>
                  <c:pt idx="13">
                    <c:v>S</c:v>
                  </c:pt>
                  <c:pt idx="14">
                    <c:v>H</c:v>
                  </c:pt>
                  <c:pt idx="15">
                    <c:v>P</c:v>
                  </c:pt>
                  <c:pt idx="16">
                    <c:v>S</c:v>
                  </c:pt>
                  <c:pt idx="17">
                    <c:v>H</c:v>
                  </c:pt>
                  <c:pt idx="18">
                    <c:v>P</c:v>
                  </c:pt>
                  <c:pt idx="19">
                    <c:v>S</c:v>
                  </c:pt>
                  <c:pt idx="20">
                    <c:v>H</c:v>
                  </c:pt>
                  <c:pt idx="21">
                    <c:v>P</c:v>
                  </c:pt>
                  <c:pt idx="22">
                    <c:v>S</c:v>
                  </c:pt>
                  <c:pt idx="23">
                    <c:v>H</c:v>
                  </c:pt>
                  <c:pt idx="24">
                    <c:v>P</c:v>
                  </c:pt>
                  <c:pt idx="25">
                    <c:v>S</c:v>
                  </c:pt>
                  <c:pt idx="26">
                    <c:v>H</c:v>
                  </c:pt>
                  <c:pt idx="27">
                    <c:v>P</c:v>
                  </c:pt>
                  <c:pt idx="28">
                    <c:v>S</c:v>
                  </c:pt>
                  <c:pt idx="29">
                    <c:v>H</c:v>
                  </c:pt>
                  <c:pt idx="30">
                    <c:v>P</c:v>
                  </c:pt>
                  <c:pt idx="31">
                    <c:v>S</c:v>
                  </c:pt>
                  <c:pt idx="32">
                    <c:v>H</c:v>
                  </c:pt>
                  <c:pt idx="33">
                    <c:v>P</c:v>
                  </c:pt>
                  <c:pt idx="34">
                    <c:v>S</c:v>
                  </c:pt>
                  <c:pt idx="35">
                    <c:v>H</c:v>
                  </c:pt>
                </c:lvl>
                <c:lvl>
                  <c:pt idx="0">
                    <c:v>Apr-18</c:v>
                  </c:pt>
                  <c:pt idx="3">
                    <c:v>May-18</c:v>
                  </c:pt>
                  <c:pt idx="6">
                    <c:v>Jun-18</c:v>
                  </c:pt>
                  <c:pt idx="9">
                    <c:v>Jul-18</c:v>
                  </c:pt>
                  <c:pt idx="12">
                    <c:v>Aug-18</c:v>
                  </c:pt>
                  <c:pt idx="15">
                    <c:v>Sep-18</c:v>
                  </c:pt>
                  <c:pt idx="18">
                    <c:v>Oct-18</c:v>
                  </c:pt>
                  <c:pt idx="21">
                    <c:v>Nov-18</c:v>
                  </c:pt>
                  <c:pt idx="24">
                    <c:v>Dec-18</c:v>
                  </c:pt>
                  <c:pt idx="27">
                    <c:v>Jan-19</c:v>
                  </c:pt>
                  <c:pt idx="30">
                    <c:v>Feb-19</c:v>
                  </c:pt>
                  <c:pt idx="33">
                    <c:v>Mar-19</c:v>
                  </c:pt>
                </c:lvl>
              </c:multiLvlStrCache>
            </c:multiLvlStrRef>
          </c:cat>
          <c:val>
            <c:numRef>
              <c:f>Response!$B$42:$AK$42</c:f>
              <c:numCache>
                <c:formatCode>_-* #,##0_-;\-* #,##0_-;_-* "-"??_-;_-@_-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AF-4CD5-A05F-71935EF6C459}"/>
            </c:ext>
          </c:extLst>
        </c:ser>
        <c:ser>
          <c:idx val="6"/>
          <c:order val="6"/>
          <c:tx>
            <c:strRef>
              <c:f>Response!$A$43</c:f>
              <c:strCache>
                <c:ptCount val="1"/>
                <c:pt idx="0">
                  <c:v>NBM Demand Side Response (Commerical)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Response!$B$21:$AK$22</c:f>
              <c:multiLvlStrCache>
                <c:ptCount val="36"/>
                <c:lvl>
                  <c:pt idx="0">
                    <c:v>P</c:v>
                  </c:pt>
                  <c:pt idx="1">
                    <c:v>S</c:v>
                  </c:pt>
                  <c:pt idx="2">
                    <c:v>H</c:v>
                  </c:pt>
                  <c:pt idx="3">
                    <c:v>P</c:v>
                  </c:pt>
                  <c:pt idx="4">
                    <c:v>S</c:v>
                  </c:pt>
                  <c:pt idx="5">
                    <c:v>H</c:v>
                  </c:pt>
                  <c:pt idx="6">
                    <c:v>P</c:v>
                  </c:pt>
                  <c:pt idx="7">
                    <c:v>S</c:v>
                  </c:pt>
                  <c:pt idx="8">
                    <c:v>H</c:v>
                  </c:pt>
                  <c:pt idx="9">
                    <c:v>P</c:v>
                  </c:pt>
                  <c:pt idx="10">
                    <c:v>S</c:v>
                  </c:pt>
                  <c:pt idx="11">
                    <c:v>H</c:v>
                  </c:pt>
                  <c:pt idx="12">
                    <c:v>P</c:v>
                  </c:pt>
                  <c:pt idx="13">
                    <c:v>S</c:v>
                  </c:pt>
                  <c:pt idx="14">
                    <c:v>H</c:v>
                  </c:pt>
                  <c:pt idx="15">
                    <c:v>P</c:v>
                  </c:pt>
                  <c:pt idx="16">
                    <c:v>S</c:v>
                  </c:pt>
                  <c:pt idx="17">
                    <c:v>H</c:v>
                  </c:pt>
                  <c:pt idx="18">
                    <c:v>P</c:v>
                  </c:pt>
                  <c:pt idx="19">
                    <c:v>S</c:v>
                  </c:pt>
                  <c:pt idx="20">
                    <c:v>H</c:v>
                  </c:pt>
                  <c:pt idx="21">
                    <c:v>P</c:v>
                  </c:pt>
                  <c:pt idx="22">
                    <c:v>S</c:v>
                  </c:pt>
                  <c:pt idx="23">
                    <c:v>H</c:v>
                  </c:pt>
                  <c:pt idx="24">
                    <c:v>P</c:v>
                  </c:pt>
                  <c:pt idx="25">
                    <c:v>S</c:v>
                  </c:pt>
                  <c:pt idx="26">
                    <c:v>H</c:v>
                  </c:pt>
                  <c:pt idx="27">
                    <c:v>P</c:v>
                  </c:pt>
                  <c:pt idx="28">
                    <c:v>S</c:v>
                  </c:pt>
                  <c:pt idx="29">
                    <c:v>H</c:v>
                  </c:pt>
                  <c:pt idx="30">
                    <c:v>P</c:v>
                  </c:pt>
                  <c:pt idx="31">
                    <c:v>S</c:v>
                  </c:pt>
                  <c:pt idx="32">
                    <c:v>H</c:v>
                  </c:pt>
                  <c:pt idx="33">
                    <c:v>P</c:v>
                  </c:pt>
                  <c:pt idx="34">
                    <c:v>S</c:v>
                  </c:pt>
                  <c:pt idx="35">
                    <c:v>H</c:v>
                  </c:pt>
                </c:lvl>
                <c:lvl>
                  <c:pt idx="0">
                    <c:v>Apr-18</c:v>
                  </c:pt>
                  <c:pt idx="3">
                    <c:v>May-18</c:v>
                  </c:pt>
                  <c:pt idx="6">
                    <c:v>Jun-18</c:v>
                  </c:pt>
                  <c:pt idx="9">
                    <c:v>Jul-18</c:v>
                  </c:pt>
                  <c:pt idx="12">
                    <c:v>Aug-18</c:v>
                  </c:pt>
                  <c:pt idx="15">
                    <c:v>Sep-18</c:v>
                  </c:pt>
                  <c:pt idx="18">
                    <c:v>Oct-18</c:v>
                  </c:pt>
                  <c:pt idx="21">
                    <c:v>Nov-18</c:v>
                  </c:pt>
                  <c:pt idx="24">
                    <c:v>Dec-18</c:v>
                  </c:pt>
                  <c:pt idx="27">
                    <c:v>Jan-19</c:v>
                  </c:pt>
                  <c:pt idx="30">
                    <c:v>Feb-19</c:v>
                  </c:pt>
                  <c:pt idx="33">
                    <c:v>Mar-19</c:v>
                  </c:pt>
                </c:lvl>
              </c:multiLvlStrCache>
            </c:multiLvlStrRef>
          </c:cat>
          <c:val>
            <c:numRef>
              <c:f>Response!$B$43:$AK$43</c:f>
              <c:numCache>
                <c:formatCode>_-* #,##0_-;\-* #,##0_-;_-* "-"??_-;_-@_-</c:formatCode>
                <c:ptCount val="36"/>
                <c:pt idx="0">
                  <c:v>0</c:v>
                </c:pt>
                <c:pt idx="1">
                  <c:v>85.038610000000006</c:v>
                </c:pt>
                <c:pt idx="2">
                  <c:v>6.7119999999999997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AF-4CD5-A05F-71935EF6C459}"/>
            </c:ext>
          </c:extLst>
        </c:ser>
        <c:ser>
          <c:idx val="7"/>
          <c:order val="7"/>
          <c:tx>
            <c:strRef>
              <c:f>Response!$A$44</c:f>
              <c:strCache>
                <c:ptCount val="1"/>
                <c:pt idx="0">
                  <c:v>BM Other Response (Commercial)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Response!$B$21:$AK$22</c:f>
              <c:multiLvlStrCache>
                <c:ptCount val="36"/>
                <c:lvl>
                  <c:pt idx="0">
                    <c:v>P</c:v>
                  </c:pt>
                  <c:pt idx="1">
                    <c:v>S</c:v>
                  </c:pt>
                  <c:pt idx="2">
                    <c:v>H</c:v>
                  </c:pt>
                  <c:pt idx="3">
                    <c:v>P</c:v>
                  </c:pt>
                  <c:pt idx="4">
                    <c:v>S</c:v>
                  </c:pt>
                  <c:pt idx="5">
                    <c:v>H</c:v>
                  </c:pt>
                  <c:pt idx="6">
                    <c:v>P</c:v>
                  </c:pt>
                  <c:pt idx="7">
                    <c:v>S</c:v>
                  </c:pt>
                  <c:pt idx="8">
                    <c:v>H</c:v>
                  </c:pt>
                  <c:pt idx="9">
                    <c:v>P</c:v>
                  </c:pt>
                  <c:pt idx="10">
                    <c:v>S</c:v>
                  </c:pt>
                  <c:pt idx="11">
                    <c:v>H</c:v>
                  </c:pt>
                  <c:pt idx="12">
                    <c:v>P</c:v>
                  </c:pt>
                  <c:pt idx="13">
                    <c:v>S</c:v>
                  </c:pt>
                  <c:pt idx="14">
                    <c:v>H</c:v>
                  </c:pt>
                  <c:pt idx="15">
                    <c:v>P</c:v>
                  </c:pt>
                  <c:pt idx="16">
                    <c:v>S</c:v>
                  </c:pt>
                  <c:pt idx="17">
                    <c:v>H</c:v>
                  </c:pt>
                  <c:pt idx="18">
                    <c:v>P</c:v>
                  </c:pt>
                  <c:pt idx="19">
                    <c:v>S</c:v>
                  </c:pt>
                  <c:pt idx="20">
                    <c:v>H</c:v>
                  </c:pt>
                  <c:pt idx="21">
                    <c:v>P</c:v>
                  </c:pt>
                  <c:pt idx="22">
                    <c:v>S</c:v>
                  </c:pt>
                  <c:pt idx="23">
                    <c:v>H</c:v>
                  </c:pt>
                  <c:pt idx="24">
                    <c:v>P</c:v>
                  </c:pt>
                  <c:pt idx="25">
                    <c:v>S</c:v>
                  </c:pt>
                  <c:pt idx="26">
                    <c:v>H</c:v>
                  </c:pt>
                  <c:pt idx="27">
                    <c:v>P</c:v>
                  </c:pt>
                  <c:pt idx="28">
                    <c:v>S</c:v>
                  </c:pt>
                  <c:pt idx="29">
                    <c:v>H</c:v>
                  </c:pt>
                  <c:pt idx="30">
                    <c:v>P</c:v>
                  </c:pt>
                  <c:pt idx="31">
                    <c:v>S</c:v>
                  </c:pt>
                  <c:pt idx="32">
                    <c:v>H</c:v>
                  </c:pt>
                  <c:pt idx="33">
                    <c:v>P</c:v>
                  </c:pt>
                  <c:pt idx="34">
                    <c:v>S</c:v>
                  </c:pt>
                  <c:pt idx="35">
                    <c:v>H</c:v>
                  </c:pt>
                </c:lvl>
                <c:lvl>
                  <c:pt idx="0">
                    <c:v>Apr-18</c:v>
                  </c:pt>
                  <c:pt idx="3">
                    <c:v>May-18</c:v>
                  </c:pt>
                  <c:pt idx="6">
                    <c:v>Jun-18</c:v>
                  </c:pt>
                  <c:pt idx="9">
                    <c:v>Jul-18</c:v>
                  </c:pt>
                  <c:pt idx="12">
                    <c:v>Aug-18</c:v>
                  </c:pt>
                  <c:pt idx="15">
                    <c:v>Sep-18</c:v>
                  </c:pt>
                  <c:pt idx="18">
                    <c:v>Oct-18</c:v>
                  </c:pt>
                  <c:pt idx="21">
                    <c:v>Nov-18</c:v>
                  </c:pt>
                  <c:pt idx="24">
                    <c:v>Dec-18</c:v>
                  </c:pt>
                  <c:pt idx="27">
                    <c:v>Jan-19</c:v>
                  </c:pt>
                  <c:pt idx="30">
                    <c:v>Feb-19</c:v>
                  </c:pt>
                  <c:pt idx="33">
                    <c:v>Mar-19</c:v>
                  </c:pt>
                </c:lvl>
              </c:multiLvlStrCache>
            </c:multiLvlStrRef>
          </c:cat>
          <c:val>
            <c:numRef>
              <c:f>Response!$B$44:$AK$44</c:f>
              <c:numCache>
                <c:formatCode>_-* #,##0_-;\-* #,##0_-;_-* "-"??_-;_-@_-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AF-4CD5-A05F-71935EF6C459}"/>
            </c:ext>
          </c:extLst>
        </c:ser>
        <c:ser>
          <c:idx val="8"/>
          <c:order val="8"/>
          <c:tx>
            <c:strRef>
              <c:f>Response!$A$45</c:f>
              <c:strCache>
                <c:ptCount val="1"/>
                <c:pt idx="0">
                  <c:v>BM FFR (Tendered)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Response!$B$21:$AK$22</c:f>
              <c:multiLvlStrCache>
                <c:ptCount val="36"/>
                <c:lvl>
                  <c:pt idx="0">
                    <c:v>P</c:v>
                  </c:pt>
                  <c:pt idx="1">
                    <c:v>S</c:v>
                  </c:pt>
                  <c:pt idx="2">
                    <c:v>H</c:v>
                  </c:pt>
                  <c:pt idx="3">
                    <c:v>P</c:v>
                  </c:pt>
                  <c:pt idx="4">
                    <c:v>S</c:v>
                  </c:pt>
                  <c:pt idx="5">
                    <c:v>H</c:v>
                  </c:pt>
                  <c:pt idx="6">
                    <c:v>P</c:v>
                  </c:pt>
                  <c:pt idx="7">
                    <c:v>S</c:v>
                  </c:pt>
                  <c:pt idx="8">
                    <c:v>H</c:v>
                  </c:pt>
                  <c:pt idx="9">
                    <c:v>P</c:v>
                  </c:pt>
                  <c:pt idx="10">
                    <c:v>S</c:v>
                  </c:pt>
                  <c:pt idx="11">
                    <c:v>H</c:v>
                  </c:pt>
                  <c:pt idx="12">
                    <c:v>P</c:v>
                  </c:pt>
                  <c:pt idx="13">
                    <c:v>S</c:v>
                  </c:pt>
                  <c:pt idx="14">
                    <c:v>H</c:v>
                  </c:pt>
                  <c:pt idx="15">
                    <c:v>P</c:v>
                  </c:pt>
                  <c:pt idx="16">
                    <c:v>S</c:v>
                  </c:pt>
                  <c:pt idx="17">
                    <c:v>H</c:v>
                  </c:pt>
                  <c:pt idx="18">
                    <c:v>P</c:v>
                  </c:pt>
                  <c:pt idx="19">
                    <c:v>S</c:v>
                  </c:pt>
                  <c:pt idx="20">
                    <c:v>H</c:v>
                  </c:pt>
                  <c:pt idx="21">
                    <c:v>P</c:v>
                  </c:pt>
                  <c:pt idx="22">
                    <c:v>S</c:v>
                  </c:pt>
                  <c:pt idx="23">
                    <c:v>H</c:v>
                  </c:pt>
                  <c:pt idx="24">
                    <c:v>P</c:v>
                  </c:pt>
                  <c:pt idx="25">
                    <c:v>S</c:v>
                  </c:pt>
                  <c:pt idx="26">
                    <c:v>H</c:v>
                  </c:pt>
                  <c:pt idx="27">
                    <c:v>P</c:v>
                  </c:pt>
                  <c:pt idx="28">
                    <c:v>S</c:v>
                  </c:pt>
                  <c:pt idx="29">
                    <c:v>H</c:v>
                  </c:pt>
                  <c:pt idx="30">
                    <c:v>P</c:v>
                  </c:pt>
                  <c:pt idx="31">
                    <c:v>S</c:v>
                  </c:pt>
                  <c:pt idx="32">
                    <c:v>H</c:v>
                  </c:pt>
                  <c:pt idx="33">
                    <c:v>P</c:v>
                  </c:pt>
                  <c:pt idx="34">
                    <c:v>S</c:v>
                  </c:pt>
                  <c:pt idx="35">
                    <c:v>H</c:v>
                  </c:pt>
                </c:lvl>
                <c:lvl>
                  <c:pt idx="0">
                    <c:v>Apr-18</c:v>
                  </c:pt>
                  <c:pt idx="3">
                    <c:v>May-18</c:v>
                  </c:pt>
                  <c:pt idx="6">
                    <c:v>Jun-18</c:v>
                  </c:pt>
                  <c:pt idx="9">
                    <c:v>Jul-18</c:v>
                  </c:pt>
                  <c:pt idx="12">
                    <c:v>Aug-18</c:v>
                  </c:pt>
                  <c:pt idx="15">
                    <c:v>Sep-18</c:v>
                  </c:pt>
                  <c:pt idx="18">
                    <c:v>Oct-18</c:v>
                  </c:pt>
                  <c:pt idx="21">
                    <c:v>Nov-18</c:v>
                  </c:pt>
                  <c:pt idx="24">
                    <c:v>Dec-18</c:v>
                  </c:pt>
                  <c:pt idx="27">
                    <c:v>Jan-19</c:v>
                  </c:pt>
                  <c:pt idx="30">
                    <c:v>Feb-19</c:v>
                  </c:pt>
                  <c:pt idx="33">
                    <c:v>Mar-19</c:v>
                  </c:pt>
                </c:lvl>
              </c:multiLvlStrCache>
            </c:multiLvlStrRef>
          </c:cat>
          <c:val>
            <c:numRef>
              <c:f>Response!$B$45:$AK$45</c:f>
              <c:numCache>
                <c:formatCode>_-* #,##0_-;\-* #,##0_-;_-* "-"??_-;_-@_-</c:formatCode>
                <c:ptCount val="36"/>
                <c:pt idx="0">
                  <c:v>225.922</c:v>
                </c:pt>
                <c:pt idx="1">
                  <c:v>190.672</c:v>
                </c:pt>
                <c:pt idx="2">
                  <c:v>111.76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AF-4CD5-A05F-71935EF6C459}"/>
            </c:ext>
          </c:extLst>
        </c:ser>
        <c:ser>
          <c:idx val="9"/>
          <c:order val="9"/>
          <c:tx>
            <c:strRef>
              <c:f>Response!$A$46</c:f>
              <c:strCache>
                <c:ptCount val="1"/>
                <c:pt idx="0">
                  <c:v>NBM FFR (Tendered)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Response!$B$21:$AK$22</c:f>
              <c:multiLvlStrCache>
                <c:ptCount val="36"/>
                <c:lvl>
                  <c:pt idx="0">
                    <c:v>P</c:v>
                  </c:pt>
                  <c:pt idx="1">
                    <c:v>S</c:v>
                  </c:pt>
                  <c:pt idx="2">
                    <c:v>H</c:v>
                  </c:pt>
                  <c:pt idx="3">
                    <c:v>P</c:v>
                  </c:pt>
                  <c:pt idx="4">
                    <c:v>S</c:v>
                  </c:pt>
                  <c:pt idx="5">
                    <c:v>H</c:v>
                  </c:pt>
                  <c:pt idx="6">
                    <c:v>P</c:v>
                  </c:pt>
                  <c:pt idx="7">
                    <c:v>S</c:v>
                  </c:pt>
                  <c:pt idx="8">
                    <c:v>H</c:v>
                  </c:pt>
                  <c:pt idx="9">
                    <c:v>P</c:v>
                  </c:pt>
                  <c:pt idx="10">
                    <c:v>S</c:v>
                  </c:pt>
                  <c:pt idx="11">
                    <c:v>H</c:v>
                  </c:pt>
                  <c:pt idx="12">
                    <c:v>P</c:v>
                  </c:pt>
                  <c:pt idx="13">
                    <c:v>S</c:v>
                  </c:pt>
                  <c:pt idx="14">
                    <c:v>H</c:v>
                  </c:pt>
                  <c:pt idx="15">
                    <c:v>P</c:v>
                  </c:pt>
                  <c:pt idx="16">
                    <c:v>S</c:v>
                  </c:pt>
                  <c:pt idx="17">
                    <c:v>H</c:v>
                  </c:pt>
                  <c:pt idx="18">
                    <c:v>P</c:v>
                  </c:pt>
                  <c:pt idx="19">
                    <c:v>S</c:v>
                  </c:pt>
                  <c:pt idx="20">
                    <c:v>H</c:v>
                  </c:pt>
                  <c:pt idx="21">
                    <c:v>P</c:v>
                  </c:pt>
                  <c:pt idx="22">
                    <c:v>S</c:v>
                  </c:pt>
                  <c:pt idx="23">
                    <c:v>H</c:v>
                  </c:pt>
                  <c:pt idx="24">
                    <c:v>P</c:v>
                  </c:pt>
                  <c:pt idx="25">
                    <c:v>S</c:v>
                  </c:pt>
                  <c:pt idx="26">
                    <c:v>H</c:v>
                  </c:pt>
                  <c:pt idx="27">
                    <c:v>P</c:v>
                  </c:pt>
                  <c:pt idx="28">
                    <c:v>S</c:v>
                  </c:pt>
                  <c:pt idx="29">
                    <c:v>H</c:v>
                  </c:pt>
                  <c:pt idx="30">
                    <c:v>P</c:v>
                  </c:pt>
                  <c:pt idx="31">
                    <c:v>S</c:v>
                  </c:pt>
                  <c:pt idx="32">
                    <c:v>H</c:v>
                  </c:pt>
                  <c:pt idx="33">
                    <c:v>P</c:v>
                  </c:pt>
                  <c:pt idx="34">
                    <c:v>S</c:v>
                  </c:pt>
                  <c:pt idx="35">
                    <c:v>H</c:v>
                  </c:pt>
                </c:lvl>
                <c:lvl>
                  <c:pt idx="0">
                    <c:v>Apr-18</c:v>
                  </c:pt>
                  <c:pt idx="3">
                    <c:v>May-18</c:v>
                  </c:pt>
                  <c:pt idx="6">
                    <c:v>Jun-18</c:v>
                  </c:pt>
                  <c:pt idx="9">
                    <c:v>Jul-18</c:v>
                  </c:pt>
                  <c:pt idx="12">
                    <c:v>Aug-18</c:v>
                  </c:pt>
                  <c:pt idx="15">
                    <c:v>Sep-18</c:v>
                  </c:pt>
                  <c:pt idx="18">
                    <c:v>Oct-18</c:v>
                  </c:pt>
                  <c:pt idx="21">
                    <c:v>Nov-18</c:v>
                  </c:pt>
                  <c:pt idx="24">
                    <c:v>Dec-18</c:v>
                  </c:pt>
                  <c:pt idx="27">
                    <c:v>Jan-19</c:v>
                  </c:pt>
                  <c:pt idx="30">
                    <c:v>Feb-19</c:v>
                  </c:pt>
                  <c:pt idx="33">
                    <c:v>Mar-19</c:v>
                  </c:pt>
                </c:lvl>
              </c:multiLvlStrCache>
            </c:multiLvlStrRef>
          </c:cat>
          <c:val>
            <c:numRef>
              <c:f>Response!$B$46:$AK$46</c:f>
              <c:numCache>
                <c:formatCode>_-* #,##0_-;\-* #,##0_-;_-* "-"??_-;_-@_-</c:formatCode>
                <c:ptCount val="36"/>
                <c:pt idx="0">
                  <c:v>83.197559999999996</c:v>
                </c:pt>
                <c:pt idx="1">
                  <c:v>250.39447250000001</c:v>
                </c:pt>
                <c:pt idx="2">
                  <c:v>102.00756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6AF-4CD5-A05F-71935EF6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7015712"/>
        <c:axId val="1076953392"/>
      </c:barChart>
      <c:catAx>
        <c:axId val="10770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6953392"/>
        <c:crosses val="autoZero"/>
        <c:auto val="1"/>
        <c:lblAlgn val="ctr"/>
        <c:lblOffset val="100"/>
        <c:noMultiLvlLbl val="0"/>
      </c:catAx>
      <c:valAx>
        <c:axId val="107695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0157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365652067318981"/>
          <c:y val="3.5256401358671169E-2"/>
          <c:w val="0.63434707395479062"/>
          <c:h val="0.551384880026024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Reactive!$B$3</c:f>
              <c:strCache>
                <c:ptCount val="1"/>
                <c:pt idx="0">
                  <c:v>BM Default Utilisation (Mandatory - CVA)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Reactive!$C$2:$N$2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Reactive!$C$3:$N$3</c:f>
              <c:numCache>
                <c:formatCode>General</c:formatCode>
                <c:ptCount val="12"/>
                <c:pt idx="0" formatCode="#,##0.00">
                  <c:v>6.0650829699999997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D-4D4A-9637-89F879201D22}"/>
            </c:ext>
          </c:extLst>
        </c:ser>
        <c:ser>
          <c:idx val="1"/>
          <c:order val="1"/>
          <c:tx>
            <c:strRef>
              <c:f>Reactive!$B$4</c:f>
              <c:strCache>
                <c:ptCount val="1"/>
                <c:pt idx="0">
                  <c:v>BM Utilisation (Mandatory - SVA)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Reactive!$C$2:$N$2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Reactive!$C$4:$N$4</c:f>
              <c:numCache>
                <c:formatCode>General</c:formatCode>
                <c:ptCount val="12"/>
                <c:pt idx="0" formatCode="#,##0.00">
                  <c:v>6.9380100000000031E-3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D-4D4A-9637-89F879201D22}"/>
            </c:ext>
          </c:extLst>
        </c:ser>
        <c:ser>
          <c:idx val="2"/>
          <c:order val="2"/>
          <c:tx>
            <c:strRef>
              <c:f>Reactive!$B$5</c:f>
              <c:strCache>
                <c:ptCount val="1"/>
                <c:pt idx="0">
                  <c:v>BM Reactive Utilisation (Commercial)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Reactive!$C$2:$N$2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Reactive!$C$5:$N$5</c:f>
              <c:numCache>
                <c:formatCode>General</c:formatCode>
                <c:ptCount val="12"/>
                <c:pt idx="0" formatCode="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D-4D4A-9637-89F879201D22}"/>
            </c:ext>
          </c:extLst>
        </c:ser>
        <c:ser>
          <c:idx val="3"/>
          <c:order val="3"/>
          <c:tx>
            <c:strRef>
              <c:f>Reactive!$B$6</c:f>
              <c:strCache>
                <c:ptCount val="1"/>
                <c:pt idx="0">
                  <c:v>BM Syncronous Compensation ( Commerical)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Reactive!$C$2:$N$2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Reactive!$C$6:$N$6</c:f>
              <c:numCache>
                <c:formatCode>General</c:formatCode>
                <c:ptCount val="12"/>
                <c:pt idx="0" formatCode="#,##0.00">
                  <c:v>5.9100780390203389E-2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D-4D4A-9637-89F879201D22}"/>
            </c:ext>
          </c:extLst>
        </c:ser>
        <c:ser>
          <c:idx val="4"/>
          <c:order val="4"/>
          <c:tx>
            <c:strRef>
              <c:f>Reactive!$B$7</c:f>
              <c:strCache>
                <c:ptCount val="1"/>
                <c:pt idx="0">
                  <c:v>Power Potential ( Commercial)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Reactive!$C$2:$N$2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Reactive!$C$7:$N$7</c:f>
              <c:numCache>
                <c:formatCode>General</c:formatCode>
                <c:ptCount val="12"/>
                <c:pt idx="0" formatCode="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BD-4D4A-9637-89F879201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9108696"/>
        <c:axId val="1039109024"/>
      </c:barChart>
      <c:dateAx>
        <c:axId val="10391086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109024"/>
        <c:crosses val="autoZero"/>
        <c:auto val="1"/>
        <c:lblOffset val="100"/>
        <c:baseTimeUnit val="months"/>
      </c:dateAx>
      <c:valAx>
        <c:axId val="103910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£ million</a:t>
                </a:r>
              </a:p>
            </c:rich>
          </c:tx>
          <c:layout>
            <c:manualLayout>
              <c:xMode val="edge"/>
              <c:yMode val="edge"/>
              <c:x val="0.26386623532143272"/>
              <c:y val="0.259394241016999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108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756505387299034"/>
          <c:y val="2.8534365118546297E-2"/>
          <c:w val="0.71846968779792741"/>
          <c:h val="0.66837387669886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Reactive!$B$11</c:f>
              <c:strCache>
                <c:ptCount val="1"/>
                <c:pt idx="0">
                  <c:v>BM Default Utilisation (Mandatory - CVA)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Reactive!$C$10:$N$10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Reactive!$C$11:$N$11</c:f>
              <c:numCache>
                <c:formatCode>#,##0.00</c:formatCode>
                <c:ptCount val="12"/>
                <c:pt idx="0" formatCode="#,##0">
                  <c:v>2049029.13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9-461D-A785-3C4B1586B1D2}"/>
            </c:ext>
          </c:extLst>
        </c:ser>
        <c:ser>
          <c:idx val="1"/>
          <c:order val="1"/>
          <c:tx>
            <c:strRef>
              <c:f>Reactive!$B$12</c:f>
              <c:strCache>
                <c:ptCount val="1"/>
                <c:pt idx="0">
                  <c:v>BM Reactive Utilisation (Commercial)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Reactive!$C$10:$N$10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Reactive!$C$12:$N$12</c:f>
              <c:numCache>
                <c:formatCode>#,##0.00</c:formatCode>
                <c:ptCount val="12"/>
                <c:pt idx="0" formatCode="#,##0">
                  <c:v>2489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29-461D-A785-3C4B1586B1D2}"/>
            </c:ext>
          </c:extLst>
        </c:ser>
        <c:ser>
          <c:idx val="2"/>
          <c:order val="2"/>
          <c:tx>
            <c:strRef>
              <c:f>Reactive!$B$13</c:f>
              <c:strCache>
                <c:ptCount val="1"/>
                <c:pt idx="0">
                  <c:v>BM Utilisation (Mandatory - SVA)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Reactive!$C$10:$N$10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Reactive!$C$13:$N$13</c:f>
              <c:numCache>
                <c:formatCode>#,##0.00</c:formatCode>
                <c:ptCount val="12"/>
                <c:pt idx="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29-461D-A785-3C4B1586B1D2}"/>
            </c:ext>
          </c:extLst>
        </c:ser>
        <c:ser>
          <c:idx val="3"/>
          <c:order val="3"/>
          <c:tx>
            <c:strRef>
              <c:f>Reactive!$B$14</c:f>
              <c:strCache>
                <c:ptCount val="1"/>
                <c:pt idx="0">
                  <c:v>Power Potential (Commercial)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Reactive!$C$10:$N$10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Reactive!$C$14:$N$14</c:f>
              <c:numCache>
                <c:formatCode>#,##0.00</c:formatCode>
                <c:ptCount val="12"/>
                <c:pt idx="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29-461D-A785-3C4B1586B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2058176"/>
        <c:axId val="1042058504"/>
      </c:barChart>
      <c:dateAx>
        <c:axId val="1042058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058504"/>
        <c:crosses val="autoZero"/>
        <c:auto val="1"/>
        <c:lblOffset val="100"/>
        <c:baseTimeUnit val="months"/>
      </c:dateAx>
      <c:valAx>
        <c:axId val="104205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MVArh</a:t>
                </a:r>
              </a:p>
            </c:rich>
          </c:tx>
          <c:layout>
            <c:manualLayout>
              <c:xMode val="edge"/>
              <c:yMode val="edge"/>
              <c:x val="0.15869872348063296"/>
              <c:y val="0.26439786565124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058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'Total categories'!$B$19</c:f>
              <c:strCache>
                <c:ptCount val="1"/>
                <c:pt idx="0">
                  <c:v>Energy Imbalance</c:v>
                </c:pt>
              </c:strCache>
            </c:strRef>
          </c:tx>
          <c:invertIfNegative val="0"/>
          <c:cat>
            <c:numRef>
              <c:f>'Total categories'!$C$2:$M$2</c:f>
              <c:numCache>
                <c:formatCode>mmm\-yy</c:formatCode>
                <c:ptCount val="1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</c:numCache>
            </c:numRef>
          </c:cat>
          <c:val>
            <c:numRef>
              <c:f>'Total categories'!$C$19:$M$19</c:f>
              <c:numCache>
                <c:formatCode>General</c:formatCode>
                <c:ptCount val="11"/>
                <c:pt idx="0" formatCode="#,##0">
                  <c:v>-234870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1-4F87-9C0F-CBE7882F1A2F}"/>
            </c:ext>
          </c:extLst>
        </c:ser>
        <c:ser>
          <c:idx val="1"/>
          <c:order val="1"/>
          <c:tx>
            <c:strRef>
              <c:f>'Total categories'!$B$20</c:f>
              <c:strCache>
                <c:ptCount val="1"/>
                <c:pt idx="0">
                  <c:v>Operating Reserves</c:v>
                </c:pt>
              </c:strCache>
            </c:strRef>
          </c:tx>
          <c:invertIfNegative val="0"/>
          <c:cat>
            <c:numRef>
              <c:f>'Total categories'!$C$2:$M$2</c:f>
              <c:numCache>
                <c:formatCode>mmm\-yy</c:formatCode>
                <c:ptCount val="1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</c:numCache>
            </c:numRef>
          </c:cat>
          <c:val>
            <c:numRef>
              <c:f>'Total categories'!$C$20:$M$20</c:f>
              <c:numCache>
                <c:formatCode>General</c:formatCode>
                <c:ptCount val="11"/>
                <c:pt idx="0" formatCode="#,##0">
                  <c:v>298158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F1-4F87-9C0F-CBE7882F1A2F}"/>
            </c:ext>
          </c:extLst>
        </c:ser>
        <c:ser>
          <c:idx val="2"/>
          <c:order val="2"/>
          <c:tx>
            <c:strRef>
              <c:f>'Total categories'!$B$21</c:f>
              <c:strCache>
                <c:ptCount val="1"/>
                <c:pt idx="0">
                  <c:v>STOR  (standing Reserves only)</c:v>
                </c:pt>
              </c:strCache>
            </c:strRef>
          </c:tx>
          <c:invertIfNegative val="0"/>
          <c:cat>
            <c:numRef>
              <c:f>'Total categories'!$C$2:$M$2</c:f>
              <c:numCache>
                <c:formatCode>mmm\-yy</c:formatCode>
                <c:ptCount val="1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</c:numCache>
            </c:numRef>
          </c:cat>
          <c:val>
            <c:numRef>
              <c:f>'Total categories'!$C$21:$M$21</c:f>
              <c:numCache>
                <c:formatCode>General</c:formatCode>
                <c:ptCount val="11"/>
                <c:pt idx="0" formatCode="#,##0">
                  <c:v>1523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F1-4F87-9C0F-CBE7882F1A2F}"/>
            </c:ext>
          </c:extLst>
        </c:ser>
        <c:ser>
          <c:idx val="3"/>
          <c:order val="3"/>
          <c:tx>
            <c:strRef>
              <c:f>'Total categories'!$B$22</c:f>
              <c:strCache>
                <c:ptCount val="1"/>
                <c:pt idx="0">
                  <c:v>Constraints</c:v>
                </c:pt>
              </c:strCache>
            </c:strRef>
          </c:tx>
          <c:invertIfNegative val="0"/>
          <c:cat>
            <c:numRef>
              <c:f>'Total categories'!$C$2:$M$2</c:f>
              <c:numCache>
                <c:formatCode>mmm\-yy</c:formatCode>
                <c:ptCount val="1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</c:numCache>
            </c:numRef>
          </c:cat>
          <c:val>
            <c:numRef>
              <c:f>'Total categories'!$C$22:$M$22</c:f>
              <c:numCache>
                <c:formatCode>General</c:formatCode>
                <c:ptCount val="11"/>
                <c:pt idx="0" formatCode="#,##0">
                  <c:v>409021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F1-4F87-9C0F-CBE7882F1A2F}"/>
            </c:ext>
          </c:extLst>
        </c:ser>
        <c:ser>
          <c:idx val="4"/>
          <c:order val="4"/>
          <c:tx>
            <c:strRef>
              <c:f>'Total categories'!$B$23</c:f>
              <c:strCache>
                <c:ptCount val="1"/>
                <c:pt idx="0">
                  <c:v>Constraint Margin Replacement</c:v>
                </c:pt>
              </c:strCache>
            </c:strRef>
          </c:tx>
          <c:invertIfNegative val="0"/>
          <c:cat>
            <c:numRef>
              <c:f>'Total categories'!$C$2:$M$2</c:f>
              <c:numCache>
                <c:formatCode>mmm\-yy</c:formatCode>
                <c:ptCount val="1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</c:numCache>
            </c:numRef>
          </c:cat>
          <c:val>
            <c:numRef>
              <c:f>'Total categories'!$C$23:$M$23</c:f>
              <c:numCache>
                <c:formatCode>General</c:formatCode>
                <c:ptCount val="11"/>
                <c:pt idx="0" formatCode="#,##0">
                  <c:v>303241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F1-4F87-9C0F-CBE7882F1A2F}"/>
            </c:ext>
          </c:extLst>
        </c:ser>
        <c:ser>
          <c:idx val="5"/>
          <c:order val="5"/>
          <c:tx>
            <c:strRef>
              <c:f>'Total categories'!$B$24</c:f>
              <c:strCache>
                <c:ptCount val="1"/>
                <c:pt idx="0">
                  <c:v>Negative Reserves</c:v>
                </c:pt>
              </c:strCache>
            </c:strRef>
          </c:tx>
          <c:invertIfNegative val="0"/>
          <c:cat>
            <c:numRef>
              <c:f>'Total categories'!$C$2:$M$2</c:f>
              <c:numCache>
                <c:formatCode>mmm\-yy</c:formatCode>
                <c:ptCount val="1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</c:numCache>
            </c:numRef>
          </c:cat>
          <c:val>
            <c:numRef>
              <c:f>'Total categories'!$C$24:$M$24</c:f>
              <c:numCache>
                <c:formatCode>General</c:formatCode>
                <c:ptCount val="11"/>
                <c:pt idx="0" formatCode="#,##0">
                  <c:v>-19346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F1-4F87-9C0F-CBE7882F1A2F}"/>
            </c:ext>
          </c:extLst>
        </c:ser>
        <c:ser>
          <c:idx val="6"/>
          <c:order val="6"/>
          <c:tx>
            <c:strRef>
              <c:f>'Total categories'!$B$25</c:f>
              <c:strCache>
                <c:ptCount val="1"/>
                <c:pt idx="0">
                  <c:v>Fast Reserves (BM only)</c:v>
                </c:pt>
              </c:strCache>
            </c:strRef>
          </c:tx>
          <c:invertIfNegative val="0"/>
          <c:cat>
            <c:numRef>
              <c:f>'Total categories'!$C$2:$M$2</c:f>
              <c:numCache>
                <c:formatCode>mmm\-yy</c:formatCode>
                <c:ptCount val="1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</c:numCache>
            </c:numRef>
          </c:cat>
          <c:val>
            <c:numRef>
              <c:f>'Total categories'!$C$25:$M$25</c:f>
              <c:numCache>
                <c:formatCode>General</c:formatCode>
                <c:ptCount val="11"/>
                <c:pt idx="0" formatCode="#,##0">
                  <c:v>25542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F1-4F87-9C0F-CBE7882F1A2F}"/>
            </c:ext>
          </c:extLst>
        </c:ser>
        <c:ser>
          <c:idx val="7"/>
          <c:order val="7"/>
          <c:tx>
            <c:strRef>
              <c:f>'Total categories'!$B$26</c:f>
              <c:strCache>
                <c:ptCount val="1"/>
                <c:pt idx="0">
                  <c:v>Response (Absolute- BM only)</c:v>
                </c:pt>
              </c:strCache>
            </c:strRef>
          </c:tx>
          <c:invertIfNegative val="0"/>
          <c:cat>
            <c:numRef>
              <c:f>'Total categories'!$C$2:$M$2</c:f>
              <c:numCache>
                <c:formatCode>mmm\-yy</c:formatCode>
                <c:ptCount val="1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</c:numCache>
            </c:numRef>
          </c:cat>
          <c:val>
            <c:numRef>
              <c:f>'Total categories'!$C$26:$M$26</c:f>
              <c:numCache>
                <c:formatCode>General</c:formatCode>
                <c:ptCount val="11"/>
                <c:pt idx="0" formatCode="#,##0">
                  <c:v>118641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6F1-4F87-9C0F-CBE7882F1A2F}"/>
            </c:ext>
          </c:extLst>
        </c:ser>
        <c:ser>
          <c:idx val="8"/>
          <c:order val="8"/>
          <c:tx>
            <c:strRef>
              <c:f>'Total categories'!$B$27</c:f>
              <c:strCache>
                <c:ptCount val="1"/>
                <c:pt idx="0">
                  <c:v>Minor Components</c:v>
                </c:pt>
              </c:strCache>
            </c:strRef>
          </c:tx>
          <c:invertIfNegative val="0"/>
          <c:cat>
            <c:numRef>
              <c:f>'Total categories'!$C$2:$M$2</c:f>
              <c:numCache>
                <c:formatCode>mmm\-yy</c:formatCode>
                <c:ptCount val="1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</c:numCache>
            </c:numRef>
          </c:cat>
          <c:val>
            <c:numRef>
              <c:f>'Total categories'!$C$27:$M$27</c:f>
              <c:numCache>
                <c:formatCode>General</c:formatCode>
                <c:ptCount val="11"/>
                <c:pt idx="0" formatCode="#,##0">
                  <c:v>2757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F1-4F87-9C0F-CBE7882F1A2F}"/>
            </c:ext>
          </c:extLst>
        </c:ser>
        <c:ser>
          <c:idx val="9"/>
          <c:order val="9"/>
          <c:tx>
            <c:strRef>
              <c:f>'Total categories'!$B$28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cat>
            <c:numRef>
              <c:f>'Total categories'!$C$2:$M$2</c:f>
              <c:numCache>
                <c:formatCode>mmm\-yy</c:formatCode>
                <c:ptCount val="11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</c:numCache>
            </c:numRef>
          </c:cat>
          <c:val>
            <c:numRef>
              <c:f>'Total categories'!$C$28:$M$28</c:f>
              <c:numCache>
                <c:formatCode>General</c:formatCode>
                <c:ptCount val="11"/>
                <c:pt idx="0" formatCode="#,##0">
                  <c:v>-191012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F1-4F87-9C0F-CBE7882F1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044864"/>
        <c:axId val="133054848"/>
      </c:barChart>
      <c:dateAx>
        <c:axId val="133044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3054848"/>
        <c:crosses val="autoZero"/>
        <c:auto val="1"/>
        <c:lblOffset val="100"/>
        <c:baseTimeUnit val="months"/>
      </c:dateAx>
      <c:valAx>
        <c:axId val="133054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3044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ROCOF!$B$3</c:f>
              <c:strCache>
                <c:ptCount val="1"/>
                <c:pt idx="0">
                  <c:v>RoCoF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ROCOF!$C$2:$N$2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ROCOF!$C$3:$N$3</c:f>
              <c:numCache>
                <c:formatCode>0.00</c:formatCode>
                <c:ptCount val="12"/>
                <c:pt idx="0">
                  <c:v>4.5475074696259803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9-4840-8F6A-2862B2850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540928"/>
        <c:axId val="536541912"/>
      </c:barChart>
      <c:dateAx>
        <c:axId val="536540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541912"/>
        <c:crosses val="autoZero"/>
        <c:auto val="1"/>
        <c:lblOffset val="100"/>
        <c:baseTimeUnit val="months"/>
      </c:dateAx>
      <c:valAx>
        <c:axId val="53654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£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5409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'Black Start'!$B$3</c:f>
              <c:strCache>
                <c:ptCount val="1"/>
                <c:pt idx="0">
                  <c:v>BM  Black Start Availability (Commercial)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'Black Start'!$C$2:$N$2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'Black Start'!$C$3:$N$3</c:f>
              <c:numCache>
                <c:formatCode>General</c:formatCode>
                <c:ptCount val="12"/>
                <c:pt idx="0" formatCode="#,##0.00">
                  <c:v>2.9855036522490117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E-4C74-99DC-BDD94F03D76C}"/>
            </c:ext>
          </c:extLst>
        </c:ser>
        <c:ser>
          <c:idx val="1"/>
          <c:order val="1"/>
          <c:tx>
            <c:strRef>
              <c:f>'Black Start'!$B$4</c:f>
              <c:strCache>
                <c:ptCount val="1"/>
                <c:pt idx="0">
                  <c:v>Interconnector Black Start Availability (Commercial)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'Black Start'!$C$2:$N$2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'Black Start'!$C$4:$N$4</c:f>
              <c:numCache>
                <c:formatCode>General</c:formatCode>
                <c:ptCount val="12"/>
                <c:pt idx="0" formatCode="#,##0.00">
                  <c:v>4.9838400000000019E-2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E-4C74-99DC-BDD94F03D76C}"/>
            </c:ext>
          </c:extLst>
        </c:ser>
        <c:ser>
          <c:idx val="2"/>
          <c:order val="2"/>
          <c:tx>
            <c:strRef>
              <c:f>'Black Start'!$B$5</c:f>
              <c:strCache>
                <c:ptCount val="1"/>
                <c:pt idx="0">
                  <c:v>BM Black Start Test (Commerical)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'Black Start'!$C$2:$N$2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'Black Start'!$C$5:$N$5</c:f>
              <c:numCache>
                <c:formatCode>General</c:formatCode>
                <c:ptCount val="12"/>
                <c:pt idx="0" formatCode="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CE-4C74-99DC-BDD94F03D76C}"/>
            </c:ext>
          </c:extLst>
        </c:ser>
        <c:ser>
          <c:idx val="3"/>
          <c:order val="3"/>
          <c:tx>
            <c:strRef>
              <c:f>'Black Start'!$B$6</c:f>
              <c:strCache>
                <c:ptCount val="1"/>
                <c:pt idx="0">
                  <c:v>BM Black Start Capital Contributions (Commerical)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'Black Start'!$C$2:$N$2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'Black Start'!$C$6:$N$6</c:f>
              <c:numCache>
                <c:formatCode>General</c:formatCode>
                <c:ptCount val="12"/>
                <c:pt idx="0" formatCode="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CE-4C74-99DC-BDD94F03D76C}"/>
            </c:ext>
          </c:extLst>
        </c:ser>
        <c:ser>
          <c:idx val="4"/>
          <c:order val="4"/>
          <c:tx>
            <c:strRef>
              <c:f>'Black Start'!$B$7</c:f>
              <c:strCache>
                <c:ptCount val="1"/>
                <c:pt idx="0">
                  <c:v>BM Black Start Feasibility (Commercial)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'Black Start'!$C$2:$N$2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'Black Start'!$C$7:$N$7</c:f>
              <c:numCache>
                <c:formatCode>General</c:formatCode>
                <c:ptCount val="12"/>
                <c:pt idx="0" formatCode="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CE-4C74-99DC-BDD94F03D76C}"/>
            </c:ext>
          </c:extLst>
        </c:ser>
        <c:ser>
          <c:idx val="5"/>
          <c:order val="5"/>
          <c:tx>
            <c:strRef>
              <c:f>'Black Start'!$B$8</c:f>
              <c:strCache>
                <c:ptCount val="1"/>
                <c:pt idx="0">
                  <c:v>BM Black Start Warming (Commercial)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'Black Start'!$C$2:$N$2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'Black Start'!$C$8:$N$8</c:f>
              <c:numCache>
                <c:formatCode>General</c:formatCode>
                <c:ptCount val="12"/>
                <c:pt idx="0" formatCode="#,##0.00">
                  <c:v>0.19039999999999993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CE-4C74-99DC-BDD94F03D76C}"/>
            </c:ext>
          </c:extLst>
        </c:ser>
        <c:ser>
          <c:idx val="6"/>
          <c:order val="6"/>
          <c:tx>
            <c:strRef>
              <c:f>'Black Start'!$B$9</c:f>
              <c:strCache>
                <c:ptCount val="1"/>
                <c:pt idx="0">
                  <c:v>BM Black Start Other (Commerical)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'Black Start'!$C$2:$N$2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'Black Start'!$C$9:$N$9</c:f>
              <c:numCache>
                <c:formatCode>General</c:formatCode>
                <c:ptCount val="12"/>
                <c:pt idx="0" formatCode="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CE-4C74-99DC-BDD94F03D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1811104"/>
        <c:axId val="1041811760"/>
      </c:barChart>
      <c:dateAx>
        <c:axId val="1041811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811760"/>
        <c:crosses val="autoZero"/>
        <c:auto val="1"/>
        <c:lblOffset val="100"/>
        <c:baseTimeUnit val="months"/>
      </c:dateAx>
      <c:valAx>
        <c:axId val="104181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£ million</a:t>
                </a:r>
              </a:p>
            </c:rich>
          </c:tx>
          <c:layout>
            <c:manualLayout>
              <c:xMode val="edge"/>
              <c:yMode val="edge"/>
              <c:x val="0.21796408213324917"/>
              <c:y val="0.263654662652462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811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'Other Reserves'!$B$3</c:f>
              <c:strCache>
                <c:ptCount val="1"/>
                <c:pt idx="0">
                  <c:v>BM Warming (Commercial)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'Other Reserves'!$C$2:$N$2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'Other Reserves'!$C$3:$N$3</c:f>
              <c:numCache>
                <c:formatCode>General</c:formatCode>
                <c:ptCount val="12"/>
                <c:pt idx="0" formatCode="0.00">
                  <c:v>9.1999999999999998E-2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8-4180-B5B4-E82F124AD14A}"/>
            </c:ext>
          </c:extLst>
        </c:ser>
        <c:ser>
          <c:idx val="1"/>
          <c:order val="1"/>
          <c:tx>
            <c:strRef>
              <c:f>'Other Reserves'!$B$4</c:f>
              <c:strCache>
                <c:ptCount val="1"/>
                <c:pt idx="0">
                  <c:v>BM Demand Turn Up (Commercial)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'Other Reserves'!$C$2:$N$2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'Other Reserves'!$C$4:$N$4</c:f>
              <c:numCache>
                <c:formatCode>General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F8-4180-B5B4-E82F124AD14A}"/>
            </c:ext>
          </c:extLst>
        </c:ser>
        <c:ser>
          <c:idx val="2"/>
          <c:order val="2"/>
          <c:tx>
            <c:strRef>
              <c:f>'Other Reserves'!$B$5</c:f>
              <c:strCache>
                <c:ptCount val="1"/>
                <c:pt idx="0">
                  <c:v>BM Power Potential (Commercial)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'Other Reserves'!$C$2:$N$2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'Other Reserves'!$C$5:$N$5</c:f>
              <c:numCache>
                <c:formatCode>General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F8-4180-B5B4-E82F124AD14A}"/>
            </c:ext>
          </c:extLst>
        </c:ser>
        <c:ser>
          <c:idx val="3"/>
          <c:order val="3"/>
          <c:tx>
            <c:strRef>
              <c:f>'Other Reserves'!$B$6</c:f>
              <c:strCache>
                <c:ptCount val="1"/>
                <c:pt idx="0">
                  <c:v>NBM Demand Turn Up (Commerical)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'Other Reserves'!$C$2:$N$2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'Other Reserves'!$C$6:$N$6</c:f>
              <c:numCache>
                <c:formatCode>General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F8-4180-B5B4-E82F124AD14A}"/>
            </c:ext>
          </c:extLst>
        </c:ser>
        <c:ser>
          <c:idx val="4"/>
          <c:order val="4"/>
          <c:tx>
            <c:strRef>
              <c:f>'Other Reserves'!$B$7</c:f>
              <c:strCache>
                <c:ptCount val="1"/>
                <c:pt idx="0">
                  <c:v>BM GT Fast Start Availability (Commerial)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'Other Reserves'!$C$2:$N$2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'Other Reserves'!$C$7:$N$7</c:f>
              <c:numCache>
                <c:formatCode>General</c:formatCode>
                <c:ptCount val="12"/>
                <c:pt idx="0" formatCode="0.00">
                  <c:v>0.34117578999999998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F8-4180-B5B4-E82F124AD14A}"/>
            </c:ext>
          </c:extLst>
        </c:ser>
        <c:ser>
          <c:idx val="5"/>
          <c:order val="5"/>
          <c:tx>
            <c:strRef>
              <c:f>'Other Reserves'!$B$8</c:f>
              <c:strCache>
                <c:ptCount val="1"/>
                <c:pt idx="0">
                  <c:v>Hydro Rapid Start And GT Fast Start Utilisation (Commercial)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'Other Reserves'!$C$2:$N$2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'Other Reserves'!$C$8:$N$8</c:f>
              <c:numCache>
                <c:formatCode>General</c:formatCode>
                <c:ptCount val="12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F8-4180-B5B4-E82F124AD14A}"/>
            </c:ext>
          </c:extLst>
        </c:ser>
        <c:ser>
          <c:idx val="6"/>
          <c:order val="6"/>
          <c:tx>
            <c:strRef>
              <c:f>'Other Reserves'!$B$9</c:f>
              <c:strCache>
                <c:ptCount val="1"/>
                <c:pt idx="0">
                  <c:v>Hydro Optional Spin Pump (Commercial)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'Other Reserves'!$C$2:$N$2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'Other Reserves'!$C$9:$N$9</c:f>
              <c:numCache>
                <c:formatCode>General</c:formatCode>
                <c:ptCount val="12"/>
                <c:pt idx="0" formatCode="0.00">
                  <c:v>0.28598498999999999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F8-4180-B5B4-E82F124AD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9370496"/>
        <c:axId val="1029364592"/>
      </c:barChart>
      <c:dateAx>
        <c:axId val="1029370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364592"/>
        <c:crosses val="autoZero"/>
        <c:auto val="1"/>
        <c:lblOffset val="100"/>
        <c:baseTimeUnit val="months"/>
      </c:dateAx>
      <c:valAx>
        <c:axId val="102936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370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'Minor components'!$B$3</c:f>
              <c:strCache>
                <c:ptCount val="1"/>
                <c:pt idx="0">
                  <c:v>BM - Minor Components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'Minor components'!$C$2:$N$2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'Minor components'!$C$3:$N$3</c:f>
              <c:numCache>
                <c:formatCode>0.00</c:formatCode>
                <c:ptCount val="12"/>
                <c:pt idx="0">
                  <c:v>0.427902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3-4FD0-B9AD-471100C94238}"/>
            </c:ext>
          </c:extLst>
        </c:ser>
        <c:ser>
          <c:idx val="1"/>
          <c:order val="1"/>
          <c:tx>
            <c:strRef>
              <c:f>'Minor components'!$B$4</c:f>
              <c:strCache>
                <c:ptCount val="1"/>
                <c:pt idx="0">
                  <c:v>SO-SO - Minor Components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'Minor components'!$C$2:$N$2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'Minor components'!$C$4:$N$4</c:f>
              <c:numCache>
                <c:formatCode>0.00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3-4FD0-B9AD-471100C94238}"/>
            </c:ext>
          </c:extLst>
        </c:ser>
        <c:ser>
          <c:idx val="2"/>
          <c:order val="2"/>
          <c:tx>
            <c:strRef>
              <c:f>'Minor components'!$B$5</c:f>
              <c:strCache>
                <c:ptCount val="1"/>
                <c:pt idx="0">
                  <c:v>AS - Minor Components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'Minor components'!$C$2:$N$2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'Minor components'!$C$5:$N$5</c:f>
              <c:numCache>
                <c:formatCode>0.00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3-4FD0-B9AD-471100C94238}"/>
            </c:ext>
          </c:extLst>
        </c:ser>
        <c:ser>
          <c:idx val="3"/>
          <c:order val="3"/>
          <c:tx>
            <c:strRef>
              <c:f>'Minor components'!$B$6</c:f>
              <c:strCache>
                <c:ptCount val="1"/>
                <c:pt idx="0">
                  <c:v>BM - Other Reserves (Unwinding)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'Minor components'!$C$2:$N$2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'Minor components'!$C$6:$N$6</c:f>
              <c:numCache>
                <c:formatCode>0.00</c:formatCode>
                <c:ptCount val="12"/>
                <c:pt idx="0">
                  <c:v>0.32285463199999997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D3-4FD0-B9AD-471100C94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5673328"/>
        <c:axId val="1095669720"/>
      </c:barChart>
      <c:dateAx>
        <c:axId val="1095673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5669720"/>
        <c:crosses val="autoZero"/>
        <c:auto val="1"/>
        <c:lblOffset val="100"/>
        <c:baseTimeUnit val="months"/>
      </c:dateAx>
      <c:valAx>
        <c:axId val="109566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£ million</a:t>
                </a:r>
              </a:p>
            </c:rich>
          </c:tx>
          <c:layout>
            <c:manualLayout>
              <c:xMode val="edge"/>
              <c:yMode val="edge"/>
              <c:x val="0.17467246238964154"/>
              <c:y val="0.249954292298828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5673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'BM total'!$B$3</c:f>
              <c:strCache>
                <c:ptCount val="1"/>
                <c:pt idx="0">
                  <c:v>BM - Energy balancing</c:v>
                </c:pt>
              </c:strCache>
            </c:strRef>
          </c:tx>
          <c:invertIfNegative val="0"/>
          <c:cat>
            <c:numRef>
              <c:f>'BM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total'!$C$3:$N$3</c:f>
              <c:numCache>
                <c:formatCode>General</c:formatCode>
                <c:ptCount val="12"/>
                <c:pt idx="0" formatCode="0.00">
                  <c:v>-5.6790000000000003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5-4947-B802-A2066413F566}"/>
            </c:ext>
          </c:extLst>
        </c:ser>
        <c:ser>
          <c:idx val="1"/>
          <c:order val="1"/>
          <c:tx>
            <c:strRef>
              <c:f>'BM total'!$B$4</c:f>
              <c:strCache>
                <c:ptCount val="1"/>
                <c:pt idx="0">
                  <c:v>BM - Response</c:v>
                </c:pt>
              </c:strCache>
            </c:strRef>
          </c:tx>
          <c:invertIfNegative val="0"/>
          <c:cat>
            <c:numRef>
              <c:f>'BM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total'!$C$4:$N$4</c:f>
              <c:numCache>
                <c:formatCode>General</c:formatCode>
                <c:ptCount val="12"/>
                <c:pt idx="0" formatCode="0.00">
                  <c:v>0.93200000000000005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05-4947-B802-A2066413F566}"/>
            </c:ext>
          </c:extLst>
        </c:ser>
        <c:ser>
          <c:idx val="2"/>
          <c:order val="2"/>
          <c:tx>
            <c:strRef>
              <c:f>'BM total'!$B$5</c:f>
              <c:strCache>
                <c:ptCount val="1"/>
                <c:pt idx="0">
                  <c:v>BM - Negative Reserves</c:v>
                </c:pt>
              </c:strCache>
            </c:strRef>
          </c:tx>
          <c:invertIfNegative val="0"/>
          <c:cat>
            <c:numRef>
              <c:f>'BM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total'!$C$5:$N$5</c:f>
              <c:numCache>
                <c:formatCode>General</c:formatCode>
                <c:ptCount val="12"/>
                <c:pt idx="0" formatCode="0.00">
                  <c:v>0.22900000000000001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05-4947-B802-A2066413F566}"/>
            </c:ext>
          </c:extLst>
        </c:ser>
        <c:ser>
          <c:idx val="3"/>
          <c:order val="3"/>
          <c:tx>
            <c:strRef>
              <c:f>'BM total'!$B$6</c:f>
              <c:strCache>
                <c:ptCount val="1"/>
                <c:pt idx="0">
                  <c:v>BM - Fast Reserves</c:v>
                </c:pt>
              </c:strCache>
            </c:strRef>
          </c:tx>
          <c:invertIfNegative val="0"/>
          <c:cat>
            <c:numRef>
              <c:f>'BM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total'!$C$6:$N$6</c:f>
              <c:numCache>
                <c:formatCode>General</c:formatCode>
                <c:ptCount val="12"/>
                <c:pt idx="0" formatCode="0.00">
                  <c:v>1.2509999999999999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5-4947-B802-A2066413F566}"/>
            </c:ext>
          </c:extLst>
        </c:ser>
        <c:ser>
          <c:idx val="4"/>
          <c:order val="4"/>
          <c:tx>
            <c:strRef>
              <c:f>'BM total'!$B$7</c:f>
              <c:strCache>
                <c:ptCount val="1"/>
                <c:pt idx="0">
                  <c:v>BM - Standing Reserves (STOR)</c:v>
                </c:pt>
              </c:strCache>
            </c:strRef>
          </c:tx>
          <c:invertIfNegative val="0"/>
          <c:cat>
            <c:numRef>
              <c:f>'BM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total'!$C$7:$N$7</c:f>
              <c:numCache>
                <c:formatCode>General</c:formatCode>
                <c:ptCount val="12"/>
                <c:pt idx="0" formatCode="0.00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05-4947-B802-A2066413F566}"/>
            </c:ext>
          </c:extLst>
        </c:ser>
        <c:ser>
          <c:idx val="5"/>
          <c:order val="5"/>
          <c:tx>
            <c:strRef>
              <c:f>'BM total'!$B$8</c:f>
              <c:strCache>
                <c:ptCount val="1"/>
                <c:pt idx="0">
                  <c:v>BM - Margin</c:v>
                </c:pt>
              </c:strCache>
            </c:strRef>
          </c:tx>
          <c:invertIfNegative val="0"/>
          <c:cat>
            <c:numRef>
              <c:f>'BM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total'!$C$8:$N$8</c:f>
              <c:numCache>
                <c:formatCode>General</c:formatCode>
                <c:ptCount val="12"/>
                <c:pt idx="0" formatCode="0.00">
                  <c:v>2.5150000000000001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05-4947-B802-A2066413F566}"/>
            </c:ext>
          </c:extLst>
        </c:ser>
        <c:ser>
          <c:idx val="6"/>
          <c:order val="6"/>
          <c:tx>
            <c:strRef>
              <c:f>'BM total'!$B$9</c:f>
              <c:strCache>
                <c:ptCount val="1"/>
                <c:pt idx="0">
                  <c:v>BM - Other Reserves (unwinding)</c:v>
                </c:pt>
              </c:strCache>
            </c:strRef>
          </c:tx>
          <c:invertIfNegative val="0"/>
          <c:cat>
            <c:numRef>
              <c:f>'BM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total'!$C$9:$N$9</c:f>
              <c:numCache>
                <c:formatCode>General</c:formatCode>
                <c:ptCount val="12"/>
                <c:pt idx="0" formatCode="0.00">
                  <c:v>0.27700000000000002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05-4947-B802-A2066413F566}"/>
            </c:ext>
          </c:extLst>
        </c:ser>
        <c:ser>
          <c:idx val="7"/>
          <c:order val="7"/>
          <c:tx>
            <c:strRef>
              <c:f>'BM total'!$B$10</c:f>
              <c:strCache>
                <c:ptCount val="1"/>
                <c:pt idx="0">
                  <c:v>BM - Constrained Margin</c:v>
                </c:pt>
              </c:strCache>
            </c:strRef>
          </c:tx>
          <c:invertIfNegative val="0"/>
          <c:cat>
            <c:numRef>
              <c:f>'BM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total'!$C$10:$N$10</c:f>
              <c:numCache>
                <c:formatCode>General</c:formatCode>
                <c:ptCount val="12"/>
                <c:pt idx="0" formatCode="0.00">
                  <c:v>1.5389999999999999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05-4947-B802-A2066413F566}"/>
            </c:ext>
          </c:extLst>
        </c:ser>
        <c:ser>
          <c:idx val="8"/>
          <c:order val="8"/>
          <c:tx>
            <c:strRef>
              <c:f>'BM total'!$B$11</c:f>
              <c:strCache>
                <c:ptCount val="1"/>
                <c:pt idx="0">
                  <c:v>BM - Constraints E&amp;W</c:v>
                </c:pt>
              </c:strCache>
            </c:strRef>
          </c:tx>
          <c:invertIfNegative val="0"/>
          <c:cat>
            <c:numRef>
              <c:f>'BM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total'!$C$11:$N$11</c:f>
              <c:numCache>
                <c:formatCode>General</c:formatCode>
                <c:ptCount val="12"/>
                <c:pt idx="0" formatCode="0.00">
                  <c:v>5.4820000000000002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05-4947-B802-A2066413F566}"/>
            </c:ext>
          </c:extLst>
        </c:ser>
        <c:ser>
          <c:idx val="9"/>
          <c:order val="9"/>
          <c:tx>
            <c:strRef>
              <c:f>'BM total'!$B$12</c:f>
              <c:strCache>
                <c:ptCount val="1"/>
                <c:pt idx="0">
                  <c:v>BM - Constraints Cheviot</c:v>
                </c:pt>
              </c:strCache>
            </c:strRef>
          </c:tx>
          <c:invertIfNegative val="0"/>
          <c:cat>
            <c:numRef>
              <c:f>'BM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total'!$C$12:$N$12</c:f>
              <c:numCache>
                <c:formatCode>General</c:formatCode>
                <c:ptCount val="12"/>
                <c:pt idx="0" formatCode="0.00">
                  <c:v>13.167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05-4947-B802-A2066413F566}"/>
            </c:ext>
          </c:extLst>
        </c:ser>
        <c:ser>
          <c:idx val="10"/>
          <c:order val="10"/>
          <c:tx>
            <c:strRef>
              <c:f>'BM total'!$B$13</c:f>
              <c:strCache>
                <c:ptCount val="1"/>
                <c:pt idx="0">
                  <c:v>BM - Constraints Scotland</c:v>
                </c:pt>
              </c:strCache>
            </c:strRef>
          </c:tx>
          <c:invertIfNegative val="0"/>
          <c:cat>
            <c:numRef>
              <c:f>'BM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total'!$C$13:$N$13</c:f>
              <c:numCache>
                <c:formatCode>General</c:formatCode>
                <c:ptCount val="12"/>
                <c:pt idx="0" formatCode="0.0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005-4947-B802-A2066413F566}"/>
            </c:ext>
          </c:extLst>
        </c:ser>
        <c:ser>
          <c:idx val="11"/>
          <c:order val="11"/>
          <c:tx>
            <c:strRef>
              <c:f>'BM total'!$B$14</c:f>
              <c:strCache>
                <c:ptCount val="1"/>
                <c:pt idx="0">
                  <c:v>BM - Non-Delivery</c:v>
                </c:pt>
              </c:strCache>
            </c:strRef>
          </c:tx>
          <c:invertIfNegative val="0"/>
          <c:cat>
            <c:numRef>
              <c:f>'BM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total'!$C$14:$N$14</c:f>
              <c:numCache>
                <c:formatCode>General</c:formatCode>
                <c:ptCount val="12"/>
                <c:pt idx="0" formatCode="0.00">
                  <c:v>-0.32700000000000001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005-4947-B802-A2066413F566}"/>
            </c:ext>
          </c:extLst>
        </c:ser>
        <c:ser>
          <c:idx val="12"/>
          <c:order val="12"/>
          <c:tx>
            <c:strRef>
              <c:f>'BM total'!$B$15</c:f>
              <c:strCache>
                <c:ptCount val="1"/>
                <c:pt idx="0">
                  <c:v>BM - Minor Components</c:v>
                </c:pt>
              </c:strCache>
            </c:strRef>
          </c:tx>
          <c:invertIfNegative val="0"/>
          <c:cat>
            <c:numRef>
              <c:f>'BM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total'!$C$15:$N$15</c:f>
              <c:numCache>
                <c:formatCode>General</c:formatCode>
                <c:ptCount val="12"/>
                <c:pt idx="0" formatCode="0.00">
                  <c:v>0.93799999999999994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05-4947-B802-A2066413F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835520"/>
        <c:axId val="121837056"/>
      </c:barChart>
      <c:dateAx>
        <c:axId val="1218355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21837056"/>
        <c:crosses val="autoZero"/>
        <c:auto val="1"/>
        <c:lblOffset val="100"/>
        <c:baseTimeUnit val="months"/>
      </c:dateAx>
      <c:valAx>
        <c:axId val="1218370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r>
                  <a:rPr lang="en-GB" b="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Cost £ million</a:t>
                </a:r>
              </a:p>
            </c:rich>
          </c:tx>
          <c:layout>
            <c:manualLayout>
              <c:xMode val="edge"/>
              <c:yMode val="edge"/>
              <c:x val="0.10117810117810118"/>
              <c:y val="0.2002855116642301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21835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'BM total'!$B$19</c:f>
              <c:strCache>
                <c:ptCount val="1"/>
                <c:pt idx="0">
                  <c:v>BM - Energy balancing</c:v>
                </c:pt>
              </c:strCache>
            </c:strRef>
          </c:tx>
          <c:invertIfNegative val="0"/>
          <c:cat>
            <c:numRef>
              <c:f>'BM total'!$C$18:$N$18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total'!$C$19:$N$19</c:f>
              <c:numCache>
                <c:formatCode>General</c:formatCode>
                <c:ptCount val="12"/>
                <c:pt idx="0" formatCode="#,##0">
                  <c:v>-234870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F-4279-868E-994607595713}"/>
            </c:ext>
          </c:extLst>
        </c:ser>
        <c:ser>
          <c:idx val="1"/>
          <c:order val="1"/>
          <c:tx>
            <c:strRef>
              <c:f>'BM total'!$B$20</c:f>
              <c:strCache>
                <c:ptCount val="1"/>
                <c:pt idx="0">
                  <c:v>BM - Response (Absolute)</c:v>
                </c:pt>
              </c:strCache>
            </c:strRef>
          </c:tx>
          <c:invertIfNegative val="0"/>
          <c:cat>
            <c:numRef>
              <c:f>'BM total'!$C$18:$N$18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total'!$C$20:$N$20</c:f>
              <c:numCache>
                <c:formatCode>General</c:formatCode>
                <c:ptCount val="12"/>
                <c:pt idx="0" formatCode="#,##0">
                  <c:v>118641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F-4279-868E-994607595713}"/>
            </c:ext>
          </c:extLst>
        </c:ser>
        <c:ser>
          <c:idx val="2"/>
          <c:order val="2"/>
          <c:tx>
            <c:strRef>
              <c:f>'BM total'!$B$21</c:f>
              <c:strCache>
                <c:ptCount val="1"/>
                <c:pt idx="0">
                  <c:v>BM - Negative Reserves</c:v>
                </c:pt>
              </c:strCache>
            </c:strRef>
          </c:tx>
          <c:invertIfNegative val="0"/>
          <c:cat>
            <c:numRef>
              <c:f>'BM total'!$C$18:$N$18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total'!$C$21:$N$21</c:f>
              <c:numCache>
                <c:formatCode>General</c:formatCode>
                <c:ptCount val="12"/>
                <c:pt idx="0" formatCode="#,##0">
                  <c:v>-7746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FF-4279-868E-994607595713}"/>
            </c:ext>
          </c:extLst>
        </c:ser>
        <c:ser>
          <c:idx val="3"/>
          <c:order val="3"/>
          <c:tx>
            <c:strRef>
              <c:f>'BM total'!$B$22</c:f>
              <c:strCache>
                <c:ptCount val="1"/>
                <c:pt idx="0">
                  <c:v>BM - Fast Reserves</c:v>
                </c:pt>
              </c:strCache>
            </c:strRef>
          </c:tx>
          <c:invertIfNegative val="0"/>
          <c:cat>
            <c:numRef>
              <c:f>'BM total'!$C$18:$N$18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total'!$C$22:$N$22</c:f>
              <c:numCache>
                <c:formatCode>General</c:formatCode>
                <c:ptCount val="12"/>
                <c:pt idx="0" formatCode="#,##0">
                  <c:v>25542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FF-4279-868E-994607595713}"/>
            </c:ext>
          </c:extLst>
        </c:ser>
        <c:ser>
          <c:idx val="4"/>
          <c:order val="4"/>
          <c:tx>
            <c:strRef>
              <c:f>'BM total'!$B$23</c:f>
              <c:strCache>
                <c:ptCount val="1"/>
                <c:pt idx="0">
                  <c:v>BM - Standing Reserves (STOR)</c:v>
                </c:pt>
              </c:strCache>
            </c:strRef>
          </c:tx>
          <c:invertIfNegative val="0"/>
          <c:cat>
            <c:numRef>
              <c:f>'BM total'!$C$18:$N$18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total'!$C$23:$N$23</c:f>
              <c:numCache>
                <c:formatCode>General</c:formatCode>
                <c:ptCount val="12"/>
                <c:pt idx="0" formatCode="#,##0">
                  <c:v>1523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FF-4279-868E-994607595713}"/>
            </c:ext>
          </c:extLst>
        </c:ser>
        <c:ser>
          <c:idx val="5"/>
          <c:order val="5"/>
          <c:tx>
            <c:strRef>
              <c:f>'BM total'!$B$24</c:f>
              <c:strCache>
                <c:ptCount val="1"/>
                <c:pt idx="0">
                  <c:v>BM - Margin</c:v>
                </c:pt>
              </c:strCache>
            </c:strRef>
          </c:tx>
          <c:invertIfNegative val="0"/>
          <c:cat>
            <c:numRef>
              <c:f>'BM total'!$C$18:$N$18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total'!$C$24:$N$24</c:f>
              <c:numCache>
                <c:formatCode>General</c:formatCode>
                <c:ptCount val="12"/>
                <c:pt idx="0" formatCode="#,##0">
                  <c:v>108081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FF-4279-868E-994607595713}"/>
            </c:ext>
          </c:extLst>
        </c:ser>
        <c:ser>
          <c:idx val="6"/>
          <c:order val="6"/>
          <c:tx>
            <c:strRef>
              <c:f>'BM total'!$B$25</c:f>
              <c:strCache>
                <c:ptCount val="1"/>
                <c:pt idx="0">
                  <c:v>BM - Other Reserves (unwinding)</c:v>
                </c:pt>
              </c:strCache>
            </c:strRef>
          </c:tx>
          <c:invertIfNegative val="0"/>
          <c:cat>
            <c:numRef>
              <c:f>'BM total'!$C$18:$N$18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total'!$C$25:$N$25</c:f>
              <c:numCache>
                <c:formatCode>General</c:formatCode>
                <c:ptCount val="12"/>
                <c:pt idx="0" formatCode="#,##0">
                  <c:v>2757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FF-4279-868E-994607595713}"/>
            </c:ext>
          </c:extLst>
        </c:ser>
        <c:ser>
          <c:idx val="7"/>
          <c:order val="7"/>
          <c:tx>
            <c:strRef>
              <c:f>'BM total'!$B$26</c:f>
              <c:strCache>
                <c:ptCount val="1"/>
                <c:pt idx="0">
                  <c:v>BM - Constrained Margin</c:v>
                </c:pt>
              </c:strCache>
            </c:strRef>
          </c:tx>
          <c:invertIfNegative val="0"/>
          <c:cat>
            <c:numRef>
              <c:f>'BM total'!$C$18:$N$18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total'!$C$26:$N$26</c:f>
              <c:numCache>
                <c:formatCode>General</c:formatCode>
                <c:ptCount val="12"/>
                <c:pt idx="0" formatCode="#,##0">
                  <c:v>189390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FF-4279-868E-994607595713}"/>
            </c:ext>
          </c:extLst>
        </c:ser>
        <c:ser>
          <c:idx val="8"/>
          <c:order val="8"/>
          <c:tx>
            <c:strRef>
              <c:f>'BM total'!$B$27</c:f>
              <c:strCache>
                <c:ptCount val="1"/>
                <c:pt idx="0">
                  <c:v>BM - Constraints E&amp;W</c:v>
                </c:pt>
              </c:strCache>
            </c:strRef>
          </c:tx>
          <c:invertIfNegative val="0"/>
          <c:cat>
            <c:numRef>
              <c:f>'BM total'!$C$18:$N$18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total'!$C$27:$N$27</c:f>
              <c:numCache>
                <c:formatCode>General</c:formatCode>
                <c:ptCount val="12"/>
                <c:pt idx="0" formatCode="#,##0">
                  <c:v>239354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FF-4279-868E-994607595713}"/>
            </c:ext>
          </c:extLst>
        </c:ser>
        <c:ser>
          <c:idx val="9"/>
          <c:order val="9"/>
          <c:tx>
            <c:strRef>
              <c:f>'BM total'!$B$28</c:f>
              <c:strCache>
                <c:ptCount val="1"/>
                <c:pt idx="0">
                  <c:v>BM - Constraints Cheviot</c:v>
                </c:pt>
              </c:strCache>
            </c:strRef>
          </c:tx>
          <c:invertIfNegative val="0"/>
          <c:cat>
            <c:numRef>
              <c:f>'BM total'!$C$18:$N$18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total'!$C$28:$N$28</c:f>
              <c:numCache>
                <c:formatCode>General</c:formatCode>
                <c:ptCount val="12"/>
                <c:pt idx="0" formatCode="#,##0">
                  <c:v>166662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FF-4279-868E-994607595713}"/>
            </c:ext>
          </c:extLst>
        </c:ser>
        <c:ser>
          <c:idx val="10"/>
          <c:order val="10"/>
          <c:tx>
            <c:strRef>
              <c:f>'BM total'!$B$29</c:f>
              <c:strCache>
                <c:ptCount val="1"/>
                <c:pt idx="0">
                  <c:v>BM - Constraints Scotland</c:v>
                </c:pt>
              </c:strCache>
            </c:strRef>
          </c:tx>
          <c:invertIfNegative val="0"/>
          <c:cat>
            <c:numRef>
              <c:f>'BM total'!$C$18:$N$18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total'!$C$29:$N$29</c:f>
              <c:numCache>
                <c:formatCode>General</c:formatCode>
                <c:ptCount val="12"/>
                <c:pt idx="0" formatCode="#,##0">
                  <c:v>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FF-4279-868E-994607595713}"/>
            </c:ext>
          </c:extLst>
        </c:ser>
        <c:ser>
          <c:idx val="11"/>
          <c:order val="11"/>
          <c:tx>
            <c:strRef>
              <c:f>'BM total'!$B$30</c:f>
              <c:strCache>
                <c:ptCount val="1"/>
                <c:pt idx="0">
                  <c:v>BM - Non-Delivery</c:v>
                </c:pt>
              </c:strCache>
            </c:strRef>
          </c:tx>
          <c:invertIfNegative val="0"/>
          <c:cat>
            <c:numRef>
              <c:f>'BM total'!$C$18:$N$18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total'!$C$30:$N$30</c:f>
              <c:numCache>
                <c:formatCode>General</c:formatCode>
                <c:ptCount val="12"/>
                <c:pt idx="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2FF-4279-868E-994607595713}"/>
            </c:ext>
          </c:extLst>
        </c:ser>
        <c:ser>
          <c:idx val="12"/>
          <c:order val="12"/>
          <c:tx>
            <c:strRef>
              <c:f>'BM total'!$B$31</c:f>
              <c:strCache>
                <c:ptCount val="1"/>
                <c:pt idx="0">
                  <c:v>BM - Minor Components</c:v>
                </c:pt>
              </c:strCache>
            </c:strRef>
          </c:tx>
          <c:invertIfNegative val="0"/>
          <c:cat>
            <c:numRef>
              <c:f>'BM total'!$C$18:$N$18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'BM total'!$C$31:$N$31</c:f>
              <c:numCache>
                <c:formatCode>General</c:formatCode>
                <c:ptCount val="12"/>
                <c:pt idx="0" formatCode="#,##0">
                  <c:v>-188254.66800000001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2FF-4279-868E-99460759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782272"/>
        <c:axId val="229783808"/>
      </c:barChart>
      <c:dateAx>
        <c:axId val="229782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29783808"/>
        <c:crosses val="autoZero"/>
        <c:auto val="1"/>
        <c:lblOffset val="100"/>
        <c:baseTimeUnit val="months"/>
      </c:dateAx>
      <c:valAx>
        <c:axId val="2297838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r>
                  <a:rPr lang="en-GB" b="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Volume</a:t>
                </a:r>
                <a:r>
                  <a:rPr lang="en-GB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  MWh</a:t>
                </a:r>
                <a:endParaRPr lang="en-GB" b="0">
                  <a:solidFill>
                    <a:schemeClr val="tx1">
                      <a:lumMod val="50000"/>
                      <a:lumOff val="50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0.10117810117810118"/>
              <c:y val="0.2002855116642301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297822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Ancillary Services</a:t>
            </a:r>
            <a:r>
              <a:rPr lang="en-GB" baseline="0"/>
              <a:t> Cost- April 2018</a:t>
            </a:r>
            <a:endParaRPr lang="en-GB"/>
          </a:p>
        </c:rich>
      </c:tx>
      <c:layout>
        <c:manualLayout>
          <c:xMode val="edge"/>
          <c:yMode val="edge"/>
          <c:x val="0.21687129531517405"/>
          <c:y val="1.627899528266635E-2"/>
        </c:manualLayout>
      </c:layout>
      <c:overlay val="1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892371608497441E-2"/>
          <c:y val="0.21654820578512465"/>
          <c:w val="0.68740461511900497"/>
          <c:h val="0.6850719164556601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11AC-44F7-9023-25A572526DF3}"/>
              </c:ext>
            </c:extLst>
          </c:dPt>
          <c:dPt>
            <c:idx val="1"/>
            <c:bubble3D val="0"/>
            <c:explosion val="8"/>
            <c:extLst>
              <c:ext xmlns:c16="http://schemas.microsoft.com/office/drawing/2014/chart" uri="{C3380CC4-5D6E-409C-BE32-E72D297353CC}">
                <c16:uniqueId val="{00000001-11AC-44F7-9023-25A572526DF3}"/>
              </c:ext>
            </c:extLst>
          </c:dPt>
          <c:dLbls>
            <c:dLbl>
              <c:idx val="0"/>
              <c:layout>
                <c:manualLayout>
                  <c:x val="-0.14463643954036903"/>
                  <c:y val="0.10210314146297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AC-44F7-9023-25A572526DF3}"/>
                </c:ext>
              </c:extLst>
            </c:dLbl>
            <c:dLbl>
              <c:idx val="1"/>
              <c:layout>
                <c:manualLayout>
                  <c:x val="-0.19717730206062309"/>
                  <c:y val="-0.274568300351500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AC-44F7-9023-25A572526DF3}"/>
                </c:ext>
              </c:extLst>
            </c:dLbl>
            <c:dLbl>
              <c:idx val="2"/>
              <c:layout>
                <c:manualLayout>
                  <c:x val="0.12844673211604479"/>
                  <c:y val="4.21643316999019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AC-44F7-9023-25A572526DF3}"/>
                </c:ext>
              </c:extLst>
            </c:dLbl>
            <c:dLbl>
              <c:idx val="3"/>
              <c:layout>
                <c:manualLayout>
                  <c:x val="-0.10636042816022608"/>
                  <c:y val="8.73399245356009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AC-44F7-9023-25A572526DF3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 Total'!$B$16:$B$19</c:f>
              <c:strCache>
                <c:ptCount val="4"/>
                <c:pt idx="0">
                  <c:v>AS Mandatory Service</c:v>
                </c:pt>
                <c:pt idx="1">
                  <c:v>AS Commercial Service</c:v>
                </c:pt>
                <c:pt idx="2">
                  <c:v>AS Tendered Service</c:v>
                </c:pt>
                <c:pt idx="3">
                  <c:v>AS Miscellaneous Costs</c:v>
                </c:pt>
              </c:strCache>
            </c:strRef>
          </c:cat>
          <c:val>
            <c:numRef>
              <c:f>'AS Total'!$C$16:$C$19</c:f>
              <c:numCache>
                <c:formatCode>"£"#,##0.0</c:formatCode>
                <c:ptCount val="4"/>
                <c:pt idx="0">
                  <c:v>7.0618899699999993</c:v>
                </c:pt>
                <c:pt idx="1">
                  <c:v>12.47791573932416</c:v>
                </c:pt>
                <c:pt idx="2">
                  <c:v>13.887538749999999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AC-44F7-9023-25A572526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663422956010803"/>
          <c:y val="4.1120443277923593E-2"/>
          <c:w val="0.703366999100275"/>
          <c:h val="0.866095654709827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'AS Total'!$B$3</c:f>
              <c:strCache>
                <c:ptCount val="1"/>
                <c:pt idx="0">
                  <c:v>AS - Response</c:v>
                </c:pt>
              </c:strCache>
            </c:strRef>
          </c:tx>
          <c:invertIfNegative val="0"/>
          <c:cat>
            <c:numRef>
              <c:f>'AS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'AS Total'!$C$3:$N$3</c:f>
              <c:numCache>
                <c:formatCode>#,##0.0</c:formatCode>
                <c:ptCount val="12"/>
                <c:pt idx="0">
                  <c:v>9.0196279699995898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3-481E-A310-EBAC7EC871C4}"/>
            </c:ext>
          </c:extLst>
        </c:ser>
        <c:ser>
          <c:idx val="1"/>
          <c:order val="1"/>
          <c:tx>
            <c:strRef>
              <c:f>'AS Total'!$B$4</c:f>
              <c:strCache>
                <c:ptCount val="1"/>
                <c:pt idx="0">
                  <c:v>AS - Fast Reserves</c:v>
                </c:pt>
              </c:strCache>
            </c:strRef>
          </c:tx>
          <c:invertIfNegative val="0"/>
          <c:cat>
            <c:numRef>
              <c:f>'AS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'AS Total'!$C$4:$N$4</c:f>
              <c:numCache>
                <c:formatCode>#,##0.0</c:formatCode>
                <c:ptCount val="12"/>
                <c:pt idx="0">
                  <c:v>5.4332922900000016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A3-481E-A310-EBAC7EC871C4}"/>
            </c:ext>
          </c:extLst>
        </c:ser>
        <c:ser>
          <c:idx val="2"/>
          <c:order val="2"/>
          <c:tx>
            <c:strRef>
              <c:f>'AS Total'!$B$5</c:f>
              <c:strCache>
                <c:ptCount val="1"/>
                <c:pt idx="0">
                  <c:v>AS - STOR</c:v>
                </c:pt>
              </c:strCache>
            </c:strRef>
          </c:tx>
          <c:invertIfNegative val="0"/>
          <c:cat>
            <c:numRef>
              <c:f>'AS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'AS Total'!$C$5:$N$5</c:f>
              <c:numCache>
                <c:formatCode>#,##0.0</c:formatCode>
                <c:ptCount val="12"/>
                <c:pt idx="0">
                  <c:v>5.3765949500000003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A3-481E-A310-EBAC7EC871C4}"/>
            </c:ext>
          </c:extLst>
        </c:ser>
        <c:ser>
          <c:idx val="3"/>
          <c:order val="3"/>
          <c:tx>
            <c:strRef>
              <c:f>'AS Total'!$B$6</c:f>
              <c:strCache>
                <c:ptCount val="1"/>
                <c:pt idx="0">
                  <c:v>AS - Other Reserves</c:v>
                </c:pt>
              </c:strCache>
            </c:strRef>
          </c:tx>
          <c:invertIfNegative val="0"/>
          <c:cat>
            <c:numRef>
              <c:f>'AS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'AS Total'!$C$6:$N$6</c:f>
              <c:numCache>
                <c:formatCode>#,##0.0</c:formatCode>
                <c:ptCount val="12"/>
                <c:pt idx="0">
                  <c:v>0.71916078000000017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A3-481E-A310-EBAC7EC871C4}"/>
            </c:ext>
          </c:extLst>
        </c:ser>
        <c:ser>
          <c:idx val="4"/>
          <c:order val="4"/>
          <c:tx>
            <c:strRef>
              <c:f>'AS Total'!$B$7</c:f>
              <c:strCache>
                <c:ptCount val="1"/>
                <c:pt idx="0">
                  <c:v>AS - Black Start</c:v>
                </c:pt>
              </c:strCache>
            </c:strRef>
          </c:tx>
          <c:invertIfNegative val="0"/>
          <c:cat>
            <c:numRef>
              <c:f>'AS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'AS Total'!$C$7:$N$7</c:f>
              <c:numCache>
                <c:formatCode>#,##0.0</c:formatCode>
                <c:ptCount val="12"/>
                <c:pt idx="0">
                  <c:v>3.2257420522490121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A3-481E-A310-EBAC7EC871C4}"/>
            </c:ext>
          </c:extLst>
        </c:ser>
        <c:ser>
          <c:idx val="5"/>
          <c:order val="5"/>
          <c:tx>
            <c:strRef>
              <c:f>'AS Total'!$B$8</c:f>
              <c:strCache>
                <c:ptCount val="1"/>
                <c:pt idx="0">
                  <c:v>AS - Reactive</c:v>
                </c:pt>
              </c:strCache>
            </c:strRef>
          </c:tx>
          <c:invertIfNegative val="0"/>
          <c:cat>
            <c:numRef>
              <c:f>'AS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'AS Total'!$C$8:$N$8</c:f>
              <c:numCache>
                <c:formatCode>#,##0.0</c:formatCode>
                <c:ptCount val="12"/>
                <c:pt idx="0">
                  <c:v>6.1311217603902035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A3-481E-A310-EBAC7EC871C4}"/>
            </c:ext>
          </c:extLst>
        </c:ser>
        <c:ser>
          <c:idx val="6"/>
          <c:order val="6"/>
          <c:tx>
            <c:strRef>
              <c:f>'AS Total'!$B$9</c:f>
              <c:strCache>
                <c:ptCount val="1"/>
                <c:pt idx="0">
                  <c:v>AS - Constraints </c:v>
                </c:pt>
              </c:strCache>
            </c:strRef>
          </c:tx>
          <c:invertIfNegative val="0"/>
          <c:cat>
            <c:numRef>
              <c:f>'AS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'AS Total'!$C$9:$N$9</c:f>
              <c:numCache>
                <c:formatCode>#,##0.0</c:formatCode>
                <c:ptCount val="12"/>
                <c:pt idx="0">
                  <c:v>2.7229137846400007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A3-481E-A310-EBAC7EC871C4}"/>
            </c:ext>
          </c:extLst>
        </c:ser>
        <c:ser>
          <c:idx val="7"/>
          <c:order val="7"/>
          <c:tx>
            <c:strRef>
              <c:f>'AS Total'!$B$10</c:f>
              <c:strCache>
                <c:ptCount val="1"/>
                <c:pt idx="0">
                  <c:v>AS - SO-SO Costs</c:v>
                </c:pt>
              </c:strCache>
            </c:strRef>
          </c:tx>
          <c:invertIfNegative val="0"/>
          <c:cat>
            <c:numRef>
              <c:f>'AS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'AS Total'!$C$10:$N$10</c:f>
              <c:numCache>
                <c:formatCode>#,##0.0</c:formatCode>
                <c:ptCount val="12"/>
                <c:pt idx="0">
                  <c:v>0.79900000000000004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A3-481E-A310-EBAC7EC871C4}"/>
            </c:ext>
          </c:extLst>
        </c:ser>
        <c:ser>
          <c:idx val="8"/>
          <c:order val="8"/>
          <c:tx>
            <c:strRef>
              <c:f>'AS Total'!$B$11</c:f>
              <c:strCache>
                <c:ptCount val="1"/>
                <c:pt idx="0">
                  <c:v>AS - Other Ancillary Cost</c:v>
                </c:pt>
              </c:strCache>
            </c:strRef>
          </c:tx>
          <c:invertIfNegative val="0"/>
          <c:cat>
            <c:numRef>
              <c:f>'AS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'AS Total'!$C$11:$N$11</c:f>
              <c:numCache>
                <c:formatCode>#,##0.0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A3-481E-A310-EBAC7EC871C4}"/>
            </c:ext>
          </c:extLst>
        </c:ser>
        <c:ser>
          <c:idx val="9"/>
          <c:order val="9"/>
          <c:tx>
            <c:strRef>
              <c:f>'AS Total'!$B$12</c:f>
              <c:strCache>
                <c:ptCount val="1"/>
                <c:pt idx="0">
                  <c:v>AS - Outstanding Liabilities</c:v>
                </c:pt>
              </c:strCache>
            </c:strRef>
          </c:tx>
          <c:invertIfNegative val="0"/>
          <c:cat>
            <c:numRef>
              <c:f>'AS Total'!$C$2:$N$2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'AS Total'!$C$12:$N$12</c:f>
              <c:numCache>
                <c:formatCode>#,##0.0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A3-481E-A310-EBAC7EC87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138688"/>
        <c:axId val="133140480"/>
      </c:barChart>
      <c:dateAx>
        <c:axId val="133138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3140480"/>
        <c:crosses val="autoZero"/>
        <c:auto val="1"/>
        <c:lblOffset val="100"/>
        <c:baseTimeUnit val="months"/>
      </c:dateAx>
      <c:valAx>
        <c:axId val="133140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Costs £ million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331386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4856451290428"/>
          <c:y val="4.0515653775322284E-2"/>
          <c:w val="0.87370248897169867"/>
          <c:h val="0.683597975667406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Trades!$B$9</c:f>
              <c:strCache>
                <c:ptCount val="1"/>
                <c:pt idx="0">
                  <c:v>Buy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Trades!$C$8:$N$8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Trades!$C$9:$N$9</c:f>
              <c:numCache>
                <c:formatCode>#,##0.0</c:formatCode>
                <c:ptCount val="12"/>
                <c:pt idx="0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5-4E6C-9005-1FFF6E5FAF43}"/>
            </c:ext>
          </c:extLst>
        </c:ser>
        <c:ser>
          <c:idx val="1"/>
          <c:order val="1"/>
          <c:tx>
            <c:strRef>
              <c:f>Trades!$B$10</c:f>
              <c:strCache>
                <c:ptCount val="1"/>
                <c:pt idx="0">
                  <c:v>Sell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Trades!$C$8:$N$8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Trades!$C$10:$N$10</c:f>
              <c:numCache>
                <c:formatCode>#,##0.0</c:formatCode>
                <c:ptCount val="12"/>
                <c:pt idx="0">
                  <c:v>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95-4E6C-9005-1FFF6E5FA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7482408"/>
        <c:axId val="827479456"/>
      </c:barChart>
      <c:dateAx>
        <c:axId val="827482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479456"/>
        <c:crosses val="autoZero"/>
        <c:auto val="1"/>
        <c:lblOffset val="100"/>
        <c:baseTimeUnit val="months"/>
      </c:dateAx>
      <c:valAx>
        <c:axId val="82747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 £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482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Trades!$B$4</c:f>
              <c:strCache>
                <c:ptCount val="1"/>
                <c:pt idx="0">
                  <c:v>Buy Volume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Trades!$C$3:$N$3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Trades!$C$4:$N$4</c:f>
              <c:numCache>
                <c:formatCode>#,##0.0</c:formatCode>
                <c:ptCount val="12"/>
                <c:pt idx="0" formatCode="#,##0">
                  <c:v>20510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98-4182-815E-BDF890C26EDA}"/>
            </c:ext>
          </c:extLst>
        </c:ser>
        <c:ser>
          <c:idx val="1"/>
          <c:order val="1"/>
          <c:tx>
            <c:strRef>
              <c:f>Trades!$B$5</c:f>
              <c:strCache>
                <c:ptCount val="1"/>
                <c:pt idx="0">
                  <c:v>Sell Volume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Trades!$C$3:$N$3</c:f>
              <c:numCache>
                <c:formatCode>mmm\-yy</c:formatCode>
                <c:ptCount val="12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  <c:pt idx="6">
                  <c:v>43374</c:v>
                </c:pt>
                <c:pt idx="7">
                  <c:v>43405</c:v>
                </c:pt>
                <c:pt idx="8">
                  <c:v>43435</c:v>
                </c:pt>
                <c:pt idx="9">
                  <c:v>43466</c:v>
                </c:pt>
                <c:pt idx="10">
                  <c:v>43497</c:v>
                </c:pt>
                <c:pt idx="11">
                  <c:v>43525</c:v>
                </c:pt>
              </c:numCache>
            </c:numRef>
          </c:cat>
          <c:val>
            <c:numRef>
              <c:f>Trades!$C$5:$N$5</c:f>
              <c:numCache>
                <c:formatCode>#,##0.0</c:formatCode>
                <c:ptCount val="12"/>
                <c:pt idx="0" formatCode="#,##0">
                  <c:v>-121974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98-4182-815E-BDF890C26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7482408"/>
        <c:axId val="827479456"/>
      </c:barChart>
      <c:dateAx>
        <c:axId val="827482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479456"/>
        <c:crosses val="autoZero"/>
        <c:auto val="1"/>
        <c:lblOffset val="100"/>
        <c:baseTimeUnit val="months"/>
      </c:dateAx>
      <c:valAx>
        <c:axId val="82747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482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1200150</xdr:colOff>
      <xdr:row>5</xdr:row>
      <xdr:rowOff>47625</xdr:rowOff>
    </xdr:from>
    <xdr:to>
      <xdr:col>9</xdr:col>
      <xdr:colOff>238126</xdr:colOff>
      <xdr:row>18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380999</xdr:colOff>
      <xdr:row>0</xdr:row>
      <xdr:rowOff>0</xdr:rowOff>
    </xdr:from>
    <xdr:to>
      <xdr:col>29</xdr:col>
      <xdr:colOff>167069</xdr:colOff>
      <xdr:row>26</xdr:row>
      <xdr:rowOff>10166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59652A-8A0C-4810-84D8-8918F81E4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308670</xdr:colOff>
      <xdr:row>27</xdr:row>
      <xdr:rowOff>34637</xdr:rowOff>
    </xdr:from>
    <xdr:to>
      <xdr:col>27</xdr:col>
      <xdr:colOff>119852</xdr:colOff>
      <xdr:row>43</xdr:row>
      <xdr:rowOff>23431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FDD7A97-58F3-4634-92A6-97BDEACFC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817666</xdr:colOff>
      <xdr:row>1</xdr:row>
      <xdr:rowOff>34637</xdr:rowOff>
    </xdr:from>
    <xdr:to>
      <xdr:col>24</xdr:col>
      <xdr:colOff>34638</xdr:colOff>
      <xdr:row>27</xdr:row>
      <xdr:rowOff>48243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176E545-5733-4773-88E4-247A92F120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872341</xdr:colOff>
      <xdr:row>28</xdr:row>
      <xdr:rowOff>84612</xdr:rowOff>
    </xdr:from>
    <xdr:to>
      <xdr:col>20</xdr:col>
      <xdr:colOff>74221</xdr:colOff>
      <xdr:row>45</xdr:row>
      <xdr:rowOff>32163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2E28FA7-BA13-485B-BE59-47BA70CBC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831272</xdr:colOff>
      <xdr:row>46</xdr:row>
      <xdr:rowOff>34636</xdr:rowOff>
    </xdr:from>
    <xdr:to>
      <xdr:col>24</xdr:col>
      <xdr:colOff>54429</xdr:colOff>
      <xdr:row>72</xdr:row>
      <xdr:rowOff>75456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8E662D3-EFAA-477C-9FC9-53BDFC12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462642</xdr:colOff>
      <xdr:row>0</xdr:row>
      <xdr:rowOff>0</xdr:rowOff>
    </xdr:from>
    <xdr:to>
      <xdr:col>24</xdr:col>
      <xdr:colOff>54428</xdr:colOff>
      <xdr:row>19</xdr:row>
      <xdr:rowOff>92528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74E6FA8-21B2-4D0A-878E-0E4453C954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394605</xdr:colOff>
      <xdr:row>20</xdr:row>
      <xdr:rowOff>97971</xdr:rowOff>
    </xdr:from>
    <xdr:to>
      <xdr:col>23</xdr:col>
      <xdr:colOff>462642</xdr:colOff>
      <xdr:row>39</xdr:row>
      <xdr:rowOff>176893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6EC6543-F714-4948-A701-3FAB8F551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528567</xdr:colOff>
      <xdr:row>26</xdr:row>
      <xdr:rowOff>101651</xdr:rowOff>
    </xdr:from>
    <xdr:to>
      <xdr:col>20</xdr:col>
      <xdr:colOff>451293</xdr:colOff>
      <xdr:row>48</xdr:row>
      <xdr:rowOff>88044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74E6B9-E90C-46CB-BAC4-251DBCF5C7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253663</xdr:colOff>
      <xdr:row>0</xdr:row>
      <xdr:rowOff>0</xdr:rowOff>
    </xdr:from>
    <xdr:to>
      <xdr:col>20</xdr:col>
      <xdr:colOff>612249</xdr:colOff>
      <xdr:row>25</xdr:row>
      <xdr:rowOff>134470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5D291A6-1775-473A-A35E-AD96F7F3A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51954</xdr:colOff>
      <xdr:row>0</xdr:row>
      <xdr:rowOff>0</xdr:rowOff>
    </xdr:from>
    <xdr:to>
      <xdr:col>56</xdr:col>
      <xdr:colOff>155864</xdr:colOff>
      <xdr:row>33</xdr:row>
      <xdr:rowOff>173182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7F6A2F5-FB4B-416E-A7E3-D846503246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165388</xdr:colOff>
      <xdr:row>34</xdr:row>
      <xdr:rowOff>31170</xdr:rowOff>
    </xdr:from>
    <xdr:to>
      <xdr:col>54</xdr:col>
      <xdr:colOff>415637</xdr:colOff>
      <xdr:row>67</xdr:row>
      <xdr:rowOff>17317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8497B4F-47D7-4EFB-AB9B-D5CDB123CB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71105</xdr:colOff>
      <xdr:row>0</xdr:row>
      <xdr:rowOff>0</xdr:rowOff>
    </xdr:from>
    <xdr:to>
      <xdr:col>22</xdr:col>
      <xdr:colOff>73346</xdr:colOff>
      <xdr:row>20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C82286-8046-4EC0-9D03-E8689672BF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26487</xdr:colOff>
      <xdr:row>22</xdr:row>
      <xdr:rowOff>74975</xdr:rowOff>
    </xdr:from>
    <xdr:to>
      <xdr:col>23</xdr:col>
      <xdr:colOff>463518</xdr:colOff>
      <xdr:row>42</xdr:row>
      <xdr:rowOff>181111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40C483-2F23-4CC9-ABA9-9B69B5A7D1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628649</xdr:colOff>
      <xdr:row>8</xdr:row>
      <xdr:rowOff>38100</xdr:rowOff>
    </xdr:from>
    <xdr:to>
      <xdr:col>11</xdr:col>
      <xdr:colOff>485774</xdr:colOff>
      <xdr:row>22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8BE28D-5756-4F85-A687-26420F5C57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911679</xdr:colOff>
      <xdr:row>10</xdr:row>
      <xdr:rowOff>13607</xdr:rowOff>
    </xdr:from>
    <xdr:to>
      <xdr:col>9</xdr:col>
      <xdr:colOff>489857</xdr:colOff>
      <xdr:row>37</xdr:row>
      <xdr:rowOff>51707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B2CD72-89C4-44C9-976E-90910D0AE9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285751</xdr:colOff>
      <xdr:row>0</xdr:row>
      <xdr:rowOff>0</xdr:rowOff>
    </xdr:from>
    <xdr:to>
      <xdr:col>22</xdr:col>
      <xdr:colOff>145598</xdr:colOff>
      <xdr:row>20</xdr:row>
      <xdr:rowOff>13607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0D34D9-0596-47C8-95DB-14092B9373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552449</xdr:colOff>
      <xdr:row>0</xdr:row>
      <xdr:rowOff>0</xdr:rowOff>
    </xdr:from>
    <xdr:to>
      <xdr:col>19</xdr:col>
      <xdr:colOff>390525</xdr:colOff>
      <xdr:row>20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6A23E7-5798-43C3-862B-E6BA5998D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204109</xdr:colOff>
      <xdr:row>1</xdr:row>
      <xdr:rowOff>68036</xdr:rowOff>
    </xdr:from>
    <xdr:to>
      <xdr:col>24</xdr:col>
      <xdr:colOff>13608</xdr:colOff>
      <xdr:row>26</xdr:row>
      <xdr:rowOff>68036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27CCCF-1B64-45E3-8EBA-787360E4E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163287</xdr:colOff>
      <xdr:row>26</xdr:row>
      <xdr:rowOff>149679</xdr:rowOff>
    </xdr:from>
    <xdr:to>
      <xdr:col>23</xdr:col>
      <xdr:colOff>585107</xdr:colOff>
      <xdr:row>53</xdr:row>
      <xdr:rowOff>149679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134C30-17F7-48D7-9F26-AD4759E26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51957</xdr:colOff>
      <xdr:row>0</xdr:row>
      <xdr:rowOff>17317</xdr:rowOff>
    </xdr:from>
    <xdr:to>
      <xdr:col>30</xdr:col>
      <xdr:colOff>122960</xdr:colOff>
      <xdr:row>29</xdr:row>
      <xdr:rowOff>3030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9EA5C9-6BD0-48FA-AE65-5EF3B78F3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450273</xdr:colOff>
      <xdr:row>28</xdr:row>
      <xdr:rowOff>86591</xdr:rowOff>
    </xdr:from>
    <xdr:to>
      <xdr:col>29</xdr:col>
      <xdr:colOff>521277</xdr:colOff>
      <xdr:row>60</xdr:row>
      <xdr:rowOff>72304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30CA26-42EF-448C-A5BD-D9D068574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181824</xdr:colOff>
      <xdr:row>21</xdr:row>
      <xdr:rowOff>69022</xdr:rowOff>
    </xdr:from>
    <xdr:to>
      <xdr:col>14</xdr:col>
      <xdr:colOff>231322</xdr:colOff>
      <xdr:row>38</xdr:row>
      <xdr:rowOff>108857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337776</xdr:colOff>
      <xdr:row>8</xdr:row>
      <xdr:rowOff>95250</xdr:rowOff>
    </xdr:from>
    <xdr:to>
      <xdr:col>26</xdr:col>
      <xdr:colOff>108857</xdr:colOff>
      <xdr:row>37</xdr:row>
      <xdr:rowOff>81642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11</xdr:row>
      <xdr:rowOff>0</xdr:rowOff>
    </xdr:from>
    <xdr:to>
      <xdr:col>18</xdr:col>
      <xdr:colOff>171450</xdr:colOff>
      <xdr:row>29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9DDEAA-6E92-4B87-AFDB-BF933A6714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10</xdr:row>
      <xdr:rowOff>133349</xdr:rowOff>
    </xdr:from>
    <xdr:to>
      <xdr:col>7</xdr:col>
      <xdr:colOff>342900</xdr:colOff>
      <xdr:row>29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ED7B78-CA70-44BB-A187-46D8E6654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440871</xdr:colOff>
      <xdr:row>1</xdr:row>
      <xdr:rowOff>0</xdr:rowOff>
    </xdr:from>
    <xdr:to>
      <xdr:col>26</xdr:col>
      <xdr:colOff>310243</xdr:colOff>
      <xdr:row>19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6BFE4AC-B37A-4360-869E-4FF3F9524E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816429</xdr:colOff>
      <xdr:row>15</xdr:row>
      <xdr:rowOff>13607</xdr:rowOff>
    </xdr:from>
    <xdr:to>
      <xdr:col>9</xdr:col>
      <xdr:colOff>98483</xdr:colOff>
      <xdr:row>32</xdr:row>
      <xdr:rowOff>53442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75000DF-553E-446F-98E7-89C33423C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408214</xdr:colOff>
      <xdr:row>3</xdr:row>
      <xdr:rowOff>170768</xdr:rowOff>
    </xdr:from>
    <xdr:to>
      <xdr:col>31</xdr:col>
      <xdr:colOff>517071</xdr:colOff>
      <xdr:row>34</xdr:row>
      <xdr:rowOff>176892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201706</xdr:colOff>
      <xdr:row>0</xdr:row>
      <xdr:rowOff>0</xdr:rowOff>
    </xdr:from>
    <xdr:to>
      <xdr:col>23</xdr:col>
      <xdr:colOff>220756</xdr:colOff>
      <xdr:row>15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32C8B7-CEC7-4FD4-9A61-2A1EBE9B8C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168087</xdr:colOff>
      <xdr:row>16</xdr:row>
      <xdr:rowOff>123264</xdr:rowOff>
    </xdr:from>
    <xdr:to>
      <xdr:col>23</xdr:col>
      <xdr:colOff>368113</xdr:colOff>
      <xdr:row>32</xdr:row>
      <xdr:rowOff>66114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D8AF95-BF78-4AEC-A286-CF1910F30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475131</xdr:colOff>
      <xdr:row>0</xdr:row>
      <xdr:rowOff>187139</xdr:rowOff>
    </xdr:from>
    <xdr:to>
      <xdr:col>22</xdr:col>
      <xdr:colOff>502585</xdr:colOff>
      <xdr:row>20</xdr:row>
      <xdr:rowOff>44264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D0105B-9E2D-4DC0-B392-9020CBBED0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493059</xdr:colOff>
      <xdr:row>20</xdr:row>
      <xdr:rowOff>168090</xdr:rowOff>
    </xdr:from>
    <xdr:to>
      <xdr:col>22</xdr:col>
      <xdr:colOff>520513</xdr:colOff>
      <xdr:row>40</xdr:row>
      <xdr:rowOff>25215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2D620D-B2E1-4848-9215-6C3BE923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"/>
  <sheetViews>
    <sheetView tabSelected="1" workbookViewId="0">
      <selection activeCell="B22" sqref="B22"/>
    </sheetView>
  </sheetViews>
  <sheetFormatPr defaultRowHeight="15" x14ac:dyDescent="0.25"/>
  <cols>
    <col min="2" max="2" width="20.42578125" bestFit="1" customWidth="1"/>
    <col min="3" max="3" width="11.5703125" bestFit="1" customWidth="1"/>
    <col min="4" max="4" width="16.7109375" bestFit="1" customWidth="1"/>
    <col min="5" max="5" width="9.28515625" bestFit="1" customWidth="1"/>
  </cols>
  <sheetData>
    <row r="2" spans="2:7" x14ac:dyDescent="0.25">
      <c r="B2" t="s">
        <v>1</v>
      </c>
      <c r="C2" t="s">
        <v>0</v>
      </c>
      <c r="D2" t="s">
        <v>2</v>
      </c>
      <c r="E2" t="s">
        <v>3</v>
      </c>
      <c r="F2" t="s">
        <v>4</v>
      </c>
      <c r="G2" t="s">
        <v>48</v>
      </c>
    </row>
    <row r="3" spans="2:7" x14ac:dyDescent="0.25">
      <c r="B3" s="14">
        <v>20.805</v>
      </c>
      <c r="C3" s="14">
        <v>4.2439999999999998</v>
      </c>
      <c r="D3" s="14">
        <v>33.427</v>
      </c>
      <c r="E3" s="14">
        <v>0</v>
      </c>
      <c r="F3" s="14">
        <v>-0.60599999999999998</v>
      </c>
      <c r="G3" s="14">
        <f>SUM(B3:F3)</f>
        <v>57.87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14"/>
  <sheetViews>
    <sheetView zoomScale="55" zoomScaleNormal="55" workbookViewId="0">
      <selection activeCell="J28" sqref="J28"/>
    </sheetView>
  </sheetViews>
  <sheetFormatPr defaultRowHeight="15" x14ac:dyDescent="0.25"/>
  <cols>
    <col min="2" max="2" width="49.42578125" customWidth="1"/>
    <col min="3" max="14" width="6.85546875" customWidth="1"/>
    <col min="16" max="16" width="35" customWidth="1"/>
    <col min="17" max="17" width="8" bestFit="1" customWidth="1"/>
    <col min="18" max="18" width="6.85546875" bestFit="1" customWidth="1"/>
    <col min="19" max="19" width="6.5703125" bestFit="1" customWidth="1"/>
    <col min="20" max="20" width="5.85546875" bestFit="1" customWidth="1"/>
    <col min="21" max="22" width="6.85546875" bestFit="1" customWidth="1"/>
    <col min="23" max="23" width="6.5703125" bestFit="1" customWidth="1"/>
    <col min="24" max="24" width="6.7109375" bestFit="1" customWidth="1"/>
    <col min="25" max="25" width="6.85546875" bestFit="1" customWidth="1"/>
    <col min="26" max="26" width="6.5703125" bestFit="1" customWidth="1"/>
    <col min="27" max="27" width="6.7109375" bestFit="1" customWidth="1"/>
    <col min="28" max="28" width="6.5703125" bestFit="1" customWidth="1"/>
  </cols>
  <sheetData>
    <row r="2" spans="2:28" x14ac:dyDescent="0.25">
      <c r="B2" s="2" t="s">
        <v>47</v>
      </c>
      <c r="C2" s="3">
        <v>43191</v>
      </c>
      <c r="D2" s="3">
        <v>43221</v>
      </c>
      <c r="E2" s="3">
        <v>43252</v>
      </c>
      <c r="F2" s="3">
        <v>43282</v>
      </c>
      <c r="G2" s="3">
        <v>43313</v>
      </c>
      <c r="H2" s="3">
        <v>43344</v>
      </c>
      <c r="I2" s="3">
        <v>43374</v>
      </c>
      <c r="J2" s="3">
        <v>43405</v>
      </c>
      <c r="K2" s="3">
        <v>43435</v>
      </c>
      <c r="L2" s="3">
        <v>43466</v>
      </c>
      <c r="M2" s="3">
        <v>43497</v>
      </c>
      <c r="N2" s="3">
        <v>43525</v>
      </c>
    </row>
    <row r="3" spans="2:28" x14ac:dyDescent="0.25">
      <c r="B3" s="1" t="s">
        <v>94</v>
      </c>
      <c r="C3" s="18">
        <v>7.5999999999999998E-2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28" x14ac:dyDescent="0.25">
      <c r="B4" s="1" t="s">
        <v>95</v>
      </c>
      <c r="C4" s="18">
        <v>1.47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28" x14ac:dyDescent="0.25">
      <c r="B5" s="1" t="s">
        <v>100</v>
      </c>
      <c r="C5" s="18">
        <v>0.439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26"/>
      <c r="Q5" s="27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2:28" x14ac:dyDescent="0.25">
      <c r="B6" s="1" t="s">
        <v>98</v>
      </c>
      <c r="C6" s="18">
        <v>2.0102513000000002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28" x14ac:dyDescent="0.25">
      <c r="B7" s="1" t="s">
        <v>99</v>
      </c>
      <c r="C7" s="18">
        <v>1.5657358900000002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28" x14ac:dyDescent="0.25">
      <c r="B8" s="1" t="s">
        <v>96</v>
      </c>
      <c r="C8" s="18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28" x14ac:dyDescent="0.25">
      <c r="B9" s="1" t="s">
        <v>97</v>
      </c>
      <c r="C9" s="18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28" x14ac:dyDescent="0.25">
      <c r="B10" s="10"/>
    </row>
    <row r="11" spans="2:28" x14ac:dyDescent="0.25">
      <c r="C11" s="25"/>
    </row>
    <row r="12" spans="2:28" x14ac:dyDescent="0.25">
      <c r="B12" s="2" t="s">
        <v>6</v>
      </c>
      <c r="C12" s="3">
        <v>43191</v>
      </c>
      <c r="D12" s="3">
        <v>43221</v>
      </c>
      <c r="E12" s="3">
        <v>43252</v>
      </c>
      <c r="F12" s="3">
        <v>43282</v>
      </c>
      <c r="G12" s="3">
        <v>43313</v>
      </c>
      <c r="H12" s="3">
        <v>43344</v>
      </c>
      <c r="I12" s="3">
        <v>43374</v>
      </c>
      <c r="J12" s="3">
        <v>43405</v>
      </c>
      <c r="K12" s="3">
        <v>43435</v>
      </c>
      <c r="L12" s="3">
        <v>43466</v>
      </c>
      <c r="M12" s="3">
        <v>43497</v>
      </c>
      <c r="N12" s="3">
        <v>43525</v>
      </c>
    </row>
    <row r="13" spans="2:28" x14ac:dyDescent="0.25">
      <c r="B13" s="13" t="s">
        <v>99</v>
      </c>
      <c r="C13" s="24">
        <v>43800.192999999999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2:28" x14ac:dyDescent="0.25">
      <c r="B14" s="13" t="s">
        <v>101</v>
      </c>
      <c r="C14" s="24">
        <v>4468.8760000000002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zoomScale="55" zoomScaleNormal="55" workbookViewId="0">
      <selection activeCell="B2" sqref="B2:N9"/>
    </sheetView>
  </sheetViews>
  <sheetFormatPr defaultRowHeight="15" x14ac:dyDescent="0.25"/>
  <cols>
    <col min="2" max="2" width="48.28515625" customWidth="1"/>
    <col min="3" max="14" width="6.5703125" customWidth="1"/>
    <col min="15" max="15" width="27.5703125" customWidth="1"/>
    <col min="16" max="16" width="35.7109375" customWidth="1"/>
    <col min="17" max="17" width="11.7109375" bestFit="1" customWidth="1"/>
  </cols>
  <sheetData>
    <row r="2" spans="2:14" x14ac:dyDescent="0.25">
      <c r="B2" s="2" t="s">
        <v>47</v>
      </c>
      <c r="C2" s="3">
        <v>43191</v>
      </c>
      <c r="D2" s="3">
        <v>43221</v>
      </c>
      <c r="E2" s="3">
        <v>43252</v>
      </c>
      <c r="F2" s="3">
        <v>43282</v>
      </c>
      <c r="G2" s="3">
        <v>43313</v>
      </c>
      <c r="H2" s="3">
        <v>43344</v>
      </c>
      <c r="I2" s="3">
        <v>43374</v>
      </c>
      <c r="J2" s="3">
        <v>43405</v>
      </c>
      <c r="K2" s="3">
        <v>43435</v>
      </c>
      <c r="L2" s="3">
        <v>43466</v>
      </c>
      <c r="M2" s="3">
        <v>43497</v>
      </c>
      <c r="N2" s="3">
        <v>43525</v>
      </c>
    </row>
    <row r="3" spans="2:14" x14ac:dyDescent="0.25">
      <c r="B3" s="13" t="s">
        <v>42</v>
      </c>
      <c r="C3" s="29">
        <v>0.11204639999999991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2:14" x14ac:dyDescent="0.25">
      <c r="B4" s="13" t="s">
        <v>43</v>
      </c>
      <c r="C4" s="29">
        <v>1.6120484639999991E-2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2:14" x14ac:dyDescent="0.25">
      <c r="B5" s="13" t="s">
        <v>44</v>
      </c>
      <c r="C5" s="29">
        <v>1.638527E-2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2:14" ht="16.5" customHeight="1" x14ac:dyDescent="0.25">
      <c r="B6" s="13" t="s">
        <v>45</v>
      </c>
      <c r="C6" s="29">
        <v>0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2:14" ht="15.75" customHeight="1" x14ac:dyDescent="0.25">
      <c r="B7" s="13" t="s">
        <v>46</v>
      </c>
      <c r="C7" s="29">
        <v>0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2:14" x14ac:dyDescent="0.25">
      <c r="B8" s="13" t="s">
        <v>109</v>
      </c>
      <c r="C8" s="29">
        <v>0.77500000000000002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2:14" x14ac:dyDescent="0.25">
      <c r="B9" s="13" t="s">
        <v>102</v>
      </c>
      <c r="C9" s="29">
        <v>1.821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2" spans="2:14" x14ac:dyDescent="0.25">
      <c r="B12" s="2" t="s">
        <v>107</v>
      </c>
      <c r="C12" s="3">
        <v>43191</v>
      </c>
      <c r="D12" s="3">
        <v>43221</v>
      </c>
      <c r="E12" s="3">
        <v>43252</v>
      </c>
      <c r="F12" s="3">
        <v>43282</v>
      </c>
      <c r="G12" s="3">
        <v>43313</v>
      </c>
      <c r="H12" s="3">
        <v>43344</v>
      </c>
      <c r="I12" s="3">
        <v>43374</v>
      </c>
      <c r="J12" s="3">
        <v>43405</v>
      </c>
      <c r="K12" s="3">
        <v>43435</v>
      </c>
      <c r="L12" s="3">
        <v>43466</v>
      </c>
      <c r="M12" s="3">
        <v>43497</v>
      </c>
      <c r="N12" s="3">
        <v>43525</v>
      </c>
    </row>
    <row r="13" spans="2:14" x14ac:dyDescent="0.25">
      <c r="B13" s="13" t="s">
        <v>104</v>
      </c>
      <c r="C13" s="30">
        <f>C18-C17</f>
        <v>14.181020617946732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2:14" x14ac:dyDescent="0.25">
      <c r="B14" s="13" t="s">
        <v>105</v>
      </c>
      <c r="C14" s="30">
        <v>3.988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2:14" x14ac:dyDescent="0.25">
      <c r="B15" s="13" t="s">
        <v>106</v>
      </c>
      <c r="C15" s="30">
        <v>0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2:14" x14ac:dyDescent="0.25">
      <c r="B16" s="13" t="s">
        <v>108</v>
      </c>
      <c r="C16" s="30">
        <v>2.74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2:14" x14ac:dyDescent="0.25">
      <c r="B17" s="51" t="s">
        <v>83</v>
      </c>
      <c r="C17" s="1">
        <f>'Total categories'!C12</f>
        <v>4.5475074696259803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25">
      <c r="B18" s="51" t="s">
        <v>103</v>
      </c>
      <c r="C18" s="18">
        <v>18.728528087572712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21" spans="2:14" x14ac:dyDescent="0.25">
      <c r="B21" s="2" t="s">
        <v>160</v>
      </c>
      <c r="C21" s="3">
        <v>43191</v>
      </c>
      <c r="D21" s="3">
        <v>43221</v>
      </c>
      <c r="E21" s="3">
        <v>43252</v>
      </c>
      <c r="F21" s="3">
        <v>43282</v>
      </c>
      <c r="G21" s="3">
        <v>43313</v>
      </c>
      <c r="H21" s="3">
        <v>43344</v>
      </c>
      <c r="I21" s="3">
        <v>43374</v>
      </c>
      <c r="J21" s="3">
        <v>43405</v>
      </c>
      <c r="K21" s="3">
        <v>43435</v>
      </c>
      <c r="L21" s="3">
        <v>43466</v>
      </c>
      <c r="M21" s="3">
        <v>43497</v>
      </c>
      <c r="N21" s="3">
        <v>43525</v>
      </c>
    </row>
    <row r="22" spans="2:14" x14ac:dyDescent="0.25">
      <c r="B22" s="13" t="s">
        <v>104</v>
      </c>
      <c r="C22" s="24">
        <v>283855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2:14" x14ac:dyDescent="0.25">
      <c r="B23" s="13" t="s">
        <v>105</v>
      </c>
      <c r="C23" s="24">
        <v>126086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2:14" x14ac:dyDescent="0.25">
      <c r="B24" s="13" t="s">
        <v>106</v>
      </c>
      <c r="C24" s="24">
        <v>0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2:14" x14ac:dyDescent="0.25">
      <c r="B25" s="1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3"/>
  <sheetViews>
    <sheetView zoomScale="70" zoomScaleNormal="70" workbookViewId="0">
      <selection activeCell="B9" sqref="B9:N13"/>
    </sheetView>
  </sheetViews>
  <sheetFormatPr defaultRowHeight="15" x14ac:dyDescent="0.25"/>
  <cols>
    <col min="2" max="2" width="24.5703125" bestFit="1" customWidth="1"/>
    <col min="3" max="3" width="9.5703125" bestFit="1" customWidth="1"/>
    <col min="16" max="16" width="26.7109375" bestFit="1" customWidth="1"/>
    <col min="17" max="17" width="12" bestFit="1" customWidth="1"/>
    <col min="18" max="18" width="8.28515625" bestFit="1" customWidth="1"/>
    <col min="19" max="19" width="7.85546875" bestFit="1" customWidth="1"/>
    <col min="20" max="20" width="7.140625" bestFit="1" customWidth="1"/>
    <col min="21" max="22" width="8.28515625" bestFit="1" customWidth="1"/>
    <col min="23" max="23" width="7.85546875" bestFit="1" customWidth="1"/>
    <col min="24" max="24" width="8.140625" bestFit="1" customWidth="1"/>
    <col min="25" max="25" width="8.28515625" bestFit="1" customWidth="1"/>
    <col min="26" max="26" width="7.85546875" bestFit="1" customWidth="1"/>
    <col min="27" max="27" width="8.140625" bestFit="1" customWidth="1"/>
    <col min="28" max="28" width="7.85546875" bestFit="1" customWidth="1"/>
  </cols>
  <sheetData>
    <row r="2" spans="2:29" x14ac:dyDescent="0.25">
      <c r="B2" s="2" t="s">
        <v>47</v>
      </c>
      <c r="C2" s="3">
        <v>43191</v>
      </c>
      <c r="D2" s="3">
        <v>43221</v>
      </c>
      <c r="E2" s="3">
        <v>43252</v>
      </c>
      <c r="F2" s="3">
        <v>43282</v>
      </c>
      <c r="G2" s="3">
        <v>43313</v>
      </c>
      <c r="H2" s="3">
        <v>43344</v>
      </c>
      <c r="I2" s="3">
        <v>43374</v>
      </c>
      <c r="J2" s="3">
        <v>43405</v>
      </c>
      <c r="K2" s="3">
        <v>43435</v>
      </c>
      <c r="L2" s="3">
        <v>43466</v>
      </c>
      <c r="M2" s="3">
        <v>43497</v>
      </c>
      <c r="N2" s="3">
        <v>43525</v>
      </c>
    </row>
    <row r="3" spans="2:29" x14ac:dyDescent="0.25">
      <c r="B3" s="13" t="s">
        <v>111</v>
      </c>
      <c r="C3" s="29">
        <v>0.23039000000000001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AC3" s="1"/>
    </row>
    <row r="4" spans="2:29" x14ac:dyDescent="0.25">
      <c r="B4" s="13" t="s">
        <v>112</v>
      </c>
      <c r="C4" s="29">
        <v>0.19076399999999999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AC4" s="1"/>
    </row>
    <row r="5" spans="2:29" x14ac:dyDescent="0.25">
      <c r="B5" s="13" t="s">
        <v>113</v>
      </c>
      <c r="C5" s="29">
        <v>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AC5" s="1"/>
    </row>
    <row r="6" spans="2:29" x14ac:dyDescent="0.25">
      <c r="B6" s="13" t="s">
        <v>110</v>
      </c>
      <c r="C6" s="29">
        <v>0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9" spans="2:29" x14ac:dyDescent="0.25">
      <c r="B9" s="2" t="s">
        <v>146</v>
      </c>
      <c r="C9" s="3">
        <v>43191</v>
      </c>
      <c r="D9" s="3">
        <v>43221</v>
      </c>
      <c r="E9" s="3">
        <v>43252</v>
      </c>
      <c r="F9" s="3">
        <v>43282</v>
      </c>
      <c r="G9" s="3">
        <v>43313</v>
      </c>
      <c r="H9" s="3">
        <v>43344</v>
      </c>
      <c r="I9" s="3">
        <v>43374</v>
      </c>
      <c r="J9" s="3">
        <v>43405</v>
      </c>
      <c r="K9" s="3">
        <v>43435</v>
      </c>
      <c r="L9" s="3">
        <v>43466</v>
      </c>
      <c r="M9" s="3">
        <v>43497</v>
      </c>
      <c r="N9" s="3">
        <v>43525</v>
      </c>
    </row>
    <row r="10" spans="2:29" x14ac:dyDescent="0.25">
      <c r="B10" s="13" t="s">
        <v>147</v>
      </c>
      <c r="C10" s="24">
        <v>7756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2:29" x14ac:dyDescent="0.25">
      <c r="B11" s="13" t="s">
        <v>148</v>
      </c>
      <c r="C11" s="24">
        <v>11600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2:29" x14ac:dyDescent="0.25">
      <c r="B12" s="13" t="s">
        <v>149</v>
      </c>
      <c r="C12" s="24">
        <v>0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2:29" x14ac:dyDescent="0.25">
      <c r="B13" s="13" t="s">
        <v>110</v>
      </c>
      <c r="C13" s="24">
        <v>0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2"/>
  <sheetViews>
    <sheetView zoomScale="55" zoomScaleNormal="55" workbookViewId="0">
      <selection activeCell="E28" sqref="E28:F28"/>
    </sheetView>
  </sheetViews>
  <sheetFormatPr defaultRowHeight="15" x14ac:dyDescent="0.25"/>
  <cols>
    <col min="2" max="2" width="60.28515625" customWidth="1"/>
    <col min="3" max="3" width="10.28515625" bestFit="1" customWidth="1"/>
    <col min="17" max="17" width="62.5703125" customWidth="1"/>
    <col min="18" max="18" width="12.42578125" bestFit="1" customWidth="1"/>
    <col min="19" max="19" width="9.28515625" bestFit="1" customWidth="1"/>
    <col min="20" max="20" width="10" bestFit="1" customWidth="1"/>
    <col min="21" max="21" width="11.42578125" bestFit="1" customWidth="1"/>
    <col min="22" max="22" width="10" bestFit="1" customWidth="1"/>
  </cols>
  <sheetData>
    <row r="2" spans="2:14" x14ac:dyDescent="0.25">
      <c r="B2" s="2" t="s">
        <v>47</v>
      </c>
      <c r="C2" s="3">
        <v>43191</v>
      </c>
      <c r="D2" s="3">
        <v>43221</v>
      </c>
      <c r="E2" s="3">
        <v>43252</v>
      </c>
      <c r="F2" s="3">
        <v>43282</v>
      </c>
      <c r="G2" s="3">
        <v>43313</v>
      </c>
      <c r="H2" s="3">
        <v>43344</v>
      </c>
      <c r="I2" s="3">
        <v>43374</v>
      </c>
      <c r="J2" s="3">
        <v>43405</v>
      </c>
      <c r="K2" s="3">
        <v>43435</v>
      </c>
      <c r="L2" s="3">
        <v>43466</v>
      </c>
      <c r="M2" s="3">
        <v>43497</v>
      </c>
      <c r="N2" s="3">
        <v>43525</v>
      </c>
    </row>
    <row r="3" spans="2:14" x14ac:dyDescent="0.25">
      <c r="B3" s="13" t="s">
        <v>32</v>
      </c>
      <c r="C3" s="29">
        <v>1.2509999999999999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2:14" x14ac:dyDescent="0.25">
      <c r="B4" s="13" t="s">
        <v>165</v>
      </c>
      <c r="C4" s="29">
        <v>4.0454750400000004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2:14" x14ac:dyDescent="0.25">
      <c r="B5" s="13" t="s">
        <v>50</v>
      </c>
      <c r="C5" s="29">
        <v>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2:14" x14ac:dyDescent="0.25">
      <c r="B6" s="13" t="s">
        <v>52</v>
      </c>
      <c r="C6" s="29">
        <v>3.2549999999999989E-2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2:14" x14ac:dyDescent="0.25">
      <c r="B7" s="13" t="s">
        <v>53</v>
      </c>
      <c r="C7" s="29">
        <v>0.15678468000000004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2:14" x14ac:dyDescent="0.25">
      <c r="B8" s="13" t="s">
        <v>51</v>
      </c>
      <c r="C8" s="29">
        <v>0.49896000000000024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2:14" x14ac:dyDescent="0.25">
      <c r="B9" s="13" t="s">
        <v>54</v>
      </c>
      <c r="C9" s="29">
        <v>0.3743249999999998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2:14" x14ac:dyDescent="0.25">
      <c r="B10" s="13" t="s">
        <v>55</v>
      </c>
      <c r="C10" s="29">
        <v>0.32519756999999988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spans="2:14" x14ac:dyDescent="0.25">
      <c r="B12" s="2" t="s">
        <v>117</v>
      </c>
      <c r="C12" s="3">
        <v>43191</v>
      </c>
      <c r="D12" s="3">
        <v>43221</v>
      </c>
      <c r="E12" s="3">
        <v>43252</v>
      </c>
      <c r="F12" s="3">
        <v>43282</v>
      </c>
      <c r="G12" s="3">
        <v>43313</v>
      </c>
      <c r="H12" s="3">
        <v>43344</v>
      </c>
      <c r="I12" s="3">
        <v>43374</v>
      </c>
      <c r="J12" s="3">
        <v>43405</v>
      </c>
      <c r="K12" s="3">
        <v>43435</v>
      </c>
      <c r="L12" s="3">
        <v>43466</v>
      </c>
      <c r="M12" s="3">
        <v>43497</v>
      </c>
      <c r="N12" s="3">
        <v>43525</v>
      </c>
    </row>
    <row r="13" spans="2:14" x14ac:dyDescent="0.25">
      <c r="B13" s="13" t="s">
        <v>114</v>
      </c>
      <c r="C13" s="24">
        <f>(525*60)+(525*60)</f>
        <v>63000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2:14" x14ac:dyDescent="0.25">
      <c r="B14" s="13" t="s">
        <v>115</v>
      </c>
      <c r="C14" s="24">
        <f>(504*90)+(504*90)</f>
        <v>90720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2:14" x14ac:dyDescent="0.25">
      <c r="B15" s="13" t="s">
        <v>116</v>
      </c>
      <c r="C15" s="24">
        <v>159712.75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2:14" x14ac:dyDescent="0.25">
      <c r="B16" s="1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9" spans="3:3" x14ac:dyDescent="0.25">
      <c r="C19" s="11"/>
    </row>
    <row r="20" spans="3:3" x14ac:dyDescent="0.25">
      <c r="C20" s="11"/>
    </row>
    <row r="21" spans="3:3" x14ac:dyDescent="0.25">
      <c r="C21" s="11"/>
    </row>
    <row r="22" spans="3:3" x14ac:dyDescent="0.25">
      <c r="C22" s="11"/>
    </row>
    <row r="23" spans="3:3" x14ac:dyDescent="0.25">
      <c r="C23" s="11"/>
    </row>
    <row r="24" spans="3:3" x14ac:dyDescent="0.25">
      <c r="C24" s="11"/>
    </row>
    <row r="25" spans="3:3" x14ac:dyDescent="0.25">
      <c r="C25" s="11"/>
    </row>
    <row r="26" spans="3:3" x14ac:dyDescent="0.25">
      <c r="C26" s="11"/>
    </row>
    <row r="27" spans="3:3" x14ac:dyDescent="0.25">
      <c r="C27" s="11"/>
    </row>
    <row r="28" spans="3:3" x14ac:dyDescent="0.25">
      <c r="C28" s="11"/>
    </row>
    <row r="29" spans="3:3" x14ac:dyDescent="0.25">
      <c r="C29" s="11"/>
    </row>
    <row r="30" spans="3:3" x14ac:dyDescent="0.25">
      <c r="C30" s="11"/>
    </row>
    <row r="31" spans="3:3" x14ac:dyDescent="0.25">
      <c r="C31" s="11"/>
    </row>
    <row r="32" spans="3:3" x14ac:dyDescent="0.25">
      <c r="C32" s="11"/>
    </row>
    <row r="33" spans="3:3" x14ac:dyDescent="0.25">
      <c r="C33" s="11"/>
    </row>
    <row r="34" spans="3:3" x14ac:dyDescent="0.25">
      <c r="C34" s="11"/>
    </row>
    <row r="35" spans="3:3" x14ac:dyDescent="0.25">
      <c r="C35" s="11"/>
    </row>
    <row r="36" spans="3:3" x14ac:dyDescent="0.25">
      <c r="C36" s="11"/>
    </row>
    <row r="37" spans="3:3" x14ac:dyDescent="0.25">
      <c r="C37" s="11"/>
    </row>
    <row r="38" spans="3:3" x14ac:dyDescent="0.25">
      <c r="C38" s="11"/>
    </row>
    <row r="39" spans="3:3" x14ac:dyDescent="0.25">
      <c r="C39" s="11"/>
    </row>
    <row r="40" spans="3:3" x14ac:dyDescent="0.25">
      <c r="C40" s="11"/>
    </row>
    <row r="41" spans="3:3" x14ac:dyDescent="0.25">
      <c r="C41" s="11"/>
    </row>
    <row r="42" spans="3:3" x14ac:dyDescent="0.25">
      <c r="C42" s="1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46"/>
  <sheetViews>
    <sheetView zoomScale="55" zoomScaleNormal="55" workbookViewId="0">
      <selection activeCell="A60" sqref="A60"/>
    </sheetView>
  </sheetViews>
  <sheetFormatPr defaultRowHeight="15" x14ac:dyDescent="0.25"/>
  <cols>
    <col min="1" max="1" width="64.140625" customWidth="1"/>
    <col min="2" max="2" width="11.28515625" bestFit="1" customWidth="1"/>
    <col min="3" max="3" width="11.5703125" bestFit="1" customWidth="1"/>
    <col min="4" max="4" width="11.28515625" bestFit="1" customWidth="1"/>
    <col min="5" max="5" width="7.140625" bestFit="1" customWidth="1"/>
    <col min="6" max="6" width="8.42578125" bestFit="1" customWidth="1"/>
    <col min="7" max="7" width="8.140625" bestFit="1" customWidth="1"/>
    <col min="8" max="8" width="8" bestFit="1" customWidth="1"/>
    <col min="9" max="9" width="8.42578125" bestFit="1" customWidth="1"/>
    <col min="10" max="10" width="8.140625" bestFit="1" customWidth="1"/>
    <col min="11" max="11" width="7.7109375" bestFit="1" customWidth="1"/>
    <col min="12" max="12" width="8.140625" bestFit="1" customWidth="1"/>
    <col min="13" max="13" width="8.42578125" bestFit="1" customWidth="1"/>
    <col min="14" max="31" width="3" bestFit="1" customWidth="1"/>
    <col min="32" max="32" width="3" customWidth="1"/>
    <col min="33" max="51" width="3" bestFit="1" customWidth="1"/>
  </cols>
  <sheetData>
    <row r="2" spans="1:13" x14ac:dyDescent="0.25">
      <c r="A2" s="8" t="s">
        <v>47</v>
      </c>
      <c r="B2" s="9">
        <v>43191</v>
      </c>
      <c r="C2" s="9">
        <v>43221</v>
      </c>
      <c r="D2" s="9">
        <v>43252</v>
      </c>
      <c r="E2" s="9">
        <v>43282</v>
      </c>
      <c r="F2" s="9">
        <v>43313</v>
      </c>
      <c r="G2" s="9">
        <v>43344</v>
      </c>
      <c r="H2" s="9">
        <v>43374</v>
      </c>
      <c r="I2" s="9">
        <v>43405</v>
      </c>
      <c r="J2" s="9">
        <v>43435</v>
      </c>
      <c r="K2" s="9">
        <v>43466</v>
      </c>
      <c r="L2" s="9">
        <v>43497</v>
      </c>
      <c r="M2" s="9">
        <v>43525</v>
      </c>
    </row>
    <row r="3" spans="1:13" x14ac:dyDescent="0.25">
      <c r="A3" s="1" t="s">
        <v>31</v>
      </c>
      <c r="B3" s="18">
        <v>1.11208421956359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31" t="s">
        <v>56</v>
      </c>
      <c r="B4" s="18">
        <v>1.00741858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31" t="s">
        <v>57</v>
      </c>
      <c r="B5" s="18">
        <v>3.6332199999999982E-3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31" t="s">
        <v>58</v>
      </c>
      <c r="B6" s="18">
        <v>-1.7549590000000007E-2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31" t="s">
        <v>59</v>
      </c>
      <c r="B7" s="18">
        <v>2.4391029999999998E-2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31" t="s">
        <v>60</v>
      </c>
      <c r="B8" s="18">
        <v>4.9335000000000011E-2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31" t="s">
        <v>61</v>
      </c>
      <c r="B9" s="18">
        <v>0.22949577999999995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31" t="s">
        <v>150</v>
      </c>
      <c r="B10" s="18"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31" t="s">
        <v>62</v>
      </c>
      <c r="B11" s="18">
        <v>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31" t="s">
        <v>151</v>
      </c>
      <c r="B12" s="18">
        <v>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31" t="s">
        <v>63</v>
      </c>
      <c r="B13" s="18">
        <v>0.54446143999958974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31" t="s">
        <v>64</v>
      </c>
      <c r="B14" s="18"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31" t="s">
        <v>65</v>
      </c>
      <c r="B15" s="18">
        <v>5.5315960000000004E-2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31" t="s">
        <v>153</v>
      </c>
      <c r="B16" s="18">
        <v>3.4583855000000008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37" x14ac:dyDescent="0.25">
      <c r="A17" s="32" t="s">
        <v>152</v>
      </c>
      <c r="B17" s="18">
        <v>0.84099475000000012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37" x14ac:dyDescent="0.25">
      <c r="A18" s="32" t="s">
        <v>154</v>
      </c>
      <c r="B18" s="18">
        <v>2.8237463000000003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21" spans="1:37" x14ac:dyDescent="0.25">
      <c r="B21" s="56">
        <v>43191</v>
      </c>
      <c r="C21" s="57"/>
      <c r="D21" s="58"/>
      <c r="E21" s="56">
        <v>43221</v>
      </c>
      <c r="F21" s="57"/>
      <c r="G21" s="58"/>
      <c r="H21" s="56">
        <v>43252</v>
      </c>
      <c r="I21" s="57"/>
      <c r="J21" s="58"/>
      <c r="K21" s="56">
        <v>43282</v>
      </c>
      <c r="L21" s="57"/>
      <c r="M21" s="58"/>
      <c r="N21" s="56">
        <v>43313</v>
      </c>
      <c r="O21" s="57"/>
      <c r="P21" s="58"/>
      <c r="Q21" s="56">
        <v>43344</v>
      </c>
      <c r="R21" s="57"/>
      <c r="S21" s="58"/>
      <c r="T21" s="56">
        <v>43374</v>
      </c>
      <c r="U21" s="57"/>
      <c r="V21" s="58"/>
      <c r="W21" s="56">
        <v>43405</v>
      </c>
      <c r="X21" s="57"/>
      <c r="Y21" s="58"/>
      <c r="Z21" s="56">
        <v>43435</v>
      </c>
      <c r="AA21" s="57"/>
      <c r="AB21" s="58"/>
      <c r="AC21" s="56">
        <v>43466</v>
      </c>
      <c r="AD21" s="57"/>
      <c r="AE21" s="58"/>
      <c r="AF21" s="56">
        <v>43497</v>
      </c>
      <c r="AG21" s="57"/>
      <c r="AH21" s="58"/>
      <c r="AI21" s="56">
        <v>43525</v>
      </c>
      <c r="AJ21" s="57"/>
      <c r="AK21" s="58"/>
    </row>
    <row r="22" spans="1:37" x14ac:dyDescent="0.25">
      <c r="A22" s="8" t="s">
        <v>155</v>
      </c>
      <c r="B22" s="9" t="s">
        <v>156</v>
      </c>
      <c r="C22" s="9" t="s">
        <v>157</v>
      </c>
      <c r="D22" s="9" t="s">
        <v>158</v>
      </c>
      <c r="E22" s="9" t="s">
        <v>156</v>
      </c>
      <c r="F22" s="9" t="s">
        <v>157</v>
      </c>
      <c r="G22" s="9" t="s">
        <v>158</v>
      </c>
      <c r="H22" s="9" t="s">
        <v>156</v>
      </c>
      <c r="I22" s="9" t="s">
        <v>157</v>
      </c>
      <c r="J22" s="9" t="s">
        <v>158</v>
      </c>
      <c r="K22" s="9" t="s">
        <v>156</v>
      </c>
      <c r="L22" s="9" t="s">
        <v>157</v>
      </c>
      <c r="M22" s="9" t="s">
        <v>158</v>
      </c>
      <c r="N22" s="9" t="s">
        <v>156</v>
      </c>
      <c r="O22" s="9" t="s">
        <v>157</v>
      </c>
      <c r="P22" s="9" t="s">
        <v>158</v>
      </c>
      <c r="Q22" s="9" t="s">
        <v>156</v>
      </c>
      <c r="R22" s="9" t="s">
        <v>157</v>
      </c>
      <c r="S22" s="9" t="s">
        <v>158</v>
      </c>
      <c r="T22" s="9" t="s">
        <v>156</v>
      </c>
      <c r="U22" s="9" t="s">
        <v>157</v>
      </c>
      <c r="V22" s="9" t="s">
        <v>158</v>
      </c>
      <c r="W22" s="9" t="s">
        <v>156</v>
      </c>
      <c r="X22" s="9" t="s">
        <v>157</v>
      </c>
      <c r="Y22" s="9" t="s">
        <v>158</v>
      </c>
      <c r="Z22" s="9" t="s">
        <v>156</v>
      </c>
      <c r="AA22" s="9" t="s">
        <v>157</v>
      </c>
      <c r="AB22" s="9" t="s">
        <v>158</v>
      </c>
      <c r="AC22" s="9" t="s">
        <v>156</v>
      </c>
      <c r="AD22" s="9" t="s">
        <v>157</v>
      </c>
      <c r="AE22" s="9" t="s">
        <v>158</v>
      </c>
      <c r="AF22" s="9" t="s">
        <v>156</v>
      </c>
      <c r="AG22" s="9" t="s">
        <v>157</v>
      </c>
      <c r="AH22" s="9" t="s">
        <v>158</v>
      </c>
      <c r="AI22" s="9" t="s">
        <v>156</v>
      </c>
      <c r="AJ22" s="9" t="s">
        <v>157</v>
      </c>
      <c r="AK22" s="9" t="s">
        <v>158</v>
      </c>
    </row>
    <row r="23" spans="1:37" x14ac:dyDescent="0.25">
      <c r="A23" s="31" t="s">
        <v>56</v>
      </c>
      <c r="B23" s="24">
        <v>107661.71799999999</v>
      </c>
      <c r="C23" s="24">
        <v>66922.085999999996</v>
      </c>
      <c r="D23" s="24">
        <v>185466.53700000001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</row>
    <row r="24" spans="1:37" x14ac:dyDescent="0.25">
      <c r="A24" s="1" t="s">
        <v>60</v>
      </c>
      <c r="B24" s="24">
        <v>0</v>
      </c>
      <c r="C24" s="24">
        <v>1687.68</v>
      </c>
      <c r="D24" s="24">
        <v>0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</row>
    <row r="25" spans="1:37" x14ac:dyDescent="0.25">
      <c r="A25" s="1" t="s">
        <v>61</v>
      </c>
      <c r="B25" s="24">
        <v>29234.1</v>
      </c>
      <c r="C25" s="24">
        <v>36194.6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</row>
    <row r="26" spans="1:37" x14ac:dyDescent="0.25">
      <c r="A26" s="1" t="s">
        <v>150</v>
      </c>
      <c r="B26" s="24">
        <v>0</v>
      </c>
      <c r="C26" s="24">
        <v>0</v>
      </c>
      <c r="D26" s="24">
        <v>0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</row>
    <row r="27" spans="1:37" x14ac:dyDescent="0.25">
      <c r="A27" s="1" t="s">
        <v>62</v>
      </c>
      <c r="B27" s="24">
        <v>0</v>
      </c>
      <c r="C27" s="24">
        <v>0</v>
      </c>
      <c r="D27" s="24">
        <v>0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</row>
    <row r="28" spans="1:37" x14ac:dyDescent="0.25">
      <c r="A28" s="1" t="s">
        <v>151</v>
      </c>
      <c r="B28" s="24">
        <v>0</v>
      </c>
      <c r="C28" s="24">
        <v>0</v>
      </c>
      <c r="D28" s="24">
        <v>0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</row>
    <row r="29" spans="1:37" x14ac:dyDescent="0.25">
      <c r="A29" s="1" t="s">
        <v>63</v>
      </c>
      <c r="B29" s="24">
        <v>0</v>
      </c>
      <c r="C29" s="24">
        <v>85038.61</v>
      </c>
      <c r="D29" s="24">
        <v>6712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</row>
    <row r="30" spans="1:37" x14ac:dyDescent="0.25">
      <c r="A30" s="1" t="s">
        <v>64</v>
      </c>
      <c r="B30" s="24">
        <v>0</v>
      </c>
      <c r="C30" s="24">
        <v>0</v>
      </c>
      <c r="D30" s="24">
        <v>0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</row>
    <row r="31" spans="1:37" x14ac:dyDescent="0.25">
      <c r="A31" s="1" t="s">
        <v>153</v>
      </c>
      <c r="B31" s="24">
        <v>225922</v>
      </c>
      <c r="C31" s="24">
        <v>190672</v>
      </c>
      <c r="D31" s="24">
        <v>111760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</row>
    <row r="32" spans="1:37" x14ac:dyDescent="0.25">
      <c r="A32" s="1" t="s">
        <v>154</v>
      </c>
      <c r="B32" s="24">
        <v>83197.56</v>
      </c>
      <c r="C32" s="24">
        <v>250394.4725</v>
      </c>
      <c r="D32" s="24">
        <v>102007.56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</row>
    <row r="33" spans="1:37" x14ac:dyDescent="0.25">
      <c r="B33" s="46">
        <f>SUM(B23:B32)</f>
        <v>446015.37799999997</v>
      </c>
      <c r="C33" s="46">
        <f t="shared" ref="C33:D33" si="0">SUM(C23:C32)</f>
        <v>630909.44849999994</v>
      </c>
      <c r="D33" s="46">
        <f t="shared" si="0"/>
        <v>405946.09700000001</v>
      </c>
    </row>
    <row r="35" spans="1:37" x14ac:dyDescent="0.25">
      <c r="B35" s="56">
        <v>43191</v>
      </c>
      <c r="C35" s="57"/>
      <c r="D35" s="58"/>
      <c r="E35" s="56">
        <v>43221</v>
      </c>
      <c r="F35" s="57"/>
      <c r="G35" s="58"/>
      <c r="H35" s="56">
        <v>43252</v>
      </c>
      <c r="I35" s="57"/>
      <c r="J35" s="58"/>
      <c r="K35" s="56">
        <v>43282</v>
      </c>
      <c r="L35" s="57"/>
      <c r="M35" s="58"/>
      <c r="N35" s="56">
        <v>43313</v>
      </c>
      <c r="O35" s="57"/>
      <c r="P35" s="58"/>
      <c r="Q35" s="56">
        <v>43344</v>
      </c>
      <c r="R35" s="57"/>
      <c r="S35" s="58"/>
      <c r="T35" s="56">
        <v>43374</v>
      </c>
      <c r="U35" s="57"/>
      <c r="V35" s="58"/>
      <c r="W35" s="56">
        <v>43405</v>
      </c>
      <c r="X35" s="57"/>
      <c r="Y35" s="58"/>
      <c r="Z35" s="56">
        <v>43435</v>
      </c>
      <c r="AA35" s="57"/>
      <c r="AB35" s="58"/>
      <c r="AC35" s="56">
        <v>43466</v>
      </c>
      <c r="AD35" s="57"/>
      <c r="AE35" s="58"/>
      <c r="AF35" s="56">
        <v>43497</v>
      </c>
      <c r="AG35" s="57"/>
      <c r="AH35" s="58"/>
      <c r="AI35" s="56">
        <v>43525</v>
      </c>
      <c r="AJ35" s="57"/>
      <c r="AK35" s="58"/>
    </row>
    <row r="36" spans="1:37" x14ac:dyDescent="0.25">
      <c r="A36" s="8" t="s">
        <v>159</v>
      </c>
      <c r="B36" s="9" t="s">
        <v>156</v>
      </c>
      <c r="C36" s="9" t="s">
        <v>157</v>
      </c>
      <c r="D36" s="9" t="s">
        <v>158</v>
      </c>
      <c r="E36" s="9" t="s">
        <v>156</v>
      </c>
      <c r="F36" s="9" t="s">
        <v>157</v>
      </c>
      <c r="G36" s="9" t="s">
        <v>158</v>
      </c>
      <c r="H36" s="9" t="s">
        <v>156</v>
      </c>
      <c r="I36" s="9" t="s">
        <v>157</v>
      </c>
      <c r="J36" s="9" t="s">
        <v>158</v>
      </c>
      <c r="K36" s="9" t="s">
        <v>156</v>
      </c>
      <c r="L36" s="9" t="s">
        <v>157</v>
      </c>
      <c r="M36" s="9" t="s">
        <v>158</v>
      </c>
      <c r="N36" s="9" t="s">
        <v>156</v>
      </c>
      <c r="O36" s="9" t="s">
        <v>157</v>
      </c>
      <c r="P36" s="9" t="s">
        <v>158</v>
      </c>
      <c r="Q36" s="9" t="s">
        <v>156</v>
      </c>
      <c r="R36" s="9" t="s">
        <v>157</v>
      </c>
      <c r="S36" s="9" t="s">
        <v>158</v>
      </c>
      <c r="T36" s="9" t="s">
        <v>156</v>
      </c>
      <c r="U36" s="9" t="s">
        <v>157</v>
      </c>
      <c r="V36" s="9" t="s">
        <v>158</v>
      </c>
      <c r="W36" s="9" t="s">
        <v>156</v>
      </c>
      <c r="X36" s="9" t="s">
        <v>157</v>
      </c>
      <c r="Y36" s="9" t="s">
        <v>158</v>
      </c>
      <c r="Z36" s="9" t="s">
        <v>156</v>
      </c>
      <c r="AA36" s="9" t="s">
        <v>157</v>
      </c>
      <c r="AB36" s="9" t="s">
        <v>158</v>
      </c>
      <c r="AC36" s="9" t="s">
        <v>156</v>
      </c>
      <c r="AD36" s="9" t="s">
        <v>157</v>
      </c>
      <c r="AE36" s="9" t="s">
        <v>158</v>
      </c>
      <c r="AF36" s="9" t="s">
        <v>156</v>
      </c>
      <c r="AG36" s="9" t="s">
        <v>157</v>
      </c>
      <c r="AH36" s="9" t="s">
        <v>158</v>
      </c>
      <c r="AI36" s="9" t="s">
        <v>156</v>
      </c>
      <c r="AJ36" s="9" t="s">
        <v>157</v>
      </c>
      <c r="AK36" s="9" t="s">
        <v>158</v>
      </c>
    </row>
    <row r="37" spans="1:37" x14ac:dyDescent="0.25">
      <c r="A37" s="31" t="s">
        <v>56</v>
      </c>
      <c r="B37" s="47">
        <f t="shared" ref="B37:D46" si="1">B23/1000</f>
        <v>107.66171799999999</v>
      </c>
      <c r="C37" s="47">
        <f t="shared" si="1"/>
        <v>66.922085999999993</v>
      </c>
      <c r="D37" s="47">
        <f t="shared" si="1"/>
        <v>185.46653700000002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</row>
    <row r="38" spans="1:37" x14ac:dyDescent="0.25">
      <c r="A38" s="1" t="s">
        <v>60</v>
      </c>
      <c r="B38" s="47">
        <f t="shared" si="1"/>
        <v>0</v>
      </c>
      <c r="C38" s="47">
        <f t="shared" si="1"/>
        <v>1.6876800000000001</v>
      </c>
      <c r="D38" s="47">
        <f t="shared" si="1"/>
        <v>0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</row>
    <row r="39" spans="1:37" x14ac:dyDescent="0.25">
      <c r="A39" s="1" t="s">
        <v>61</v>
      </c>
      <c r="B39" s="47">
        <f t="shared" si="1"/>
        <v>29.234099999999998</v>
      </c>
      <c r="C39" s="47">
        <f t="shared" si="1"/>
        <v>36.194600000000001</v>
      </c>
      <c r="D39" s="47">
        <f t="shared" si="1"/>
        <v>0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</row>
    <row r="40" spans="1:37" x14ac:dyDescent="0.25">
      <c r="A40" s="1" t="s">
        <v>150</v>
      </c>
      <c r="B40" s="47">
        <f t="shared" si="1"/>
        <v>0</v>
      </c>
      <c r="C40" s="47">
        <f t="shared" si="1"/>
        <v>0</v>
      </c>
      <c r="D40" s="47">
        <f t="shared" si="1"/>
        <v>0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</row>
    <row r="41" spans="1:37" x14ac:dyDescent="0.25">
      <c r="A41" s="1" t="s">
        <v>62</v>
      </c>
      <c r="B41" s="47">
        <f t="shared" si="1"/>
        <v>0</v>
      </c>
      <c r="C41" s="47">
        <f t="shared" si="1"/>
        <v>0</v>
      </c>
      <c r="D41" s="47">
        <f t="shared" si="1"/>
        <v>0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</row>
    <row r="42" spans="1:37" x14ac:dyDescent="0.25">
      <c r="A42" s="1" t="s">
        <v>151</v>
      </c>
      <c r="B42" s="47">
        <f t="shared" si="1"/>
        <v>0</v>
      </c>
      <c r="C42" s="47">
        <f t="shared" si="1"/>
        <v>0</v>
      </c>
      <c r="D42" s="47">
        <f t="shared" si="1"/>
        <v>0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</row>
    <row r="43" spans="1:37" x14ac:dyDescent="0.25">
      <c r="A43" s="1" t="s">
        <v>63</v>
      </c>
      <c r="B43" s="47">
        <f t="shared" si="1"/>
        <v>0</v>
      </c>
      <c r="C43" s="47">
        <f t="shared" si="1"/>
        <v>85.038610000000006</v>
      </c>
      <c r="D43" s="47">
        <f t="shared" si="1"/>
        <v>6.7119999999999997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</row>
    <row r="44" spans="1:37" x14ac:dyDescent="0.25">
      <c r="A44" s="1" t="s">
        <v>64</v>
      </c>
      <c r="B44" s="47">
        <f t="shared" si="1"/>
        <v>0</v>
      </c>
      <c r="C44" s="47">
        <f t="shared" si="1"/>
        <v>0</v>
      </c>
      <c r="D44" s="47">
        <f t="shared" si="1"/>
        <v>0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</row>
    <row r="45" spans="1:37" x14ac:dyDescent="0.25">
      <c r="A45" s="1" t="s">
        <v>153</v>
      </c>
      <c r="B45" s="47">
        <f t="shared" si="1"/>
        <v>225.922</v>
      </c>
      <c r="C45" s="47">
        <f t="shared" si="1"/>
        <v>190.672</v>
      </c>
      <c r="D45" s="47">
        <f t="shared" si="1"/>
        <v>111.76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</row>
    <row r="46" spans="1:37" x14ac:dyDescent="0.25">
      <c r="A46" s="1" t="s">
        <v>154</v>
      </c>
      <c r="B46" s="47">
        <f t="shared" si="1"/>
        <v>83.197559999999996</v>
      </c>
      <c r="C46" s="47">
        <f t="shared" si="1"/>
        <v>250.39447250000001</v>
      </c>
      <c r="D46" s="47">
        <f t="shared" si="1"/>
        <v>102.00756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</row>
  </sheetData>
  <mergeCells count="24">
    <mergeCell ref="AI21:AK21"/>
    <mergeCell ref="B21:D21"/>
    <mergeCell ref="E21:G21"/>
    <mergeCell ref="H21:J21"/>
    <mergeCell ref="K21:M21"/>
    <mergeCell ref="N21:P21"/>
    <mergeCell ref="Q21:S21"/>
    <mergeCell ref="T21:V21"/>
    <mergeCell ref="W21:Y21"/>
    <mergeCell ref="Z21:AB21"/>
    <mergeCell ref="AC21:AE21"/>
    <mergeCell ref="AF21:AH21"/>
    <mergeCell ref="B35:D35"/>
    <mergeCell ref="E35:G35"/>
    <mergeCell ref="H35:J35"/>
    <mergeCell ref="K35:M35"/>
    <mergeCell ref="N35:P35"/>
    <mergeCell ref="AF35:AH35"/>
    <mergeCell ref="AI35:AK35"/>
    <mergeCell ref="Q35:S35"/>
    <mergeCell ref="T35:V35"/>
    <mergeCell ref="W35:Y35"/>
    <mergeCell ref="Z35:AB35"/>
    <mergeCell ref="AC35:AE3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"/>
  <sheetViews>
    <sheetView zoomScale="55" zoomScaleNormal="55" workbookViewId="0">
      <selection activeCell="K45" sqref="K45"/>
    </sheetView>
  </sheetViews>
  <sheetFormatPr defaultRowHeight="15" x14ac:dyDescent="0.25"/>
  <cols>
    <col min="2" max="2" width="63" customWidth="1"/>
    <col min="16" max="16" width="13" bestFit="1" customWidth="1"/>
    <col min="17" max="17" width="40.140625" bestFit="1" customWidth="1"/>
    <col min="18" max="18" width="13.85546875" bestFit="1" customWidth="1"/>
  </cols>
  <sheetData>
    <row r="2" spans="2:14" x14ac:dyDescent="0.25">
      <c r="B2" s="8" t="s">
        <v>47</v>
      </c>
      <c r="C2" s="9">
        <v>43191</v>
      </c>
      <c r="D2" s="9">
        <v>43221</v>
      </c>
      <c r="E2" s="9">
        <v>43252</v>
      </c>
      <c r="F2" s="9">
        <v>43282</v>
      </c>
      <c r="G2" s="9">
        <v>43313</v>
      </c>
      <c r="H2" s="9">
        <v>43344</v>
      </c>
      <c r="I2" s="9">
        <v>43374</v>
      </c>
      <c r="J2" s="9">
        <v>43405</v>
      </c>
      <c r="K2" s="9">
        <v>43435</v>
      </c>
      <c r="L2" s="9">
        <v>43466</v>
      </c>
      <c r="M2" s="9">
        <v>43497</v>
      </c>
      <c r="N2" s="9">
        <v>43525</v>
      </c>
    </row>
    <row r="3" spans="2:14" x14ac:dyDescent="0.25">
      <c r="B3" s="13" t="s">
        <v>68</v>
      </c>
      <c r="C3" s="35">
        <v>6.0650829699999997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" t="s">
        <v>66</v>
      </c>
      <c r="C4" s="35">
        <v>6.9380100000000031E-3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25">
      <c r="B5" s="1" t="s">
        <v>166</v>
      </c>
      <c r="C5" s="35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25">
      <c r="B6" s="1" t="s">
        <v>118</v>
      </c>
      <c r="C6" s="35">
        <v>5.9100780390203389E-2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25">
      <c r="B7" s="1" t="s">
        <v>67</v>
      </c>
      <c r="C7" s="35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10" spans="2:14" x14ac:dyDescent="0.25">
      <c r="B10" s="1"/>
      <c r="C10" s="9">
        <v>43191</v>
      </c>
      <c r="D10" s="9">
        <v>43221</v>
      </c>
      <c r="E10" s="9">
        <v>43252</v>
      </c>
      <c r="F10" s="9">
        <v>43282</v>
      </c>
      <c r="G10" s="9">
        <v>43313</v>
      </c>
      <c r="H10" s="9">
        <v>43344</v>
      </c>
      <c r="I10" s="9">
        <v>43374</v>
      </c>
      <c r="J10" s="9">
        <v>43405</v>
      </c>
      <c r="K10" s="9">
        <v>43435</v>
      </c>
      <c r="L10" s="9">
        <v>43466</v>
      </c>
      <c r="M10" s="9">
        <v>43497</v>
      </c>
      <c r="N10" s="9">
        <v>43525</v>
      </c>
    </row>
    <row r="11" spans="2:14" x14ac:dyDescent="0.25">
      <c r="B11" s="1" t="s">
        <v>68</v>
      </c>
      <c r="C11" s="37">
        <v>2049029.13</v>
      </c>
      <c r="D11" s="35"/>
      <c r="E11" s="35"/>
      <c r="F11" s="35"/>
      <c r="G11" s="35"/>
      <c r="H11" s="35"/>
      <c r="I11" s="1"/>
      <c r="J11" s="1"/>
      <c r="K11" s="1"/>
      <c r="L11" s="1"/>
      <c r="M11" s="1"/>
      <c r="N11" s="1"/>
    </row>
    <row r="12" spans="2:14" x14ac:dyDescent="0.25">
      <c r="B12" s="33" t="s">
        <v>166</v>
      </c>
      <c r="C12" s="37">
        <v>2489</v>
      </c>
      <c r="D12" s="35"/>
      <c r="E12" s="35"/>
      <c r="F12" s="35"/>
      <c r="G12" s="35"/>
      <c r="H12" s="35"/>
      <c r="I12" s="1"/>
      <c r="J12" s="1"/>
      <c r="K12" s="1"/>
      <c r="L12" s="1"/>
      <c r="M12" s="1"/>
      <c r="N12" s="1"/>
    </row>
    <row r="13" spans="2:14" x14ac:dyDescent="0.25">
      <c r="B13" s="33" t="s">
        <v>66</v>
      </c>
      <c r="C13" s="34">
        <v>0</v>
      </c>
      <c r="D13" s="35"/>
      <c r="E13" s="35"/>
      <c r="F13" s="35"/>
      <c r="G13" s="35"/>
      <c r="H13" s="35"/>
      <c r="I13" s="1"/>
      <c r="J13" s="1"/>
      <c r="K13" s="1"/>
      <c r="L13" s="1"/>
      <c r="M13" s="1"/>
      <c r="N13" s="1"/>
    </row>
    <row r="14" spans="2:14" x14ac:dyDescent="0.25">
      <c r="B14" s="33" t="s">
        <v>167</v>
      </c>
      <c r="C14" s="34">
        <v>0</v>
      </c>
      <c r="D14" s="35"/>
      <c r="E14" s="35"/>
      <c r="F14" s="35"/>
      <c r="G14" s="35"/>
      <c r="H14" s="35"/>
      <c r="I14" s="1"/>
      <c r="J14" s="1"/>
      <c r="K14" s="1"/>
      <c r="L14" s="1"/>
      <c r="M14" s="1"/>
      <c r="N14" s="1"/>
    </row>
    <row r="15" spans="2:14" x14ac:dyDescent="0.25">
      <c r="C15" s="38"/>
      <c r="D15" s="36"/>
      <c r="E15" s="36"/>
      <c r="F15" s="36"/>
      <c r="G15" s="36"/>
      <c r="H15" s="36"/>
    </row>
    <row r="16" spans="2:14" x14ac:dyDescent="0.25">
      <c r="C16" s="35"/>
      <c r="D16" s="35"/>
      <c r="E16" s="35"/>
      <c r="F16" s="35"/>
      <c r="G16" s="35"/>
      <c r="H16" s="3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"/>
  <sheetViews>
    <sheetView workbookViewId="0">
      <selection activeCell="B16" sqref="B16"/>
    </sheetView>
  </sheetViews>
  <sheetFormatPr defaultRowHeight="15" x14ac:dyDescent="0.25"/>
  <cols>
    <col min="3" max="14" width="10.7109375" bestFit="1" customWidth="1"/>
  </cols>
  <sheetData>
    <row r="2" spans="2:14" x14ac:dyDescent="0.25">
      <c r="B2" s="8" t="s">
        <v>47</v>
      </c>
      <c r="C2" s="9">
        <v>43191</v>
      </c>
      <c r="D2" s="9">
        <v>43221</v>
      </c>
      <c r="E2" s="9">
        <v>43252</v>
      </c>
      <c r="F2" s="9">
        <v>43282</v>
      </c>
      <c r="G2" s="9">
        <v>43313</v>
      </c>
      <c r="H2" s="9">
        <v>43344</v>
      </c>
      <c r="I2" s="9">
        <v>43374</v>
      </c>
      <c r="J2" s="9">
        <v>43405</v>
      </c>
      <c r="K2" s="9">
        <v>43435</v>
      </c>
      <c r="L2" s="9">
        <v>43466</v>
      </c>
      <c r="M2" s="9">
        <v>43497</v>
      </c>
      <c r="N2" s="9">
        <v>43525</v>
      </c>
    </row>
    <row r="3" spans="2:14" x14ac:dyDescent="0.25">
      <c r="B3" s="52" t="s">
        <v>170</v>
      </c>
      <c r="C3" s="53">
        <v>4.5475074696259803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"/>
  <sheetViews>
    <sheetView zoomScale="70" zoomScaleNormal="70" workbookViewId="0">
      <selection activeCell="P22" sqref="P22"/>
    </sheetView>
  </sheetViews>
  <sheetFormatPr defaultRowHeight="15" x14ac:dyDescent="0.25"/>
  <cols>
    <col min="2" max="2" width="57.28515625" customWidth="1"/>
  </cols>
  <sheetData>
    <row r="2" spans="2:14" x14ac:dyDescent="0.25">
      <c r="B2" s="8" t="s">
        <v>47</v>
      </c>
      <c r="C2" s="9">
        <v>43191</v>
      </c>
      <c r="D2" s="9">
        <v>43221</v>
      </c>
      <c r="E2" s="9">
        <v>43252</v>
      </c>
      <c r="F2" s="9">
        <v>43282</v>
      </c>
      <c r="G2" s="9">
        <v>43313</v>
      </c>
      <c r="H2" s="9">
        <v>43344</v>
      </c>
      <c r="I2" s="9">
        <v>43374</v>
      </c>
      <c r="J2" s="9">
        <v>43405</v>
      </c>
      <c r="K2" s="9">
        <v>43435</v>
      </c>
      <c r="L2" s="9">
        <v>43466</v>
      </c>
      <c r="M2" s="9">
        <v>43497</v>
      </c>
      <c r="N2" s="9">
        <v>43525</v>
      </c>
    </row>
    <row r="3" spans="2:14" x14ac:dyDescent="0.25">
      <c r="B3" s="32" t="s">
        <v>120</v>
      </c>
      <c r="C3" s="35">
        <v>2.9855036522490117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32" t="s">
        <v>121</v>
      </c>
      <c r="C4" s="35">
        <v>4.9838400000000019E-2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25">
      <c r="B5" s="31" t="s">
        <v>119</v>
      </c>
      <c r="C5" s="35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25">
      <c r="B6" s="32" t="s">
        <v>122</v>
      </c>
      <c r="C6" s="35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25">
      <c r="B7" s="31" t="s">
        <v>69</v>
      </c>
      <c r="C7" s="35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5">
      <c r="B8" s="31" t="s">
        <v>70</v>
      </c>
      <c r="C8" s="35">
        <v>0.19039999999999993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 x14ac:dyDescent="0.25">
      <c r="B9" s="32" t="s">
        <v>123</v>
      </c>
      <c r="C9" s="35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zoomScale="70" zoomScaleNormal="70" workbookViewId="0">
      <selection activeCell="C41" sqref="C41"/>
    </sheetView>
  </sheetViews>
  <sheetFormatPr defaultRowHeight="15" x14ac:dyDescent="0.25"/>
  <cols>
    <col min="2" max="2" width="58.28515625" customWidth="1"/>
    <col min="3" max="3" width="44.5703125" bestFit="1" customWidth="1"/>
    <col min="16" max="16" width="12.5703125" bestFit="1" customWidth="1"/>
    <col min="17" max="17" width="53.42578125" bestFit="1" customWidth="1"/>
    <col min="18" max="18" width="8.140625" bestFit="1" customWidth="1"/>
    <col min="19" max="19" width="8.5703125" bestFit="1" customWidth="1"/>
    <col min="20" max="20" width="7.7109375" bestFit="1" customWidth="1"/>
    <col min="21" max="21" width="7.140625" bestFit="1" customWidth="1"/>
    <col min="22" max="23" width="7.85546875" bestFit="1" customWidth="1"/>
    <col min="24" max="24" width="7.7109375" bestFit="1" customWidth="1"/>
    <col min="25" max="26" width="8.140625" bestFit="1" customWidth="1"/>
    <col min="27" max="27" width="7.7109375" bestFit="1" customWidth="1"/>
    <col min="28" max="28" width="7.85546875" bestFit="1" customWidth="1"/>
    <col min="29" max="29" width="8.28515625" bestFit="1" customWidth="1"/>
  </cols>
  <sheetData>
    <row r="2" spans="1:15" x14ac:dyDescent="0.25">
      <c r="B2" s="8" t="s">
        <v>47</v>
      </c>
      <c r="C2" s="9">
        <v>43191</v>
      </c>
      <c r="D2" s="9">
        <v>43221</v>
      </c>
      <c r="E2" s="9">
        <v>43252</v>
      </c>
      <c r="F2" s="9">
        <v>43282</v>
      </c>
      <c r="G2" s="9">
        <v>43313</v>
      </c>
      <c r="H2" s="9">
        <v>43344</v>
      </c>
      <c r="I2" s="9">
        <v>43374</v>
      </c>
      <c r="J2" s="9">
        <v>43405</v>
      </c>
      <c r="K2" s="9">
        <v>43435</v>
      </c>
      <c r="L2" s="9">
        <v>43466</v>
      </c>
      <c r="M2" s="9">
        <v>43497</v>
      </c>
      <c r="N2" s="9">
        <v>43525</v>
      </c>
      <c r="O2" s="39"/>
    </row>
    <row r="3" spans="1:15" x14ac:dyDescent="0.25">
      <c r="B3" s="32" t="s">
        <v>125</v>
      </c>
      <c r="C3" s="18">
        <v>9.1999999999999998E-2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7"/>
    </row>
    <row r="4" spans="1:15" x14ac:dyDescent="0.25">
      <c r="B4" s="32" t="s">
        <v>124</v>
      </c>
      <c r="C4" s="18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7"/>
    </row>
    <row r="5" spans="1:15" x14ac:dyDescent="0.25">
      <c r="B5" s="31" t="s">
        <v>127</v>
      </c>
      <c r="C5" s="18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/>
    </row>
    <row r="6" spans="1:15" x14ac:dyDescent="0.25">
      <c r="B6" s="32" t="s">
        <v>126</v>
      </c>
      <c r="C6" s="18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7"/>
    </row>
    <row r="7" spans="1:15" x14ac:dyDescent="0.25">
      <c r="B7" s="31" t="s">
        <v>130</v>
      </c>
      <c r="C7" s="18">
        <v>0.34117578999999998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7"/>
    </row>
    <row r="8" spans="1:15" x14ac:dyDescent="0.25">
      <c r="B8" s="32" t="s">
        <v>128</v>
      </c>
      <c r="C8" s="18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7"/>
    </row>
    <row r="9" spans="1:15" x14ac:dyDescent="0.25">
      <c r="B9" s="32" t="s">
        <v>129</v>
      </c>
      <c r="C9" s="18">
        <v>0.28598498999999999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7"/>
    </row>
    <row r="12" spans="1:15" ht="15.75" x14ac:dyDescent="0.25">
      <c r="B12" s="40"/>
      <c r="C12" s="41">
        <v>43191</v>
      </c>
      <c r="D12" s="41">
        <v>43221</v>
      </c>
      <c r="E12" s="41">
        <v>43252</v>
      </c>
      <c r="F12" s="41">
        <v>43282</v>
      </c>
      <c r="G12" s="41">
        <v>43313</v>
      </c>
      <c r="H12" s="41">
        <v>43344</v>
      </c>
      <c r="I12" s="41">
        <v>43374</v>
      </c>
      <c r="J12" s="41">
        <v>43405</v>
      </c>
      <c r="K12" s="41">
        <v>43435</v>
      </c>
      <c r="L12" s="41">
        <v>43466</v>
      </c>
      <c r="M12" s="41">
        <v>43497</v>
      </c>
      <c r="N12" s="41">
        <v>43525</v>
      </c>
    </row>
    <row r="13" spans="1:15" ht="15.75" x14ac:dyDescent="0.25">
      <c r="A13" t="s">
        <v>137</v>
      </c>
      <c r="B13" s="42" t="s">
        <v>140</v>
      </c>
      <c r="C13" s="43">
        <v>20732.75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</row>
    <row r="14" spans="1:15" ht="15.75" x14ac:dyDescent="0.25">
      <c r="A14" t="s">
        <v>138</v>
      </c>
      <c r="B14" s="42" t="s">
        <v>139</v>
      </c>
      <c r="C14" s="43">
        <v>0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5" ht="15.75" x14ac:dyDescent="0.25">
      <c r="A15" t="s">
        <v>171</v>
      </c>
      <c r="B15" s="44" t="s">
        <v>141</v>
      </c>
      <c r="C15" s="43">
        <v>20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5" ht="15.75" x14ac:dyDescent="0.25">
      <c r="B16" s="42" t="s">
        <v>142</v>
      </c>
      <c r="C16" s="43">
        <v>0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2:14" ht="15.75" x14ac:dyDescent="0.25">
      <c r="B17" s="44" t="s">
        <v>144</v>
      </c>
      <c r="C17" s="43">
        <v>0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2:14" ht="15.75" x14ac:dyDescent="0.25">
      <c r="B18" s="42" t="s">
        <v>143</v>
      </c>
      <c r="C18" s="43">
        <v>0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2:14" ht="15.75" x14ac:dyDescent="0.25">
      <c r="B19" s="44" t="s">
        <v>145</v>
      </c>
      <c r="C19" s="45">
        <v>3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"/>
  <sheetViews>
    <sheetView workbookViewId="0">
      <selection activeCell="C26" sqref="C26:C27"/>
    </sheetView>
  </sheetViews>
  <sheetFormatPr defaultRowHeight="15" x14ac:dyDescent="0.25"/>
  <cols>
    <col min="2" max="2" width="31.140625" bestFit="1" customWidth="1"/>
  </cols>
  <sheetData>
    <row r="2" spans="2:14" x14ac:dyDescent="0.25">
      <c r="B2" s="8" t="s">
        <v>47</v>
      </c>
      <c r="C2" s="9">
        <v>43191</v>
      </c>
      <c r="D2" s="9">
        <v>43221</v>
      </c>
      <c r="E2" s="9">
        <v>43252</v>
      </c>
      <c r="F2" s="9">
        <v>43282</v>
      </c>
      <c r="G2" s="9">
        <v>43313</v>
      </c>
      <c r="H2" s="9">
        <v>43344</v>
      </c>
      <c r="I2" s="9">
        <v>43374</v>
      </c>
      <c r="J2" s="9">
        <v>43405</v>
      </c>
      <c r="K2" s="9">
        <v>43435</v>
      </c>
      <c r="L2" s="9">
        <v>43466</v>
      </c>
      <c r="M2" s="9">
        <v>43497</v>
      </c>
      <c r="N2" s="9">
        <v>43525</v>
      </c>
    </row>
    <row r="3" spans="2:14" x14ac:dyDescent="0.25">
      <c r="B3" s="8" t="s">
        <v>39</v>
      </c>
      <c r="C3" s="18">
        <v>0.427902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2:14" x14ac:dyDescent="0.25">
      <c r="B4" s="8" t="s">
        <v>71</v>
      </c>
      <c r="C4" s="18">
        <v>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2:14" x14ac:dyDescent="0.25">
      <c r="B5" s="8" t="s">
        <v>168</v>
      </c>
      <c r="C5" s="18">
        <v>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2:14" x14ac:dyDescent="0.25">
      <c r="B6" s="8" t="s">
        <v>72</v>
      </c>
      <c r="C6" s="18">
        <v>0.32285463199999997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8"/>
  <sheetViews>
    <sheetView zoomScale="70" zoomScaleNormal="70" workbookViewId="0">
      <selection activeCell="B2" sqref="B2:N10"/>
    </sheetView>
  </sheetViews>
  <sheetFormatPr defaultRowHeight="15" x14ac:dyDescent="0.25"/>
  <cols>
    <col min="1" max="1" width="6.85546875" customWidth="1"/>
    <col min="2" max="2" width="26.7109375" customWidth="1"/>
    <col min="3" max="3" width="29.28515625" bestFit="1" customWidth="1"/>
    <col min="4" max="5" width="11" bestFit="1" customWidth="1"/>
    <col min="6" max="6" width="5.7109375" bestFit="1" customWidth="1"/>
    <col min="7" max="7" width="6.7109375" bestFit="1" customWidth="1"/>
    <col min="8" max="14" width="8" customWidth="1"/>
    <col min="17" max="17" width="35.42578125" bestFit="1" customWidth="1"/>
    <col min="18" max="18" width="29.28515625" bestFit="1" customWidth="1"/>
    <col min="19" max="20" width="10.5703125" bestFit="1" customWidth="1"/>
  </cols>
  <sheetData>
    <row r="2" spans="2:14" x14ac:dyDescent="0.25">
      <c r="B2" s="2" t="s">
        <v>7</v>
      </c>
      <c r="C2" s="3">
        <v>43191</v>
      </c>
      <c r="D2" s="3">
        <v>43221</v>
      </c>
      <c r="E2" s="3">
        <v>43252</v>
      </c>
      <c r="F2" s="3">
        <v>43282</v>
      </c>
      <c r="G2" s="3">
        <v>43313</v>
      </c>
      <c r="H2" s="3">
        <v>43344</v>
      </c>
      <c r="I2" s="3">
        <v>43374</v>
      </c>
      <c r="J2" s="3">
        <v>43405</v>
      </c>
      <c r="K2" s="3">
        <v>43435</v>
      </c>
      <c r="L2" s="3">
        <v>43466</v>
      </c>
      <c r="M2" s="3">
        <v>43497</v>
      </c>
      <c r="N2" s="3">
        <v>43525</v>
      </c>
    </row>
    <row r="3" spans="2:14" x14ac:dyDescent="0.25">
      <c r="B3" s="1" t="s">
        <v>73</v>
      </c>
      <c r="C3" s="19">
        <v>-5.6785958690000005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" t="s">
        <v>74</v>
      </c>
      <c r="C4" s="19">
        <v>4.7463455776446999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25">
      <c r="B5" s="1" t="s">
        <v>75</v>
      </c>
      <c r="C5" s="19">
        <v>4.8000000000000001E-2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25">
      <c r="B6" s="1" t="s">
        <v>76</v>
      </c>
      <c r="C6" s="19">
        <v>5.5554095278067921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25">
      <c r="B7" s="1" t="s">
        <v>77</v>
      </c>
      <c r="C7" s="19">
        <v>20.856892764213981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5">
      <c r="B8" s="1" t="s">
        <v>78</v>
      </c>
      <c r="C8" s="19">
        <v>0.42003371109222998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 x14ac:dyDescent="0.25">
      <c r="B9" s="1" t="s">
        <v>79</v>
      </c>
      <c r="C9" s="19">
        <v>6.6842775876217004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14" x14ac:dyDescent="0.25">
      <c r="B10" s="1" t="s">
        <v>80</v>
      </c>
      <c r="C10" s="19">
        <v>9.2708102284641694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14" x14ac:dyDescent="0.25">
      <c r="B11" s="1" t="s">
        <v>81</v>
      </c>
      <c r="C11" s="19">
        <v>6.1239095303902031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x14ac:dyDescent="0.25">
      <c r="B12" s="1" t="s">
        <v>83</v>
      </c>
      <c r="C12" s="19">
        <v>4.5475074696259803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2:14" x14ac:dyDescent="0.25">
      <c r="B13" s="1" t="s">
        <v>84</v>
      </c>
      <c r="C13" s="19">
        <v>3.2257420522490121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14" x14ac:dyDescent="0.25">
      <c r="B14" s="1" t="s">
        <v>82</v>
      </c>
      <c r="C14" s="19">
        <v>1.594979267249419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2:14" x14ac:dyDescent="0.25">
      <c r="B15" s="1" t="s">
        <v>85</v>
      </c>
      <c r="C15" s="19">
        <v>0.5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14" x14ac:dyDescent="0.25">
      <c r="B16" s="22"/>
    </row>
    <row r="18" spans="2:14" x14ac:dyDescent="0.25">
      <c r="B18" s="2" t="s">
        <v>172</v>
      </c>
      <c r="C18" s="3">
        <v>43191</v>
      </c>
      <c r="D18" s="3">
        <v>43221</v>
      </c>
      <c r="E18" s="3">
        <v>43252</v>
      </c>
      <c r="F18" s="3">
        <v>43282</v>
      </c>
      <c r="G18" s="3">
        <v>43313</v>
      </c>
      <c r="H18" s="3">
        <v>43344</v>
      </c>
      <c r="I18" s="3">
        <v>43374</v>
      </c>
      <c r="J18" s="3">
        <v>43405</v>
      </c>
      <c r="K18" s="3">
        <v>43435</v>
      </c>
      <c r="L18" s="3">
        <v>43466</v>
      </c>
      <c r="M18" s="3">
        <v>43497</v>
      </c>
      <c r="N18" s="3">
        <v>43525</v>
      </c>
    </row>
    <row r="19" spans="2:14" x14ac:dyDescent="0.25">
      <c r="B19" s="1" t="s">
        <v>73</v>
      </c>
      <c r="C19" s="37">
        <v>-234870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x14ac:dyDescent="0.25">
      <c r="B20" s="1" t="s">
        <v>74</v>
      </c>
      <c r="C20" s="37">
        <v>298158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x14ac:dyDescent="0.25">
      <c r="B21" s="1" t="s">
        <v>173</v>
      </c>
      <c r="C21" s="37">
        <v>1523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2:14" x14ac:dyDescent="0.25">
      <c r="B22" s="1" t="s">
        <v>77</v>
      </c>
      <c r="C22" s="37">
        <v>409021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x14ac:dyDescent="0.25">
      <c r="B23" s="1" t="s">
        <v>169</v>
      </c>
      <c r="C23" s="37">
        <v>303241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25">
      <c r="B24" s="1" t="s">
        <v>78</v>
      </c>
      <c r="C24" s="37">
        <v>-19346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x14ac:dyDescent="0.25">
      <c r="B25" s="1" t="s">
        <v>174</v>
      </c>
      <c r="C25" s="37">
        <v>25542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25">
      <c r="B26" s="1" t="s">
        <v>175</v>
      </c>
      <c r="C26" s="37">
        <v>118641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2:14" x14ac:dyDescent="0.25">
      <c r="B27" s="1" t="s">
        <v>82</v>
      </c>
      <c r="C27" s="37">
        <v>2757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2:14" x14ac:dyDescent="0.25">
      <c r="B28" s="1" t="s">
        <v>85</v>
      </c>
      <c r="C28" s="37">
        <v>-191012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1"/>
  <sheetViews>
    <sheetView zoomScale="55" zoomScaleNormal="55" workbookViewId="0">
      <selection activeCell="G45" sqref="G45"/>
    </sheetView>
  </sheetViews>
  <sheetFormatPr defaultRowHeight="15" x14ac:dyDescent="0.25"/>
  <cols>
    <col min="2" max="2" width="33.140625" customWidth="1"/>
    <col min="3" max="3" width="10.5703125" customWidth="1"/>
    <col min="16" max="16" width="34.140625" customWidth="1"/>
    <col min="17" max="18" width="10.5703125" customWidth="1"/>
  </cols>
  <sheetData>
    <row r="2" spans="2:14" x14ac:dyDescent="0.25">
      <c r="B2" s="2" t="s">
        <v>7</v>
      </c>
      <c r="C2" s="3">
        <v>43191</v>
      </c>
      <c r="D2" s="3">
        <v>43221</v>
      </c>
      <c r="E2" s="3">
        <v>43252</v>
      </c>
      <c r="F2" s="3">
        <v>43282</v>
      </c>
      <c r="G2" s="3">
        <v>43313</v>
      </c>
      <c r="H2" s="3">
        <v>43344</v>
      </c>
      <c r="I2" s="3">
        <v>43374</v>
      </c>
      <c r="J2" s="3">
        <v>43405</v>
      </c>
      <c r="K2" s="3">
        <v>43435</v>
      </c>
      <c r="L2" s="3">
        <v>43466</v>
      </c>
      <c r="M2" s="3">
        <v>43497</v>
      </c>
      <c r="N2" s="3">
        <v>43525</v>
      </c>
    </row>
    <row r="3" spans="2:14" x14ac:dyDescent="0.25">
      <c r="B3" s="1" t="s">
        <v>86</v>
      </c>
      <c r="C3" s="18">
        <v>-5.6790000000000003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" t="s">
        <v>31</v>
      </c>
      <c r="C4" s="18">
        <v>0.93200000000000005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25">
      <c r="B5" s="1" t="s">
        <v>176</v>
      </c>
      <c r="C5" s="18">
        <v>0.22900000000000001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25">
      <c r="B6" s="1" t="s">
        <v>32</v>
      </c>
      <c r="C6" s="18">
        <v>1.2509999999999999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25">
      <c r="B7" s="1" t="s">
        <v>33</v>
      </c>
      <c r="C7" s="18">
        <v>7.5999999999999998E-2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5">
      <c r="B8" s="1" t="s">
        <v>34</v>
      </c>
      <c r="C8" s="18">
        <v>2.5150000000000001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 x14ac:dyDescent="0.25">
      <c r="B9" s="1" t="s">
        <v>177</v>
      </c>
      <c r="C9" s="18">
        <v>0.27700000000000002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14" x14ac:dyDescent="0.25">
      <c r="B10" s="1" t="s">
        <v>35</v>
      </c>
      <c r="C10" s="18">
        <v>1.5389999999999999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14" x14ac:dyDescent="0.25">
      <c r="B11" s="1" t="s">
        <v>36</v>
      </c>
      <c r="C11" s="18">
        <v>5.4820000000000002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x14ac:dyDescent="0.25">
      <c r="B12" s="1" t="s">
        <v>87</v>
      </c>
      <c r="C12" s="18">
        <v>13.167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2:14" x14ac:dyDescent="0.25">
      <c r="B13" s="1" t="s">
        <v>37</v>
      </c>
      <c r="C13" s="18">
        <v>0.08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14" x14ac:dyDescent="0.25">
      <c r="B14" s="1" t="s">
        <v>38</v>
      </c>
      <c r="C14" s="18">
        <v>-0.32700000000000001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2:14" x14ac:dyDescent="0.25">
      <c r="B15" s="1" t="s">
        <v>39</v>
      </c>
      <c r="C15" s="18">
        <v>0.93799999999999994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14" x14ac:dyDescent="0.25">
      <c r="C16" s="20"/>
    </row>
    <row r="18" spans="2:18" x14ac:dyDescent="0.25">
      <c r="B18" s="2" t="s">
        <v>172</v>
      </c>
      <c r="C18" s="3">
        <v>43191</v>
      </c>
      <c r="D18" s="3">
        <v>43221</v>
      </c>
      <c r="E18" s="3">
        <v>43252</v>
      </c>
      <c r="F18" s="3">
        <v>43282</v>
      </c>
      <c r="G18" s="3">
        <v>43313</v>
      </c>
      <c r="H18" s="3">
        <v>43344</v>
      </c>
      <c r="I18" s="3">
        <v>43374</v>
      </c>
      <c r="J18" s="3">
        <v>43405</v>
      </c>
      <c r="K18" s="3">
        <v>43435</v>
      </c>
      <c r="L18" s="3">
        <v>43466</v>
      </c>
      <c r="M18" s="3">
        <v>43497</v>
      </c>
      <c r="N18" s="3">
        <v>43525</v>
      </c>
    </row>
    <row r="19" spans="2:18" x14ac:dyDescent="0.25">
      <c r="B19" s="1" t="s">
        <v>86</v>
      </c>
      <c r="C19" s="37">
        <v>-234870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P19" s="54"/>
      <c r="Q19" s="55"/>
      <c r="R19" s="55"/>
    </row>
    <row r="20" spans="2:18" x14ac:dyDescent="0.25">
      <c r="B20" s="1" t="s">
        <v>178</v>
      </c>
      <c r="C20" s="37">
        <v>118641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P20" s="54"/>
      <c r="Q20" s="55"/>
      <c r="R20" s="55"/>
    </row>
    <row r="21" spans="2:18" x14ac:dyDescent="0.25">
      <c r="B21" s="1" t="s">
        <v>176</v>
      </c>
      <c r="C21" s="37">
        <v>-7746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P21" s="54"/>
      <c r="Q21" s="55"/>
      <c r="R21" s="55"/>
    </row>
    <row r="22" spans="2:18" x14ac:dyDescent="0.25">
      <c r="B22" s="1" t="s">
        <v>32</v>
      </c>
      <c r="C22" s="37">
        <v>25542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P22" s="54"/>
      <c r="Q22" s="55"/>
      <c r="R22" s="55"/>
    </row>
    <row r="23" spans="2:18" x14ac:dyDescent="0.25">
      <c r="B23" s="1" t="s">
        <v>33</v>
      </c>
      <c r="C23" s="37">
        <v>1523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P23" s="54"/>
      <c r="Q23" s="55"/>
      <c r="R23" s="55"/>
    </row>
    <row r="24" spans="2:18" x14ac:dyDescent="0.25">
      <c r="B24" s="1" t="s">
        <v>34</v>
      </c>
      <c r="C24" s="37">
        <v>108081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P24" s="54"/>
      <c r="Q24" s="55"/>
      <c r="R24" s="55"/>
    </row>
    <row r="25" spans="2:18" x14ac:dyDescent="0.25">
      <c r="B25" s="1" t="s">
        <v>177</v>
      </c>
      <c r="C25" s="37">
        <v>2757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P25" s="54"/>
      <c r="Q25" s="55"/>
      <c r="R25" s="55"/>
    </row>
    <row r="26" spans="2:18" x14ac:dyDescent="0.25">
      <c r="B26" s="1" t="s">
        <v>35</v>
      </c>
      <c r="C26" s="37">
        <v>189390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P26" s="54"/>
      <c r="Q26" s="55"/>
      <c r="R26" s="55"/>
    </row>
    <row r="27" spans="2:18" x14ac:dyDescent="0.25">
      <c r="B27" s="1" t="s">
        <v>36</v>
      </c>
      <c r="C27" s="37">
        <v>239354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P27" s="54"/>
      <c r="Q27" s="55"/>
      <c r="R27" s="55"/>
    </row>
    <row r="28" spans="2:18" x14ac:dyDescent="0.25">
      <c r="B28" s="1" t="s">
        <v>87</v>
      </c>
      <c r="C28" s="37">
        <v>166662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P28" s="54"/>
      <c r="Q28" s="55"/>
      <c r="R28" s="55"/>
    </row>
    <row r="29" spans="2:18" x14ac:dyDescent="0.25">
      <c r="B29" s="1" t="s">
        <v>37</v>
      </c>
      <c r="C29" s="37">
        <v>3005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2:18" x14ac:dyDescent="0.25">
      <c r="B30" s="1" t="s">
        <v>38</v>
      </c>
      <c r="C30" s="37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2:18" x14ac:dyDescent="0.25">
      <c r="B31" s="1" t="s">
        <v>39</v>
      </c>
      <c r="C31" s="37">
        <v>-188254.66800000001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zoomScale="70" zoomScaleNormal="70" workbookViewId="0">
      <selection activeCell="B2" sqref="B2:N5"/>
    </sheetView>
  </sheetViews>
  <sheetFormatPr defaultRowHeight="15" x14ac:dyDescent="0.25"/>
  <cols>
    <col min="2" max="2" width="33" customWidth="1"/>
    <col min="3" max="3" width="6.42578125" bestFit="1" customWidth="1"/>
    <col min="4" max="4" width="6.85546875" bestFit="1" customWidth="1"/>
    <col min="5" max="5" width="6.5703125" bestFit="1" customWidth="1"/>
    <col min="6" max="6" width="5.85546875" bestFit="1" customWidth="1"/>
    <col min="7" max="8" width="6.85546875" bestFit="1" customWidth="1"/>
    <col min="9" max="9" width="6.5703125" bestFit="1" customWidth="1"/>
    <col min="10" max="10" width="6.7109375" bestFit="1" customWidth="1"/>
    <col min="11" max="11" width="6.85546875" bestFit="1" customWidth="1"/>
    <col min="12" max="12" width="6.5703125" bestFit="1" customWidth="1"/>
    <col min="13" max="13" width="6.7109375" bestFit="1" customWidth="1"/>
    <col min="14" max="14" width="6.5703125" bestFit="1" customWidth="1"/>
    <col min="17" max="17" width="24.5703125" bestFit="1" customWidth="1"/>
  </cols>
  <sheetData>
    <row r="2" spans="2:14" x14ac:dyDescent="0.25">
      <c r="B2" s="2" t="s">
        <v>7</v>
      </c>
      <c r="C2" s="3">
        <v>43191</v>
      </c>
      <c r="D2" s="3">
        <v>43221</v>
      </c>
      <c r="E2" s="3">
        <v>43252</v>
      </c>
      <c r="F2" s="3">
        <v>43282</v>
      </c>
      <c r="G2" s="3">
        <v>43313</v>
      </c>
      <c r="H2" s="3">
        <v>43344</v>
      </c>
      <c r="I2" s="3">
        <v>43374</v>
      </c>
      <c r="J2" s="3">
        <v>43405</v>
      </c>
      <c r="K2" s="3">
        <v>43435</v>
      </c>
      <c r="L2" s="3">
        <v>43466</v>
      </c>
      <c r="M2" s="3">
        <v>43497</v>
      </c>
      <c r="N2" s="3">
        <v>43525</v>
      </c>
    </row>
    <row r="3" spans="2:14" x14ac:dyDescent="0.25">
      <c r="B3" s="4" t="s">
        <v>8</v>
      </c>
      <c r="C3" s="15">
        <v>9.0196279699995898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2:14" x14ac:dyDescent="0.25">
      <c r="B4" s="4" t="s">
        <v>9</v>
      </c>
      <c r="C4" s="15">
        <v>5.4332922900000016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2:14" x14ac:dyDescent="0.25">
      <c r="B5" s="4" t="s">
        <v>10</v>
      </c>
      <c r="C5" s="15">
        <v>5.3765949500000003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2:14" x14ac:dyDescent="0.25">
      <c r="B6" s="4" t="s">
        <v>11</v>
      </c>
      <c r="C6" s="15">
        <v>0.71916078000000017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2:14" x14ac:dyDescent="0.25">
      <c r="B7" s="4" t="s">
        <v>12</v>
      </c>
      <c r="C7" s="15">
        <v>3.2257420522490121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2:14" x14ac:dyDescent="0.25">
      <c r="B8" s="4" t="s">
        <v>13</v>
      </c>
      <c r="C8" s="15">
        <v>6.1311217603902035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2:14" x14ac:dyDescent="0.25">
      <c r="B9" s="4" t="s">
        <v>14</v>
      </c>
      <c r="C9" s="15">
        <v>2.7229137846400007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2:14" x14ac:dyDescent="0.25">
      <c r="B10" s="4" t="s">
        <v>15</v>
      </c>
      <c r="C10" s="15">
        <v>0.79900000000000004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2:14" x14ac:dyDescent="0.25">
      <c r="B11" s="4" t="s">
        <v>16</v>
      </c>
      <c r="C11" s="16">
        <v>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2:14" x14ac:dyDescent="0.25">
      <c r="B12" s="4" t="s">
        <v>17</v>
      </c>
      <c r="C12" s="16">
        <v>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5" spans="2:14" x14ac:dyDescent="0.25">
      <c r="B15" s="2" t="s">
        <v>7</v>
      </c>
      <c r="C15" s="3">
        <v>43191</v>
      </c>
      <c r="D15" s="3">
        <v>43221</v>
      </c>
      <c r="E15" s="3">
        <v>43252</v>
      </c>
      <c r="F15" s="3">
        <v>43282</v>
      </c>
      <c r="G15" s="3">
        <v>43313</v>
      </c>
      <c r="H15" s="3">
        <v>43344</v>
      </c>
      <c r="I15" s="3">
        <v>43374</v>
      </c>
      <c r="J15" s="3">
        <v>43405</v>
      </c>
      <c r="K15" s="3">
        <v>43435</v>
      </c>
      <c r="L15" s="3">
        <v>43466</v>
      </c>
      <c r="M15" s="3">
        <v>43497</v>
      </c>
      <c r="N15" s="3">
        <v>43525</v>
      </c>
    </row>
    <row r="16" spans="2:14" x14ac:dyDescent="0.25">
      <c r="B16" s="1" t="s">
        <v>18</v>
      </c>
      <c r="C16" s="17">
        <v>7.0618899699999993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2:14" x14ac:dyDescent="0.25">
      <c r="B17" s="1" t="s">
        <v>19</v>
      </c>
      <c r="C17" s="17">
        <v>12.47791573932416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2:14" x14ac:dyDescent="0.25">
      <c r="B18" s="1" t="s">
        <v>21</v>
      </c>
      <c r="C18" s="17">
        <v>13.887538749999999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2:14" x14ac:dyDescent="0.25">
      <c r="B19" s="1" t="s">
        <v>20</v>
      </c>
      <c r="C19" s="17"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"/>
  <sheetViews>
    <sheetView workbookViewId="0">
      <selection activeCell="O7" sqref="O7"/>
    </sheetView>
  </sheetViews>
  <sheetFormatPr defaultRowHeight="15" x14ac:dyDescent="0.25"/>
  <cols>
    <col min="2" max="2" width="35.42578125" bestFit="1" customWidth="1"/>
  </cols>
  <sheetData>
    <row r="3" spans="2:16" x14ac:dyDescent="0.25">
      <c r="B3" s="2" t="s">
        <v>160</v>
      </c>
      <c r="C3" s="3">
        <v>43191</v>
      </c>
      <c r="D3" s="3">
        <v>43221</v>
      </c>
      <c r="E3" s="3">
        <v>43252</v>
      </c>
      <c r="F3" s="3">
        <v>43282</v>
      </c>
      <c r="G3" s="3">
        <v>43313</v>
      </c>
      <c r="H3" s="3">
        <v>43344</v>
      </c>
      <c r="I3" s="3">
        <v>43374</v>
      </c>
      <c r="J3" s="3">
        <v>43405</v>
      </c>
      <c r="K3" s="3">
        <v>43435</v>
      </c>
      <c r="L3" s="3">
        <v>43466</v>
      </c>
      <c r="M3" s="3">
        <v>43497</v>
      </c>
      <c r="N3" s="3">
        <v>43525</v>
      </c>
    </row>
    <row r="4" spans="2:16" x14ac:dyDescent="0.25">
      <c r="B4" s="4" t="s">
        <v>162</v>
      </c>
      <c r="C4" s="59">
        <v>20510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P4" s="20"/>
    </row>
    <row r="5" spans="2:16" x14ac:dyDescent="0.25">
      <c r="B5" s="4" t="s">
        <v>163</v>
      </c>
      <c r="C5" s="59">
        <v>-121974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P5" s="20"/>
    </row>
    <row r="6" spans="2:16" x14ac:dyDescent="0.25">
      <c r="B6" s="4" t="s">
        <v>179</v>
      </c>
      <c r="C6" s="60">
        <f>ABS(C4)+ABS(C5)</f>
        <v>142484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6" x14ac:dyDescent="0.25">
      <c r="C7" s="48"/>
    </row>
    <row r="8" spans="2:16" x14ac:dyDescent="0.25">
      <c r="B8" s="2" t="s">
        <v>161</v>
      </c>
      <c r="C8" s="3">
        <v>43191</v>
      </c>
      <c r="D8" s="3">
        <v>43221</v>
      </c>
      <c r="E8" s="3">
        <v>43252</v>
      </c>
      <c r="F8" s="3">
        <v>43282</v>
      </c>
      <c r="G8" s="3">
        <v>43313</v>
      </c>
      <c r="H8" s="3">
        <v>43344</v>
      </c>
      <c r="I8" s="3">
        <v>43374</v>
      </c>
      <c r="J8" s="3">
        <v>43405</v>
      </c>
      <c r="K8" s="3">
        <v>43435</v>
      </c>
      <c r="L8" s="3">
        <v>43466</v>
      </c>
      <c r="M8" s="3">
        <v>43497</v>
      </c>
      <c r="N8" s="3">
        <v>43525</v>
      </c>
    </row>
    <row r="9" spans="2:16" x14ac:dyDescent="0.25">
      <c r="B9" s="4" t="s">
        <v>164</v>
      </c>
      <c r="C9" s="15">
        <v>1.58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2:16" x14ac:dyDescent="0.25">
      <c r="B10" s="4" t="s">
        <v>5</v>
      </c>
      <c r="C10" s="15">
        <v>2.38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"/>
  <sheetViews>
    <sheetView zoomScale="70" zoomScaleNormal="70" workbookViewId="0">
      <selection activeCell="O34" sqref="O34"/>
    </sheetView>
  </sheetViews>
  <sheetFormatPr defaultRowHeight="15" x14ac:dyDescent="0.25"/>
  <cols>
    <col min="1" max="1" width="11.28515625" customWidth="1"/>
    <col min="2" max="2" width="46.85546875" customWidth="1"/>
    <col min="3" max="3" width="6.42578125" bestFit="1" customWidth="1"/>
    <col min="4" max="4" width="6.85546875" bestFit="1" customWidth="1"/>
    <col min="5" max="5" width="6" bestFit="1" customWidth="1"/>
    <col min="6" max="6" width="5.7109375" bestFit="1" customWidth="1"/>
    <col min="7" max="7" width="6.7109375" bestFit="1" customWidth="1"/>
    <col min="8" max="8" width="6.42578125" bestFit="1" customWidth="1"/>
    <col min="9" max="9" width="6.28515625" bestFit="1" customWidth="1"/>
    <col min="10" max="10" width="6.7109375" bestFit="1" customWidth="1"/>
    <col min="11" max="11" width="6.42578125" bestFit="1" customWidth="1"/>
    <col min="12" max="12" width="6" customWidth="1"/>
    <col min="13" max="13" width="6.42578125" bestFit="1" customWidth="1"/>
    <col min="14" max="14" width="6.7109375" bestFit="1" customWidth="1"/>
    <col min="15" max="15" width="18.28515625" bestFit="1" customWidth="1"/>
    <col min="16" max="16" width="5.85546875" bestFit="1" customWidth="1"/>
    <col min="17" max="17" width="18.28515625" bestFit="1" customWidth="1"/>
  </cols>
  <sheetData>
    <row r="2" spans="2:14" x14ac:dyDescent="0.25">
      <c r="B2" s="2" t="s">
        <v>7</v>
      </c>
      <c r="C2" s="3">
        <v>43191</v>
      </c>
      <c r="D2" s="3">
        <v>43221</v>
      </c>
      <c r="E2" s="3">
        <v>43252</v>
      </c>
      <c r="F2" s="3">
        <v>43282</v>
      </c>
      <c r="G2" s="3">
        <v>43313</v>
      </c>
      <c r="H2" s="3">
        <v>43344</v>
      </c>
      <c r="I2" s="3">
        <v>43374</v>
      </c>
      <c r="J2" s="3">
        <v>43405</v>
      </c>
      <c r="K2" s="3">
        <v>43435</v>
      </c>
      <c r="L2" s="3">
        <v>43466</v>
      </c>
      <c r="M2" s="3">
        <v>43497</v>
      </c>
      <c r="N2" s="3">
        <v>43525</v>
      </c>
    </row>
    <row r="3" spans="2:14" x14ac:dyDescent="0.25">
      <c r="B3" s="4" t="s">
        <v>89</v>
      </c>
      <c r="C3" s="21">
        <v>3.4235236999995902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2:14" x14ac:dyDescent="0.25">
      <c r="B4" s="4" t="s">
        <v>90</v>
      </c>
      <c r="C4" s="21">
        <v>3.5759871900000002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2:14" x14ac:dyDescent="0.25">
      <c r="B5" s="4" t="s">
        <v>91</v>
      </c>
      <c r="C5" s="21">
        <v>0.8888572499999996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8" spans="2:14" x14ac:dyDescent="0.25">
      <c r="B8" s="2" t="s">
        <v>7</v>
      </c>
      <c r="C8" s="3">
        <v>43191</v>
      </c>
    </row>
    <row r="9" spans="2:14" x14ac:dyDescent="0.25">
      <c r="B9" s="2" t="s">
        <v>92</v>
      </c>
      <c r="C9" s="49">
        <v>7.8883681399995904</v>
      </c>
    </row>
    <row r="10" spans="2:14" x14ac:dyDescent="0.25">
      <c r="B10" s="4" t="s">
        <v>93</v>
      </c>
      <c r="C10" s="50">
        <v>25.538976319324568</v>
      </c>
    </row>
    <row r="11" spans="2:14" x14ac:dyDescent="0.25">
      <c r="B11" s="4" t="s">
        <v>88</v>
      </c>
      <c r="C11" s="50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2"/>
  <sheetViews>
    <sheetView zoomScale="70" zoomScaleNormal="70" workbookViewId="0">
      <selection activeCell="B2" sqref="B2:N12"/>
    </sheetView>
  </sheetViews>
  <sheetFormatPr defaultRowHeight="15" x14ac:dyDescent="0.25"/>
  <cols>
    <col min="2" max="2" width="47" bestFit="1" customWidth="1"/>
  </cols>
  <sheetData>
    <row r="2" spans="2:14" x14ac:dyDescent="0.25">
      <c r="B2" s="2" t="s">
        <v>7</v>
      </c>
      <c r="C2" s="3">
        <v>43191</v>
      </c>
      <c r="D2" s="3">
        <v>43221</v>
      </c>
      <c r="E2" s="3">
        <v>43252</v>
      </c>
      <c r="F2" s="3">
        <v>43282</v>
      </c>
      <c r="G2" s="3">
        <v>43313</v>
      </c>
      <c r="H2" s="3">
        <v>43344</v>
      </c>
      <c r="I2" s="3">
        <v>43374</v>
      </c>
      <c r="J2" s="3">
        <v>43405</v>
      </c>
      <c r="K2" s="3">
        <v>43435</v>
      </c>
      <c r="L2" s="3">
        <v>43466</v>
      </c>
      <c r="M2" s="3">
        <v>43497</v>
      </c>
      <c r="N2" s="3">
        <v>43525</v>
      </c>
    </row>
    <row r="3" spans="2:14" x14ac:dyDescent="0.25">
      <c r="B3" s="1" t="s">
        <v>25</v>
      </c>
      <c r="C3" s="1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" t="s">
        <v>26</v>
      </c>
      <c r="C4" s="1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25">
      <c r="B5" s="1" t="s">
        <v>27</v>
      </c>
      <c r="C5" s="1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25">
      <c r="B6" s="1" t="s">
        <v>40</v>
      </c>
      <c r="C6" s="1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25">
      <c r="B7" s="1" t="s">
        <v>29</v>
      </c>
      <c r="C7" s="1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5">
      <c r="B8" s="1" t="s">
        <v>30</v>
      </c>
      <c r="C8" s="1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 x14ac:dyDescent="0.25">
      <c r="B9" s="1" t="s">
        <v>28</v>
      </c>
      <c r="C9" s="1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14" x14ac:dyDescent="0.25">
      <c r="B10" s="1" t="s">
        <v>22</v>
      </c>
      <c r="C10" s="1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14" x14ac:dyDescent="0.25">
      <c r="B11" s="1" t="s">
        <v>23</v>
      </c>
      <c r="C11" s="1">
        <v>0.57299999999999995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x14ac:dyDescent="0.25">
      <c r="B12" s="1" t="s">
        <v>24</v>
      </c>
      <c r="C12" s="1">
        <v>0.22600000000000001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="85" zoomScaleNormal="85" workbookViewId="0">
      <selection activeCell="F22" sqref="F22"/>
    </sheetView>
  </sheetViews>
  <sheetFormatPr defaultRowHeight="15" x14ac:dyDescent="0.25"/>
  <cols>
    <col min="2" max="2" width="16.7109375" bestFit="1" customWidth="1"/>
    <col min="16" max="16" width="16.7109375" bestFit="1" customWidth="1"/>
  </cols>
  <sheetData>
    <row r="2" spans="2:14" x14ac:dyDescent="0.25">
      <c r="B2" s="2" t="s">
        <v>41</v>
      </c>
      <c r="C2" s="3">
        <v>43191</v>
      </c>
      <c r="D2" s="3">
        <v>43221</v>
      </c>
      <c r="E2" s="3">
        <v>43252</v>
      </c>
      <c r="F2" s="3">
        <v>43282</v>
      </c>
      <c r="G2" s="3">
        <v>43313</v>
      </c>
      <c r="H2" s="3">
        <v>43344</v>
      </c>
      <c r="I2" s="3">
        <v>43374</v>
      </c>
      <c r="J2" s="3">
        <v>43405</v>
      </c>
      <c r="K2" s="3">
        <v>43435</v>
      </c>
      <c r="L2" s="3">
        <v>43466</v>
      </c>
      <c r="M2" s="3">
        <v>43497</v>
      </c>
      <c r="N2" s="3">
        <v>43525</v>
      </c>
    </row>
    <row r="3" spans="2:14" x14ac:dyDescent="0.25">
      <c r="B3" s="1" t="s">
        <v>73</v>
      </c>
      <c r="C3" s="1">
        <v>-5.6790000000000003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6" spans="2:14" x14ac:dyDescent="0.25">
      <c r="B6" s="2" t="s">
        <v>160</v>
      </c>
      <c r="C6" s="3">
        <v>43191</v>
      </c>
      <c r="D6" s="3">
        <v>43221</v>
      </c>
      <c r="E6" s="3">
        <v>43252</v>
      </c>
      <c r="F6" s="3">
        <v>43282</v>
      </c>
      <c r="G6" s="3">
        <v>43313</v>
      </c>
      <c r="H6" s="3">
        <v>43344</v>
      </c>
      <c r="I6" s="3">
        <v>43374</v>
      </c>
      <c r="J6" s="3">
        <v>43405</v>
      </c>
      <c r="K6" s="3">
        <v>43435</v>
      </c>
      <c r="L6" s="3">
        <v>43466</v>
      </c>
      <c r="M6" s="3">
        <v>43497</v>
      </c>
      <c r="N6" s="3">
        <v>43525</v>
      </c>
    </row>
    <row r="7" spans="2:14" x14ac:dyDescent="0.25">
      <c r="B7" s="1" t="s">
        <v>73</v>
      </c>
      <c r="C7" s="1">
        <v>-234870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10" spans="2:14" x14ac:dyDescent="0.25">
      <c r="D10" s="11"/>
    </row>
    <row r="11" spans="2:14" x14ac:dyDescent="0.25">
      <c r="D11" s="11"/>
    </row>
    <row r="12" spans="2:14" x14ac:dyDescent="0.25">
      <c r="D12" s="11"/>
    </row>
    <row r="13" spans="2:14" x14ac:dyDescent="0.25">
      <c r="D13" s="11"/>
    </row>
    <row r="14" spans="2:14" x14ac:dyDescent="0.25">
      <c r="D14" s="11"/>
    </row>
    <row r="15" spans="2:14" x14ac:dyDescent="0.25">
      <c r="D15" s="11"/>
    </row>
    <row r="16" spans="2:14" x14ac:dyDescent="0.25">
      <c r="D16" s="11"/>
    </row>
    <row r="17" spans="4:4" x14ac:dyDescent="0.25">
      <c r="D17" s="11"/>
    </row>
    <row r="18" spans="4:4" x14ac:dyDescent="0.25">
      <c r="D18" s="11"/>
    </row>
    <row r="19" spans="4:4" x14ac:dyDescent="0.25">
      <c r="D19" s="11"/>
    </row>
    <row r="20" spans="4:4" x14ac:dyDescent="0.25">
      <c r="D20" s="11"/>
    </row>
    <row r="21" spans="4:4" x14ac:dyDescent="0.25">
      <c r="D21" s="11"/>
    </row>
    <row r="22" spans="4:4" x14ac:dyDescent="0.25">
      <c r="D22" s="11"/>
    </row>
    <row r="23" spans="4:4" x14ac:dyDescent="0.25">
      <c r="D23" s="11"/>
    </row>
    <row r="24" spans="4:4" x14ac:dyDescent="0.25">
      <c r="D24" s="11"/>
    </row>
    <row r="25" spans="4:4" x14ac:dyDescent="0.25">
      <c r="D25" s="11"/>
    </row>
    <row r="26" spans="4:4" x14ac:dyDescent="0.25">
      <c r="D26" s="11"/>
    </row>
    <row r="27" spans="4:4" x14ac:dyDescent="0.25">
      <c r="D27" s="11"/>
    </row>
    <row r="28" spans="4:4" x14ac:dyDescent="0.25">
      <c r="D28" s="11"/>
    </row>
    <row r="29" spans="4:4" x14ac:dyDescent="0.25">
      <c r="D29" s="11"/>
    </row>
    <row r="30" spans="4:4" x14ac:dyDescent="0.25">
      <c r="D30" s="11"/>
    </row>
    <row r="31" spans="4:4" x14ac:dyDescent="0.25">
      <c r="D31" s="11"/>
    </row>
    <row r="32" spans="4:4" x14ac:dyDescent="0.25">
      <c r="D32" s="11"/>
    </row>
    <row r="33" spans="4:4" x14ac:dyDescent="0.25">
      <c r="D33" s="11"/>
    </row>
    <row r="34" spans="4:4" x14ac:dyDescent="0.25">
      <c r="D34" s="11"/>
    </row>
    <row r="35" spans="4:4" x14ac:dyDescent="0.25">
      <c r="D35" s="11"/>
    </row>
    <row r="36" spans="4:4" x14ac:dyDescent="0.25">
      <c r="D36" s="11"/>
    </row>
    <row r="37" spans="4:4" x14ac:dyDescent="0.25">
      <c r="D37" s="11"/>
    </row>
    <row r="38" spans="4:4" x14ac:dyDescent="0.25">
      <c r="D38" s="11"/>
    </row>
    <row r="39" spans="4:4" x14ac:dyDescent="0.25">
      <c r="D39" s="11"/>
    </row>
    <row r="40" spans="4:4" x14ac:dyDescent="0.25">
      <c r="D40" s="12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2"/>
  <sheetViews>
    <sheetView zoomScale="85" zoomScaleNormal="85" workbookViewId="0">
      <selection activeCell="J27" sqref="J27"/>
    </sheetView>
  </sheetViews>
  <sheetFormatPr defaultRowHeight="15" x14ac:dyDescent="0.25"/>
  <cols>
    <col min="2" max="2" width="34.85546875" bestFit="1" customWidth="1"/>
    <col min="3" max="3" width="11.5703125" bestFit="1" customWidth="1"/>
    <col min="16" max="16" width="35.7109375" bestFit="1" customWidth="1"/>
    <col min="17" max="17" width="11.5703125" bestFit="1" customWidth="1"/>
  </cols>
  <sheetData>
    <row r="2" spans="2:14" x14ac:dyDescent="0.25">
      <c r="B2" s="2" t="s">
        <v>41</v>
      </c>
      <c r="C2" s="3">
        <v>43191</v>
      </c>
      <c r="D2" s="3">
        <v>43221</v>
      </c>
      <c r="E2" s="3">
        <v>43252</v>
      </c>
      <c r="F2" s="3">
        <v>43282</v>
      </c>
      <c r="G2" s="3">
        <v>43313</v>
      </c>
      <c r="H2" s="3">
        <v>43344</v>
      </c>
      <c r="I2" s="3">
        <v>43374</v>
      </c>
      <c r="J2" s="3">
        <v>43405</v>
      </c>
      <c r="K2" s="3">
        <v>43435</v>
      </c>
      <c r="L2" s="3">
        <v>43466</v>
      </c>
      <c r="M2" s="3">
        <v>43497</v>
      </c>
      <c r="N2" s="3">
        <v>43525</v>
      </c>
    </row>
    <row r="3" spans="2:14" x14ac:dyDescent="0.25">
      <c r="B3" s="1" t="s">
        <v>131</v>
      </c>
      <c r="C3" s="18">
        <v>2.3428639919926399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" t="s">
        <v>133</v>
      </c>
      <c r="C4" s="18">
        <v>1.718926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25">
      <c r="B5" s="1" t="s">
        <v>132</v>
      </c>
      <c r="C5" s="18">
        <v>2.1326315967749997E-2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25">
      <c r="B6" s="1" t="s">
        <v>49</v>
      </c>
      <c r="C6" s="18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25">
      <c r="B7" s="1" t="s">
        <v>134</v>
      </c>
      <c r="C7" s="18">
        <v>2.7671675E-2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5">
      <c r="B8" s="1" t="s">
        <v>135</v>
      </c>
      <c r="C8" s="18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 x14ac:dyDescent="0.25">
      <c r="B9" s="1" t="s">
        <v>136</v>
      </c>
      <c r="C9" s="18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2" spans="2:14" x14ac:dyDescent="0.25">
      <c r="B12" s="2" t="s">
        <v>41</v>
      </c>
      <c r="C12" s="3">
        <v>43191</v>
      </c>
      <c r="D12" s="3">
        <v>43221</v>
      </c>
      <c r="E12" s="3">
        <v>43252</v>
      </c>
      <c r="F12" s="3">
        <v>43282</v>
      </c>
      <c r="G12" s="3">
        <v>43313</v>
      </c>
      <c r="H12" s="3">
        <v>43344</v>
      </c>
      <c r="I12" s="3">
        <v>43374</v>
      </c>
      <c r="J12" s="3">
        <v>43405</v>
      </c>
      <c r="K12" s="3">
        <v>43435</v>
      </c>
      <c r="L12" s="3">
        <v>43466</v>
      </c>
      <c r="M12" s="3">
        <v>43497</v>
      </c>
      <c r="N12" s="3">
        <v>43525</v>
      </c>
    </row>
    <row r="13" spans="2:14" x14ac:dyDescent="0.25">
      <c r="B13" s="1" t="s">
        <v>131</v>
      </c>
      <c r="C13" s="24">
        <v>108081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14" x14ac:dyDescent="0.25">
      <c r="B14" s="1" t="s">
        <v>133</v>
      </c>
      <c r="C14" s="24">
        <v>189390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2:14" x14ac:dyDescent="0.25">
      <c r="B15" s="1" t="s">
        <v>132</v>
      </c>
      <c r="C15" s="24">
        <v>342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14" x14ac:dyDescent="0.25">
      <c r="B16" s="1" t="s">
        <v>49</v>
      </c>
      <c r="C16" s="24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x14ac:dyDescent="0.25">
      <c r="B17" s="1" t="s">
        <v>134</v>
      </c>
      <c r="C17" s="24">
        <v>342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25">
      <c r="B18" s="1" t="s">
        <v>135</v>
      </c>
      <c r="C18" s="24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x14ac:dyDescent="0.25">
      <c r="B19" s="1" t="s">
        <v>136</v>
      </c>
      <c r="C19" s="24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x14ac:dyDescent="0.25">
      <c r="C20" s="11"/>
    </row>
    <row r="21" spans="2:14" x14ac:dyDescent="0.25">
      <c r="C21" s="11"/>
    </row>
    <row r="22" spans="2:14" x14ac:dyDescent="0.25">
      <c r="C22" s="11"/>
    </row>
    <row r="23" spans="2:14" x14ac:dyDescent="0.25">
      <c r="C23" s="11"/>
    </row>
    <row r="24" spans="2:14" x14ac:dyDescent="0.25">
      <c r="C24" s="11"/>
    </row>
    <row r="25" spans="2:14" x14ac:dyDescent="0.25">
      <c r="C25" s="11"/>
    </row>
    <row r="26" spans="2:14" x14ac:dyDescent="0.25">
      <c r="C26" s="11"/>
    </row>
    <row r="27" spans="2:14" x14ac:dyDescent="0.25">
      <c r="C27" s="11"/>
    </row>
    <row r="28" spans="2:14" x14ac:dyDescent="0.25">
      <c r="C28" s="11"/>
    </row>
    <row r="29" spans="2:14" x14ac:dyDescent="0.25">
      <c r="C29" s="11"/>
    </row>
    <row r="30" spans="2:14" x14ac:dyDescent="0.25">
      <c r="C30" s="11"/>
    </row>
    <row r="31" spans="2:14" x14ac:dyDescent="0.25">
      <c r="C31" s="11"/>
    </row>
    <row r="32" spans="2:14" x14ac:dyDescent="0.25">
      <c r="C32" s="11"/>
    </row>
    <row r="33" spans="3:3" x14ac:dyDescent="0.25">
      <c r="C33" s="11"/>
    </row>
    <row r="34" spans="3:3" x14ac:dyDescent="0.25">
      <c r="C34" s="11"/>
    </row>
    <row r="35" spans="3:3" x14ac:dyDescent="0.25">
      <c r="C35" s="11"/>
    </row>
    <row r="36" spans="3:3" x14ac:dyDescent="0.25">
      <c r="C36" s="11"/>
    </row>
    <row r="37" spans="3:3" x14ac:dyDescent="0.25">
      <c r="C37" s="11"/>
    </row>
    <row r="38" spans="3:3" x14ac:dyDescent="0.25">
      <c r="C38" s="11"/>
    </row>
    <row r="39" spans="3:3" x14ac:dyDescent="0.25">
      <c r="C39" s="11"/>
    </row>
    <row r="40" spans="3:3" x14ac:dyDescent="0.25">
      <c r="C40" s="11"/>
    </row>
    <row r="41" spans="3:3" x14ac:dyDescent="0.25">
      <c r="C41" s="11"/>
    </row>
    <row r="42" spans="3:3" x14ac:dyDescent="0.25">
      <c r="C42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Overall cost</vt:lpstr>
      <vt:lpstr>Total categories</vt:lpstr>
      <vt:lpstr>BM total</vt:lpstr>
      <vt:lpstr>AS Total</vt:lpstr>
      <vt:lpstr>Trades</vt:lpstr>
      <vt:lpstr>DSR</vt:lpstr>
      <vt:lpstr>SO2SO</vt:lpstr>
      <vt:lpstr>Energy Imbalance</vt:lpstr>
      <vt:lpstr>Positive Reserve</vt:lpstr>
      <vt:lpstr>STOR</vt:lpstr>
      <vt:lpstr>Constraints</vt:lpstr>
      <vt:lpstr>Negative Reserves</vt:lpstr>
      <vt:lpstr>Fast Reserve</vt:lpstr>
      <vt:lpstr>Response</vt:lpstr>
      <vt:lpstr>Reactive</vt:lpstr>
      <vt:lpstr>ROCOF</vt:lpstr>
      <vt:lpstr>Black Start</vt:lpstr>
      <vt:lpstr>Other Reserves</vt:lpstr>
      <vt:lpstr>Minor components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Pasma Yomi</dc:creator>
  <cp:lastModifiedBy>Mathew Hofton</cp:lastModifiedBy>
  <dcterms:created xsi:type="dcterms:W3CDTF">2018-05-15T13:35:38Z</dcterms:created>
  <dcterms:modified xsi:type="dcterms:W3CDTF">2018-06-15T15:43:20Z</dcterms:modified>
</cp:coreProperties>
</file>