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35" windowWidth="15600" windowHeight="7635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Sheet1!$A$7:$AX$311</definedName>
  </definedNames>
  <calcPr calcId="145621"/>
</workbook>
</file>

<file path=xl/calcChain.xml><?xml version="1.0" encoding="utf-8"?>
<calcChain xmlns="http://schemas.openxmlformats.org/spreadsheetml/2006/main">
  <c r="AK48" i="1" l="1"/>
  <c r="J48" i="1"/>
  <c r="AK47" i="1"/>
  <c r="J47" i="1"/>
  <c r="AK46" i="1"/>
  <c r="J46" i="1"/>
  <c r="AK45" i="1"/>
  <c r="J45" i="1"/>
  <c r="AK44" i="1"/>
  <c r="J44" i="1"/>
  <c r="AK43" i="1"/>
  <c r="J43" i="1"/>
  <c r="AK42" i="1"/>
  <c r="J42" i="1"/>
  <c r="AK41" i="1"/>
  <c r="J41" i="1"/>
  <c r="AK40" i="1"/>
  <c r="J40" i="1"/>
  <c r="AK39" i="1"/>
  <c r="J39" i="1"/>
  <c r="AK38" i="1"/>
  <c r="J38" i="1"/>
  <c r="AK37" i="1"/>
  <c r="J37" i="1"/>
  <c r="AK36" i="1"/>
  <c r="J36" i="1"/>
  <c r="AK35" i="1"/>
  <c r="J35" i="1"/>
  <c r="J84" i="1" l="1"/>
  <c r="U83" i="1"/>
  <c r="J83" i="1"/>
  <c r="U82" i="1"/>
  <c r="J82" i="1"/>
  <c r="U81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281" i="1" l="1"/>
  <c r="U280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310" i="1" l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 l="1"/>
  <c r="J285" i="1" l="1"/>
  <c r="J284" i="1"/>
  <c r="J283" i="1"/>
  <c r="J282" i="1"/>
  <c r="J268" i="1" l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 l="1"/>
  <c r="J243" i="1" l="1"/>
  <c r="J242" i="1" l="1"/>
  <c r="J241" i="1" l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 l="1"/>
  <c r="J204" i="1"/>
  <c r="J203" i="1" l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 l="1"/>
  <c r="J184" i="1"/>
  <c r="J183" i="1"/>
  <c r="J182" i="1" l="1"/>
  <c r="J181" i="1" l="1"/>
  <c r="J180" i="1"/>
  <c r="J179" i="1" l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AP158" i="1"/>
  <c r="J158" i="1"/>
  <c r="AP157" i="1"/>
  <c r="J157" i="1"/>
  <c r="J156" i="1"/>
  <c r="AP155" i="1"/>
  <c r="J155" i="1"/>
  <c r="AP154" i="1"/>
  <c r="J154" i="1"/>
  <c r="J153" i="1"/>
  <c r="AP152" i="1"/>
  <c r="J152" i="1"/>
  <c r="AP151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AP111" i="1"/>
  <c r="AN111" i="1"/>
  <c r="AK111" i="1"/>
  <c r="J111" i="1"/>
  <c r="AP110" i="1"/>
  <c r="AN110" i="1"/>
  <c r="AK110" i="1"/>
  <c r="J110" i="1"/>
  <c r="AP109" i="1"/>
  <c r="AN109" i="1"/>
  <c r="AK109" i="1"/>
  <c r="J109" i="1"/>
  <c r="AP108" i="1"/>
  <c r="AN108" i="1"/>
  <c r="AK108" i="1"/>
  <c r="J108" i="1"/>
  <c r="AP107" i="1"/>
  <c r="AN107" i="1"/>
  <c r="AK107" i="1"/>
  <c r="J107" i="1"/>
  <c r="AP106" i="1"/>
  <c r="AN106" i="1"/>
  <c r="AK106" i="1"/>
  <c r="J106" i="1"/>
  <c r="AP105" i="1"/>
  <c r="AN105" i="1"/>
  <c r="AK105" i="1"/>
  <c r="J105" i="1"/>
  <c r="AP104" i="1"/>
  <c r="AN104" i="1"/>
  <c r="AK104" i="1"/>
  <c r="J104" i="1"/>
  <c r="AP103" i="1"/>
  <c r="AN103" i="1"/>
  <c r="AK103" i="1"/>
  <c r="J103" i="1"/>
  <c r="AP102" i="1"/>
  <c r="AN102" i="1"/>
  <c r="AK102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68" i="1" l="1"/>
  <c r="J67" i="1"/>
  <c r="J66" i="1"/>
  <c r="J65" i="1"/>
  <c r="J64" i="1"/>
  <c r="J63" i="1"/>
  <c r="J62" i="1"/>
  <c r="J61" i="1"/>
  <c r="J60" i="1"/>
  <c r="J59" i="1"/>
  <c r="J58" i="1"/>
  <c r="J57" i="1"/>
  <c r="J56" i="1" l="1"/>
  <c r="J55" i="1"/>
  <c r="J54" i="1"/>
  <c r="J53" i="1"/>
  <c r="J52" i="1"/>
  <c r="J51" i="1"/>
  <c r="J50" i="1"/>
  <c r="J49" i="1"/>
  <c r="J34" i="1" l="1"/>
  <c r="J33" i="1" l="1"/>
  <c r="J32" i="1"/>
  <c r="J31" i="1"/>
  <c r="J30" i="1"/>
  <c r="J29" i="1"/>
  <c r="J28" i="1"/>
  <c r="J27" i="1"/>
  <c r="J26" i="1"/>
  <c r="J25" i="1"/>
  <c r="J24" i="1"/>
  <c r="J23" i="1"/>
  <c r="J22" i="1"/>
  <c r="J21" i="1" l="1"/>
  <c r="J20" i="1" l="1"/>
  <c r="J19" i="1"/>
  <c r="J18" i="1"/>
  <c r="J17" i="1"/>
  <c r="J16" i="1" l="1"/>
  <c r="J15" i="1"/>
  <c r="J14" i="1"/>
  <c r="J13" i="1" l="1"/>
  <c r="J12" i="1"/>
  <c r="AQ11" i="1" l="1"/>
  <c r="AP11" i="1"/>
  <c r="AN11" i="1"/>
  <c r="AM11" i="1"/>
  <c r="AL11" i="1"/>
  <c r="AK11" i="1"/>
  <c r="AQ10" i="1"/>
  <c r="AP10" i="1"/>
  <c r="AN10" i="1"/>
  <c r="AM10" i="1"/>
  <c r="AL10" i="1"/>
  <c r="AK10" i="1"/>
  <c r="AQ9" i="1"/>
  <c r="AP9" i="1"/>
  <c r="AN9" i="1"/>
  <c r="AM9" i="1"/>
  <c r="AL9" i="1"/>
  <c r="AK9" i="1"/>
  <c r="I9" i="1"/>
  <c r="I10" i="1" s="1"/>
  <c r="I11" i="1" s="1"/>
  <c r="H9" i="1"/>
  <c r="H10" i="1" s="1"/>
  <c r="H11" i="1" s="1"/>
  <c r="AQ8" i="1"/>
  <c r="AP8" i="1"/>
  <c r="AN8" i="1"/>
  <c r="AM8" i="1"/>
  <c r="AL8" i="1"/>
  <c r="AK8" i="1"/>
  <c r="J8" i="1"/>
  <c r="J11" i="1" l="1"/>
  <c r="J10" i="1"/>
  <c r="J9" i="1"/>
  <c r="H6" i="1" l="1"/>
  <c r="B1" i="2" l="1"/>
  <c r="B2" i="2" l="1"/>
  <c r="E7" i="1" l="1"/>
  <c r="D2" i="2" l="1"/>
  <c r="E2" i="2" l="1"/>
  <c r="F2" i="2"/>
  <c r="D3" i="2"/>
  <c r="B7" i="2" l="1"/>
  <c r="E3" i="2"/>
  <c r="F3" i="2"/>
  <c r="D4" i="2"/>
  <c r="E4" i="2" l="1"/>
  <c r="F4" i="2"/>
  <c r="D5" i="2"/>
  <c r="H7" i="1" l="1"/>
  <c r="F5" i="2"/>
  <c r="E5" i="2"/>
  <c r="D6" i="2"/>
  <c r="F6" i="2" l="1"/>
  <c r="E6" i="2"/>
  <c r="D7" i="2"/>
  <c r="E7" i="2" l="1"/>
  <c r="F7" i="2"/>
  <c r="D8" i="2"/>
  <c r="E8" i="2" l="1"/>
  <c r="F8" i="2"/>
  <c r="D9" i="2"/>
  <c r="F9" i="2" l="1"/>
  <c r="E9" i="2"/>
  <c r="D10" i="2"/>
  <c r="F10" i="2" l="1"/>
  <c r="E10" i="2"/>
  <c r="D11" i="2"/>
  <c r="E11" i="2" l="1"/>
  <c r="F11" i="2"/>
  <c r="D12" i="2"/>
  <c r="E12" i="2" l="1"/>
  <c r="F12" i="2"/>
  <c r="D13" i="2"/>
  <c r="F13" i="2" l="1"/>
  <c r="E13" i="2"/>
  <c r="B8" i="2" s="1"/>
  <c r="D14" i="2"/>
  <c r="F14" i="2" l="1"/>
  <c r="E14" i="2"/>
  <c r="D15" i="2"/>
  <c r="E15" i="2" l="1"/>
  <c r="F15" i="2"/>
  <c r="D16" i="2"/>
  <c r="E16" i="2" l="1"/>
  <c r="F16" i="2"/>
  <c r="D17" i="2"/>
  <c r="F17" i="2" l="1"/>
  <c r="E17" i="2"/>
  <c r="D18" i="2"/>
  <c r="F18" i="2" l="1"/>
  <c r="E18" i="2"/>
  <c r="D19" i="2"/>
  <c r="E19" i="2" l="1"/>
  <c r="F19" i="2"/>
  <c r="D20" i="2"/>
  <c r="E20" i="2" l="1"/>
  <c r="F20" i="2"/>
  <c r="D21" i="2"/>
  <c r="F21" i="2" l="1"/>
  <c r="E21" i="2"/>
  <c r="D22" i="2"/>
  <c r="I6" i="1" l="1"/>
  <c r="J6" i="1" s="1"/>
  <c r="F22" i="2"/>
  <c r="E22" i="2"/>
  <c r="D23" i="2"/>
  <c r="E23" i="2" l="1"/>
  <c r="F23" i="2"/>
  <c r="I7" i="1"/>
  <c r="J7" i="1" s="1"/>
  <c r="D24" i="2"/>
  <c r="E24" i="2" l="1"/>
  <c r="F24" i="2"/>
  <c r="D25" i="2"/>
  <c r="F25" i="2" l="1"/>
  <c r="E25" i="2"/>
  <c r="D26" i="2"/>
  <c r="F26" i="2" l="1"/>
  <c r="E26" i="2"/>
  <c r="D27" i="2"/>
  <c r="E27" i="2" l="1"/>
  <c r="F27" i="2"/>
  <c r="D28" i="2"/>
  <c r="E28" i="2" l="1"/>
  <c r="F28" i="2"/>
  <c r="D29" i="2"/>
  <c r="F29" i="2" l="1"/>
  <c r="E29" i="2"/>
  <c r="D30" i="2"/>
  <c r="F30" i="2" l="1"/>
  <c r="E30" i="2"/>
  <c r="D31" i="2"/>
  <c r="E31" i="2" l="1"/>
  <c r="F31" i="2"/>
  <c r="B3" i="2" l="1"/>
</calcChain>
</file>

<file path=xl/sharedStrings.xml><?xml version="1.0" encoding="utf-8"?>
<sst xmlns="http://schemas.openxmlformats.org/spreadsheetml/2006/main" count="3461" uniqueCount="245">
  <si>
    <t>Company Name</t>
  </si>
  <si>
    <t>Applicable FFR Capability Data Table</t>
  </si>
  <si>
    <t>Tendered Frames per Service Day</t>
  </si>
  <si>
    <t>Tendered Prices</t>
  </si>
  <si>
    <t xml:space="preserve">Window Revision </t>
  </si>
  <si>
    <t>Utilisation Restrictions</t>
  </si>
  <si>
    <t>Please indicate as per detail change provision if you are adding volume</t>
  </si>
  <si>
    <t>Please state the accepted tender that you are stacking onto</t>
  </si>
  <si>
    <t>Dynamic Providers Only</t>
  </si>
  <si>
    <t>Dynamic Providers only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</si>
  <si>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</si>
  <si>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</si>
  <si>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</si>
  <si>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</si>
  <si>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</si>
  <si>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</si>
  <si>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</si>
  <si>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Response Energy Fee (Non-BM only) (£/MW/h)</t>
  </si>
  <si>
    <t>(Optional)</t>
  </si>
  <si>
    <t>Maximum Part Load Point (MW)</t>
  </si>
  <si>
    <t>Minimum Part Load Point (MW)</t>
  </si>
  <si>
    <t>Minimum MEL (MW)</t>
  </si>
  <si>
    <t>Maximum SEL (MW)</t>
  </si>
  <si>
    <t>From</t>
  </si>
  <si>
    <t>To</t>
  </si>
  <si>
    <t>Duration (h)</t>
  </si>
  <si>
    <t>Facility Available (Y/N)</t>
  </si>
  <si>
    <t>Fee (£/h)</t>
  </si>
  <si>
    <t>Max No. of FFR Nominated Windows            (per Service Day)</t>
  </si>
  <si>
    <t>Max. FFR Nominated Window Revisions (h)</t>
  </si>
  <si>
    <t>Max. Number of hours capable of Nomination as FFR Nominated Windows</t>
  </si>
  <si>
    <t>Min. FFR Nominated Window Duration (h)</t>
  </si>
  <si>
    <t>Other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</si>
  <si>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</si>
  <si>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</si>
  <si>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</si>
  <si>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</si>
  <si>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</si>
  <si>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</si>
  <si>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</si>
  <si>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</si>
  <si>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</si>
  <si>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Tender Ref</t>
  </si>
  <si>
    <t xml:space="preserve">As per FFR framework agreement </t>
  </si>
  <si>
    <t>-</t>
  </si>
  <si>
    <t>Tender Month</t>
  </si>
  <si>
    <t>First Delivery Month</t>
  </si>
  <si>
    <t>Last Delivery Month</t>
  </si>
  <si>
    <t>Start Date</t>
  </si>
  <si>
    <t>End Date</t>
  </si>
  <si>
    <t>Example Company</t>
  </si>
  <si>
    <t>Ex-FFR-1</t>
  </si>
  <si>
    <t>Tendered Unit 
(BMU/Unit ID)</t>
  </si>
  <si>
    <t>Tendered Period 
(dd.mm.yy - dd.mm.yy)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</si>
  <si>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</si>
  <si>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Month</t>
  </si>
  <si>
    <t>Full</t>
  </si>
  <si>
    <t>Type</t>
  </si>
  <si>
    <t>Tender Round</t>
  </si>
  <si>
    <t>Date 1</t>
  </si>
  <si>
    <t>Date 2</t>
  </si>
  <si>
    <t>Volume of Response Tendered</t>
  </si>
  <si>
    <t>Generation Type</t>
  </si>
  <si>
    <t>Please state if this is an all or nothing bid.
Clearly reference what lines are included in each all or nothing bid</t>
  </si>
  <si>
    <t xml:space="preserve">Non-Dynamic Providers                                              </t>
  </si>
  <si>
    <t>TO connection  /  DNO connection</t>
  </si>
  <si>
    <t>TO connection</t>
  </si>
  <si>
    <t>DNO connection</t>
  </si>
  <si>
    <t>TO connection / DNO connection</t>
  </si>
  <si>
    <t>Gas</t>
  </si>
  <si>
    <t>Hydro</t>
  </si>
  <si>
    <t>Diesel</t>
  </si>
  <si>
    <t>Bio Fuel</t>
  </si>
  <si>
    <t>Coal</t>
  </si>
  <si>
    <t>Wind</t>
  </si>
  <si>
    <t>Solar</t>
  </si>
  <si>
    <t>Battery</t>
  </si>
  <si>
    <t>Interconnector</t>
  </si>
  <si>
    <t xml:space="preserve">Duel Fuel </t>
  </si>
  <si>
    <t xml:space="preserve">DSF: Load response </t>
  </si>
  <si>
    <t xml:space="preserve">DSF: Distributed generation (onsite) </t>
  </si>
  <si>
    <t xml:space="preserve">DSF: Storage (onsite) </t>
  </si>
  <si>
    <t xml:space="preserve">DSF: Distributed generation (for export) </t>
  </si>
  <si>
    <t>DSF: Storage (for export)</t>
  </si>
  <si>
    <t>A</t>
  </si>
  <si>
    <t>BB</t>
  </si>
  <si>
    <t>Aura Power Storage Solutions Ltd</t>
  </si>
  <si>
    <t>AURAF-1</t>
  </si>
  <si>
    <t>DNO Connection</t>
  </si>
  <si>
    <t>N</t>
  </si>
  <si>
    <t>N/A</t>
  </si>
  <si>
    <t>Unlimited</t>
  </si>
  <si>
    <t>No</t>
  </si>
  <si>
    <t>All or nothing Bid A (If accepted, NG cannot also accept Bid B, C)</t>
  </si>
  <si>
    <t>B</t>
  </si>
  <si>
    <t>If this Bid B is accepted, NG cannot also accept Bids A or Bid C</t>
  </si>
  <si>
    <t>C</t>
  </si>
  <si>
    <t>If this Bid C is accepted, NG cannot also accept Bids A or Bid B</t>
  </si>
  <si>
    <t>Drax Power Limited</t>
  </si>
  <si>
    <t>DRAX_01Z</t>
  </si>
  <si>
    <t>As per FFR framework agreement, Mode D</t>
  </si>
  <si>
    <t>n/a</t>
  </si>
  <si>
    <t>Yes</t>
  </si>
  <si>
    <t>First Hydro Company</t>
  </si>
  <si>
    <t>Dino-1</t>
  </si>
  <si>
    <t>1) Nominations must start and end  at  0,6,12,18,24,30,36,42,48 and 54 past the hour</t>
  </si>
  <si>
    <t>The tenders for Dino-1 and Dino-2 are mutually exclusive</t>
  </si>
  <si>
    <t>Dino-2</t>
  </si>
  <si>
    <t>Dino-4</t>
  </si>
  <si>
    <t>Creyke Beck Storage Limited</t>
  </si>
  <si>
    <t>CREY-1</t>
  </si>
  <si>
    <t>SSE Generation Limited</t>
  </si>
  <si>
    <t>T_GLNDO-1</t>
  </si>
  <si>
    <t>no</t>
  </si>
  <si>
    <t>yes</t>
  </si>
  <si>
    <t>ScottishPower</t>
  </si>
  <si>
    <t>T_DAMC-1</t>
  </si>
  <si>
    <t>YES</t>
  </si>
  <si>
    <t xml:space="preserve">Station needs 20 minutes to ramp between PLPs of overnight and daytime tenders. </t>
  </si>
  <si>
    <t>D</t>
  </si>
  <si>
    <t xml:space="preserve">Station needs 29 minutes to ramp between PLPs of overnight and daytime tenders. </t>
  </si>
  <si>
    <t>E</t>
  </si>
  <si>
    <t>F</t>
  </si>
  <si>
    <t>Reactive Technologies Ltd</t>
  </si>
  <si>
    <t>RTL-1</t>
  </si>
  <si>
    <t>Statkraft Markets GmbH</t>
  </si>
  <si>
    <t>SFKT-1</t>
  </si>
  <si>
    <t>6MW PSH Dynamic Unit, per framework agreement</t>
  </si>
  <si>
    <t>Open Energi Ltd</t>
  </si>
  <si>
    <t>OPEN1</t>
  </si>
  <si>
    <t>A (Rows 7,8,9&amp;10)</t>
  </si>
  <si>
    <t>B (Rows 12,13,14&amp;15)</t>
  </si>
  <si>
    <t>Origami Energy Ltd</t>
  </si>
  <si>
    <t>OEL1-FFR</t>
  </si>
  <si>
    <t>All or nothing: 99.002 - 99.006, and mutually exclusive with bid 99.007</t>
  </si>
  <si>
    <t>Mutually exclusive with bids 99.002-99.006</t>
  </si>
  <si>
    <t>OEL2-FFR</t>
  </si>
  <si>
    <t>All or nothing: 99.008 - 99.012, and mutually exclusive with bid 99.013</t>
  </si>
  <si>
    <t>Mutually exclusive with bids 99.008-99.012</t>
  </si>
  <si>
    <t>REstore Flexpond UK Ltd.</t>
  </si>
  <si>
    <t>REST-1</t>
  </si>
  <si>
    <t>NO</t>
  </si>
  <si>
    <t>Mutually exclusive of lines 11+12/13+14/15+16/17/18/19/20/24</t>
  </si>
  <si>
    <t>Mutually exclusive of lines 9+10/13+14/15+16/17/18/19/20/24</t>
  </si>
  <si>
    <t>Mutually exclusive of lines 9+10/11+12/15+16/17/18/19/20/24</t>
  </si>
  <si>
    <t>Mutually exclusive of lines 9+10/11+12/13+14/17/18/19/20/24</t>
  </si>
  <si>
    <t>Mutually exclusive of lines 9+10/11+12/13+14/15+16/18/19/20/24</t>
  </si>
  <si>
    <t>Mutually exclusive of lines 9+10/11+12/13+14/15+16/17/19/20/24</t>
  </si>
  <si>
    <t>Mutually exclusive of lines 9+10/11+12/13+14/15+16/17/18/20/24</t>
  </si>
  <si>
    <t>Mutually exclusive of lines 9+10/11+12/13+14/15+16/17/18/19/24</t>
  </si>
  <si>
    <t>REST-2</t>
  </si>
  <si>
    <t>Under Mandatory work provision/mutually exclusive with line 23</t>
  </si>
  <si>
    <t>Mutually exclusive with lines 21+22</t>
  </si>
  <si>
    <t>Mutually exclusive of lines 9+10/11+12/13+14/15+16/17/18/19/20</t>
  </si>
  <si>
    <t>Limejump Ltd</t>
  </si>
  <si>
    <t>LJDYQ-1</t>
  </si>
  <si>
    <t>LJDYN-3</t>
  </si>
  <si>
    <t>Only one of 99.002, A</t>
  </si>
  <si>
    <t>LJDYN-6</t>
  </si>
  <si>
    <t>X</t>
  </si>
  <si>
    <t>LJDYN-5</t>
  </si>
  <si>
    <t>Y</t>
  </si>
  <si>
    <t>Only one of E,F</t>
  </si>
  <si>
    <t>LJDYN-1</t>
  </si>
  <si>
    <t>G</t>
  </si>
  <si>
    <t>H</t>
  </si>
  <si>
    <t>J</t>
  </si>
  <si>
    <t>LJDYN-2</t>
  </si>
  <si>
    <t>LJDYN-4</t>
  </si>
  <si>
    <t>K</t>
  </si>
  <si>
    <t>L</t>
  </si>
  <si>
    <t>M</t>
  </si>
  <si>
    <t>LJDYP-3</t>
  </si>
  <si>
    <t>Only one of N, O</t>
  </si>
  <si>
    <t>O</t>
  </si>
  <si>
    <t>LJDYP-2</t>
  </si>
  <si>
    <t>P</t>
  </si>
  <si>
    <t>Only one of P, Q</t>
  </si>
  <si>
    <t>Q</t>
  </si>
  <si>
    <t>LJDYP-4</t>
  </si>
  <si>
    <t>R</t>
  </si>
  <si>
    <t>Only one of R, S</t>
  </si>
  <si>
    <t>S</t>
  </si>
  <si>
    <t>Upside Energy</t>
  </si>
  <si>
    <t>UPEN-1</t>
  </si>
  <si>
    <t>Keystone Power Ltd</t>
  </si>
  <si>
    <t>PLYMD-1</t>
  </si>
  <si>
    <t>inertia on high service</t>
  </si>
  <si>
    <t>PLYM-FFR</t>
  </si>
  <si>
    <t>alternate service to 99.181</t>
  </si>
  <si>
    <t>LJFFR-1</t>
  </si>
  <si>
    <t>LJFFR-2</t>
  </si>
  <si>
    <t>T</t>
  </si>
  <si>
    <t>U</t>
  </si>
  <si>
    <t>V</t>
  </si>
  <si>
    <t>RESTFFR-1</t>
  </si>
  <si>
    <t>5.98</t>
  </si>
  <si>
    <t>Mutually exclusive of line 8</t>
  </si>
  <si>
    <t>Mutually exclusive of line 7</t>
  </si>
  <si>
    <t>PeakGen</t>
  </si>
  <si>
    <t>PGFFR-4</t>
  </si>
  <si>
    <t>PGFFR-5</t>
  </si>
  <si>
    <t>PGFFR-6</t>
  </si>
  <si>
    <t>PGFFR-7</t>
  </si>
  <si>
    <t>PGFFR-3</t>
  </si>
  <si>
    <t>PGFFR-8</t>
  </si>
  <si>
    <t>PGFFR-9</t>
  </si>
  <si>
    <t>Waterswallows Power Limited</t>
  </si>
  <si>
    <t>WPLFFR-1</t>
  </si>
  <si>
    <t>Buxton Power Limited</t>
  </si>
  <si>
    <t>BPLFFR-1</t>
  </si>
  <si>
    <t>NG1 Power Limited</t>
  </si>
  <si>
    <t>NG1FFR-1</t>
  </si>
  <si>
    <t>ATTUNE</t>
  </si>
  <si>
    <t>ERNES-1</t>
  </si>
  <si>
    <t>BALANCE POWER</t>
  </si>
  <si>
    <t>IPSWA-1</t>
  </si>
  <si>
    <t>EQUIVALENCE ENERGY</t>
  </si>
  <si>
    <t>IPSWB-1</t>
  </si>
  <si>
    <t>FLEXIBLE GENERATION</t>
  </si>
  <si>
    <t>CRMU-1</t>
  </si>
  <si>
    <t xml:space="preserve">PRECISE ENERGY </t>
  </si>
  <si>
    <t>STOWA-1</t>
  </si>
  <si>
    <t>VALENCE POWER</t>
  </si>
  <si>
    <t>STOWB-1</t>
  </si>
  <si>
    <t>KIWI POWER</t>
  </si>
  <si>
    <t>KIWIS-1</t>
  </si>
  <si>
    <t>0000</t>
  </si>
  <si>
    <t>24</t>
  </si>
  <si>
    <t>Bids 99.002, 99.003 are linked all or nothing</t>
  </si>
  <si>
    <t>Bids 99.004, 99.005 are linked all or nothing</t>
  </si>
  <si>
    <t>Bids 99.006, 99.007 are linked all or nothing</t>
  </si>
  <si>
    <t>Bids 99.012, 99.013 are linked all or nothing</t>
  </si>
  <si>
    <t>Electricity North West LTD</t>
  </si>
  <si>
    <t>ENWL-1</t>
  </si>
  <si>
    <t>OELS-FFR</t>
  </si>
  <si>
    <t>UPEN-11</t>
  </si>
  <si>
    <t>6MW PSH Dynamic Unit, per framework agreement
Sunday only</t>
  </si>
  <si>
    <t>Bids 99.008, 99.009 99.010, 99.011 are linked all or nothing</t>
  </si>
  <si>
    <t>Status</t>
  </si>
  <si>
    <t>Rejected</t>
  </si>
  <si>
    <t xml:space="preserve"> </t>
  </si>
  <si>
    <t xml:space="preserve">Rejection Code </t>
  </si>
  <si>
    <t>Accept</t>
  </si>
  <si>
    <t>Indication of FFR results for tender round 99, accepted tenders will be officially notified via issued acceptance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</si>
</sst>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00"/>
    <numFmt numFmtId="167" formatCode="_-* #,##0.00\ _€_-;\-* #,##0.00\ _€_-;_-* &quot;-&quot;??\ _€_-;_-@_-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Hel"/>
    </font>
    <font>
      <b/>
      <sz val="10"/>
      <name val="Arial"/>
      <family val="2"/>
    </font>
    <font>
      <b/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78F1E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72">
    <xf numFmtId="0" fontId="0" fillId="0" borderId="0"/>
    <xf numFmtId="0" fontId="10" fillId="0" borderId="0"/>
    <xf numFmtId="0" fontId="11" fillId="0" borderId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5" borderId="0" applyNumberFormat="0" applyBorder="0" applyAlignment="0" applyProtection="0"/>
    <xf numFmtId="0" fontId="14" fillId="9" borderId="0" applyNumberFormat="0" applyBorder="0" applyAlignment="0" applyProtection="0"/>
    <xf numFmtId="0" fontId="15" fillId="26" borderId="13" applyNumberFormat="0" applyAlignment="0" applyProtection="0"/>
    <xf numFmtId="0" fontId="16" fillId="27" borderId="14" applyNumberFormat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13" borderId="13" applyNumberFormat="0" applyAlignment="0" applyProtection="0"/>
    <xf numFmtId="0" fontId="23" fillId="0" borderId="18" applyNumberFormat="0" applyFill="0" applyAlignment="0" applyProtection="0"/>
    <xf numFmtId="0" fontId="24" fillId="28" borderId="0" applyNumberFormat="0" applyBorder="0" applyAlignment="0" applyProtection="0"/>
    <xf numFmtId="0" fontId="9" fillId="0" borderId="0"/>
    <xf numFmtId="0" fontId="3" fillId="0" borderId="0"/>
    <xf numFmtId="0" fontId="9" fillId="29" borderId="19" applyNumberFormat="0" applyFont="0" applyAlignment="0" applyProtection="0"/>
    <xf numFmtId="0" fontId="25" fillId="26" borderId="20" applyNumberFormat="0" applyAlignment="0" applyProtection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5" borderId="0" applyNumberFormat="0" applyBorder="0" applyAlignment="0" applyProtection="0"/>
    <xf numFmtId="0" fontId="14" fillId="9" borderId="0" applyNumberFormat="0" applyBorder="0" applyAlignment="0" applyProtection="0"/>
    <xf numFmtId="0" fontId="15" fillId="26" borderId="13" applyNumberFormat="0" applyAlignment="0" applyProtection="0"/>
    <xf numFmtId="0" fontId="16" fillId="27" borderId="14" applyNumberFormat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13" borderId="13" applyNumberFormat="0" applyAlignment="0" applyProtection="0"/>
    <xf numFmtId="0" fontId="23" fillId="0" borderId="18" applyNumberFormat="0" applyFill="0" applyAlignment="0" applyProtection="0"/>
    <xf numFmtId="0" fontId="24" fillId="28" borderId="0" applyNumberFormat="0" applyBorder="0" applyAlignment="0" applyProtection="0"/>
    <xf numFmtId="0" fontId="3" fillId="0" borderId="0"/>
    <xf numFmtId="0" fontId="9" fillId="29" borderId="19" applyNumberFormat="0" applyFont="0" applyAlignment="0" applyProtection="0"/>
    <xf numFmtId="0" fontId="25" fillId="26" borderId="20" applyNumberFormat="0" applyAlignment="0" applyProtection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3" fillId="0" borderId="0"/>
    <xf numFmtId="165" fontId="10" fillId="0" borderId="0" applyFont="0" applyFill="0" applyBorder="0" applyAlignment="0" applyProtection="0"/>
    <xf numFmtId="0" fontId="10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5" borderId="0" applyNumberFormat="0" applyBorder="0" applyAlignment="0" applyProtection="0"/>
    <xf numFmtId="0" fontId="14" fillId="9" borderId="0" applyNumberFormat="0" applyBorder="0" applyAlignment="0" applyProtection="0"/>
    <xf numFmtId="0" fontId="15" fillId="26" borderId="13" applyNumberFormat="0" applyAlignment="0" applyProtection="0"/>
    <xf numFmtId="0" fontId="16" fillId="27" borderId="14" applyNumberFormat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13" borderId="13" applyNumberFormat="0" applyAlignment="0" applyProtection="0"/>
    <xf numFmtId="0" fontId="23" fillId="0" borderId="18" applyNumberFormat="0" applyFill="0" applyAlignment="0" applyProtection="0"/>
    <xf numFmtId="0" fontId="24" fillId="28" borderId="0" applyNumberFormat="0" applyBorder="0" applyAlignment="0" applyProtection="0"/>
    <xf numFmtId="0" fontId="3" fillId="0" borderId="0"/>
    <xf numFmtId="0" fontId="9" fillId="29" borderId="19" applyNumberFormat="0" applyFont="0" applyAlignment="0" applyProtection="0"/>
    <xf numFmtId="0" fontId="25" fillId="26" borderId="20" applyNumberFormat="0" applyAlignment="0" applyProtection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29" borderId="19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29" borderId="19" applyNumberFormat="0" applyFont="0" applyAlignment="0" applyProtection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5" fillId="26" borderId="13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0" fontId="16" fillId="27" borderId="14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2" fillId="13" borderId="13" applyNumberFormat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9" fillId="0" borderId="0"/>
    <xf numFmtId="0" fontId="9" fillId="0" borderId="0"/>
    <xf numFmtId="0" fontId="29" fillId="0" borderId="0"/>
    <xf numFmtId="0" fontId="9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29" borderId="19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9" fillId="0" borderId="0" applyFont="0" applyFill="0" applyBorder="0" applyAlignment="0" applyProtection="0"/>
    <xf numFmtId="0" fontId="29" fillId="0" borderId="0"/>
    <xf numFmtId="0" fontId="29" fillId="0" borderId="0"/>
    <xf numFmtId="0" fontId="12" fillId="0" borderId="0"/>
    <xf numFmtId="0" fontId="12" fillId="0" borderId="0"/>
    <xf numFmtId="9" fontId="9" fillId="0" borderId="0" applyFont="0" applyFill="0" applyBorder="0" applyAlignment="0" applyProtection="0"/>
    <xf numFmtId="0" fontId="9" fillId="0" borderId="0"/>
    <xf numFmtId="0" fontId="3" fillId="0" borderId="0"/>
    <xf numFmtId="0" fontId="9" fillId="0" borderId="0"/>
    <xf numFmtId="167" fontId="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/>
    <xf numFmtId="0" fontId="12" fillId="0" borderId="0"/>
    <xf numFmtId="0" fontId="12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164" fontId="3" fillId="0" borderId="0" applyFont="0" applyFill="0" applyBorder="0" applyAlignment="0" applyProtection="0"/>
    <xf numFmtId="0" fontId="9" fillId="0" borderId="0"/>
    <xf numFmtId="0" fontId="9" fillId="0" borderId="0"/>
    <xf numFmtId="0" fontId="12" fillId="0" borderId="0"/>
  </cellStyleXfs>
  <cellXfs count="125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Protection="1"/>
    <xf numFmtId="14" fontId="2" fillId="0" borderId="0" xfId="0" applyNumberFormat="1" applyFont="1" applyProtection="1"/>
    <xf numFmtId="17" fontId="2" fillId="0" borderId="0" xfId="0" applyNumberFormat="1" applyFont="1" applyProtection="1"/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Fill="1" applyProtection="1"/>
    <xf numFmtId="0" fontId="3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NumberFormat="1" applyAlignment="1" applyProtection="1">
      <alignment horizontal="center"/>
    </xf>
    <xf numFmtId="0" fontId="0" fillId="0" borderId="0" xfId="0" applyFill="1" applyBorder="1" applyProtection="1"/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49" fontId="7" fillId="3" borderId="3" xfId="0" applyNumberFormat="1" applyFont="1" applyFill="1" applyBorder="1" applyAlignment="1" applyProtection="1">
      <alignment horizontal="left" vertical="center"/>
    </xf>
    <xf numFmtId="49" fontId="7" fillId="3" borderId="4" xfId="0" applyNumberFormat="1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/>
    </xf>
    <xf numFmtId="0" fontId="7" fillId="4" borderId="23" xfId="0" applyFont="1" applyFill="1" applyBorder="1" applyAlignment="1" applyProtection="1">
      <alignment vertical="center"/>
    </xf>
    <xf numFmtId="0" fontId="7" fillId="4" borderId="24" xfId="0" applyFont="1" applyFill="1" applyBorder="1" applyAlignment="1" applyProtection="1">
      <alignment vertical="center"/>
    </xf>
    <xf numFmtId="0" fontId="7" fillId="4" borderId="3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vertical="center"/>
    </xf>
    <xf numFmtId="0" fontId="7" fillId="2" borderId="23" xfId="0" applyFont="1" applyFill="1" applyBorder="1" applyAlignment="1" applyProtection="1"/>
    <xf numFmtId="0" fontId="7" fillId="2" borderId="2" xfId="0" applyFont="1" applyFill="1" applyBorder="1" applyAlignment="1" applyProtection="1"/>
    <xf numFmtId="0" fontId="7" fillId="2" borderId="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6" borderId="3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vertical="center"/>
    </xf>
    <xf numFmtId="0" fontId="7" fillId="4" borderId="7" xfId="0" applyFont="1" applyFill="1" applyBorder="1" applyAlignment="1" applyProtection="1">
      <alignment vertical="center"/>
    </xf>
    <xf numFmtId="0" fontId="7" fillId="4" borderId="8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8" fillId="3" borderId="10" xfId="0" applyNumberFormat="1" applyFont="1" applyFill="1" applyBorder="1" applyAlignment="1" applyProtection="1">
      <alignment horizontal="center" vertical="center" wrapText="1"/>
    </xf>
    <xf numFmtId="49" fontId="8" fillId="3" borderId="10" xfId="0" applyNumberFormat="1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10" xfId="0" applyNumberFormat="1" applyFill="1" applyBorder="1" applyProtection="1"/>
    <xf numFmtId="2" fontId="0" fillId="0" borderId="0" xfId="0" applyNumberFormat="1" applyFill="1" applyBorder="1" applyProtection="1"/>
    <xf numFmtId="2" fontId="0" fillId="0" borderId="0" xfId="0" applyNumberFormat="1" applyProtection="1"/>
    <xf numFmtId="2" fontId="0" fillId="0" borderId="0" xfId="0" applyNumberFormat="1" applyFill="1" applyProtection="1"/>
    <xf numFmtId="20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0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vertical="center"/>
    </xf>
    <xf numFmtId="0" fontId="0" fillId="0" borderId="1" xfId="0" applyNumberForma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2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166" fontId="32" fillId="0" borderId="1" xfId="0" applyNumberFormat="1" applyFont="1" applyFill="1" applyBorder="1" applyAlignment="1" applyProtection="1">
      <alignment vertical="center"/>
    </xf>
    <xf numFmtId="0" fontId="12" fillId="0" borderId="1" xfId="387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166" fontId="34" fillId="30" borderId="9" xfId="0" applyNumberFormat="1" applyFont="1" applyFill="1" applyBorder="1" applyAlignment="1" applyProtection="1">
      <alignment vertical="center" wrapText="1"/>
    </xf>
    <xf numFmtId="166" fontId="34" fillId="30" borderId="12" xfId="0" applyNumberFormat="1" applyFont="1" applyFill="1" applyBorder="1" applyAlignment="1" applyProtection="1">
      <alignment vertical="center" wrapText="1"/>
    </xf>
    <xf numFmtId="0" fontId="35" fillId="30" borderId="6" xfId="0" applyFont="1" applyFill="1" applyBorder="1" applyAlignment="1" applyProtection="1">
      <alignment horizontal="center" vertical="center" wrapText="1"/>
    </xf>
    <xf numFmtId="0" fontId="36" fillId="30" borderId="6" xfId="0" applyFont="1" applyFill="1" applyBorder="1" applyAlignment="1" applyProtection="1">
      <alignment horizontal="center" vertical="center" wrapText="1"/>
    </xf>
    <xf numFmtId="14" fontId="37" fillId="30" borderId="1" xfId="0" applyNumberFormat="1" applyFont="1" applyFill="1" applyBorder="1" applyAlignment="1" applyProtection="1">
      <alignment horizontal="center" vertical="center" wrapText="1"/>
    </xf>
    <xf numFmtId="0" fontId="36" fillId="30" borderId="1" xfId="0" applyFont="1" applyFill="1" applyBorder="1" applyAlignment="1" applyProtection="1">
      <alignment horizontal="center" vertical="center" wrapText="1"/>
    </xf>
    <xf numFmtId="0" fontId="37" fillId="30" borderId="1" xfId="0" applyFont="1" applyFill="1" applyBorder="1" applyAlignment="1" applyProtection="1">
      <alignment horizontal="center" vertical="center" wrapText="1"/>
    </xf>
    <xf numFmtId="20" fontId="36" fillId="30" borderId="1" xfId="0" applyNumberFormat="1" applyFont="1" applyFill="1" applyBorder="1" applyAlignment="1" applyProtection="1">
      <alignment horizontal="center" vertical="center" wrapText="1"/>
    </xf>
    <xf numFmtId="20" fontId="37" fillId="30" borderId="1" xfId="0" quotePrefix="1" applyNumberFormat="1" applyFont="1" applyFill="1" applyBorder="1" applyAlignment="1" applyProtection="1">
      <alignment horizontal="center" vertical="center" wrapText="1"/>
    </xf>
    <xf numFmtId="0" fontId="37" fillId="30" borderId="1" xfId="0" applyNumberFormat="1" applyFont="1" applyFill="1" applyBorder="1" applyAlignment="1" applyProtection="1">
      <alignment horizontal="center" vertical="center" wrapText="1"/>
    </xf>
    <xf numFmtId="0" fontId="37" fillId="30" borderId="1" xfId="0" quotePrefix="1" applyFont="1" applyFill="1" applyBorder="1" applyAlignment="1" applyProtection="1">
      <alignment horizontal="center" vertical="center" wrapText="1"/>
    </xf>
    <xf numFmtId="0" fontId="34" fillId="0" borderId="0" xfId="0" applyFont="1" applyFill="1" applyProtection="1"/>
    <xf numFmtId="14" fontId="36" fillId="3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Protection="1"/>
    <xf numFmtId="0" fontId="0" fillId="0" borderId="0" xfId="0" applyFont="1" applyProtection="1"/>
    <xf numFmtId="0" fontId="33" fillId="0" borderId="1" xfId="0" applyFont="1" applyFill="1" applyBorder="1" applyAlignment="1" applyProtection="1">
      <alignment horizontal="center" vertical="center" wrapText="1"/>
    </xf>
    <xf numFmtId="0" fontId="32" fillId="0" borderId="0" xfId="0" applyFont="1" applyProtection="1"/>
    <xf numFmtId="0" fontId="4" fillId="7" borderId="1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49" fontId="8" fillId="3" borderId="23" xfId="0" applyNumberFormat="1" applyFont="1" applyFill="1" applyBorder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 vertical="center"/>
    </xf>
    <xf numFmtId="49" fontId="8" fillId="3" borderId="24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22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4" borderId="23" xfId="0" applyFont="1" applyFill="1" applyBorder="1" applyAlignment="1" applyProtection="1">
      <alignment horizontal="center" vertical="center"/>
    </xf>
    <xf numFmtId="0" fontId="7" fillId="4" borderId="24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14" fontId="7" fillId="2" borderId="6" xfId="0" applyNumberFormat="1" applyFont="1" applyFill="1" applyBorder="1" applyAlignment="1" applyProtection="1">
      <alignment horizontal="center" vertical="center" wrapText="1"/>
    </xf>
    <xf numFmtId="14" fontId="7" fillId="2" borderId="10" xfId="0" applyNumberFormat="1" applyFont="1" applyFill="1" applyBorder="1" applyAlignment="1" applyProtection="1">
      <alignment horizontal="center" vertical="center" wrapText="1"/>
    </xf>
    <xf numFmtId="14" fontId="7" fillId="2" borderId="22" xfId="0" applyNumberFormat="1" applyFont="1" applyFill="1" applyBorder="1" applyAlignment="1" applyProtection="1">
      <alignment horizontal="center" vertical="center" wrapText="1"/>
    </xf>
  </cellXfs>
  <cellStyles count="3872">
    <cellStyle name="%" xfId="159"/>
    <cellStyle name="20% - Accent1 10" xfId="160"/>
    <cellStyle name="20% - Accent1 11" xfId="161"/>
    <cellStyle name="20% - Accent1 12" xfId="162"/>
    <cellStyle name="20% - Accent1 13" xfId="163"/>
    <cellStyle name="20% - Accent1 14" xfId="164"/>
    <cellStyle name="20% - Accent1 15" xfId="165"/>
    <cellStyle name="20% - Accent1 16" xfId="166"/>
    <cellStyle name="20% - Accent1 17" xfId="167"/>
    <cellStyle name="20% - Accent1 18" xfId="168"/>
    <cellStyle name="20% - Accent1 19" xfId="169"/>
    <cellStyle name="20% - Accent1 2" xfId="50"/>
    <cellStyle name="20% - Accent1 20" xfId="3"/>
    <cellStyle name="20% - Accent1 3" xfId="102"/>
    <cellStyle name="20% - Accent1 4" xfId="170"/>
    <cellStyle name="20% - Accent1 5" xfId="171"/>
    <cellStyle name="20% - Accent1 6" xfId="172"/>
    <cellStyle name="20% - Accent1 7" xfId="173"/>
    <cellStyle name="20% - Accent1 8" xfId="174"/>
    <cellStyle name="20% - Accent1 9" xfId="175"/>
    <cellStyle name="20% - Accent2 10" xfId="176"/>
    <cellStyle name="20% - Accent2 11" xfId="177"/>
    <cellStyle name="20% - Accent2 12" xfId="178"/>
    <cellStyle name="20% - Accent2 13" xfId="179"/>
    <cellStyle name="20% - Accent2 14" xfId="180"/>
    <cellStyle name="20% - Accent2 15" xfId="181"/>
    <cellStyle name="20% - Accent2 16" xfId="182"/>
    <cellStyle name="20% - Accent2 17" xfId="183"/>
    <cellStyle name="20% - Accent2 18" xfId="184"/>
    <cellStyle name="20% - Accent2 19" xfId="185"/>
    <cellStyle name="20% - Accent2 2" xfId="51"/>
    <cellStyle name="20% - Accent2 20" xfId="4"/>
    <cellStyle name="20% - Accent2 3" xfId="103"/>
    <cellStyle name="20% - Accent2 4" xfId="186"/>
    <cellStyle name="20% - Accent2 5" xfId="187"/>
    <cellStyle name="20% - Accent2 6" xfId="188"/>
    <cellStyle name="20% - Accent2 7" xfId="189"/>
    <cellStyle name="20% - Accent2 8" xfId="190"/>
    <cellStyle name="20% - Accent2 9" xfId="191"/>
    <cellStyle name="20% - Accent3 10" xfId="192"/>
    <cellStyle name="20% - Accent3 11" xfId="193"/>
    <cellStyle name="20% - Accent3 12" xfId="194"/>
    <cellStyle name="20% - Accent3 13" xfId="195"/>
    <cellStyle name="20% - Accent3 14" xfId="196"/>
    <cellStyle name="20% - Accent3 15" xfId="197"/>
    <cellStyle name="20% - Accent3 16" xfId="198"/>
    <cellStyle name="20% - Accent3 17" xfId="199"/>
    <cellStyle name="20% - Accent3 18" xfId="200"/>
    <cellStyle name="20% - Accent3 19" xfId="201"/>
    <cellStyle name="20% - Accent3 2" xfId="52"/>
    <cellStyle name="20% - Accent3 20" xfId="5"/>
    <cellStyle name="20% - Accent3 3" xfId="104"/>
    <cellStyle name="20% - Accent3 4" xfId="202"/>
    <cellStyle name="20% - Accent3 5" xfId="203"/>
    <cellStyle name="20% - Accent3 6" xfId="204"/>
    <cellStyle name="20% - Accent3 7" xfId="205"/>
    <cellStyle name="20% - Accent3 8" xfId="206"/>
    <cellStyle name="20% - Accent3 9" xfId="207"/>
    <cellStyle name="20% - Accent4 10" xfId="208"/>
    <cellStyle name="20% - Accent4 11" xfId="209"/>
    <cellStyle name="20% - Accent4 12" xfId="210"/>
    <cellStyle name="20% - Accent4 13" xfId="211"/>
    <cellStyle name="20% - Accent4 14" xfId="212"/>
    <cellStyle name="20% - Accent4 15" xfId="213"/>
    <cellStyle name="20% - Accent4 16" xfId="214"/>
    <cellStyle name="20% - Accent4 17" xfId="215"/>
    <cellStyle name="20% - Accent4 18" xfId="216"/>
    <cellStyle name="20% - Accent4 19" xfId="217"/>
    <cellStyle name="20% - Accent4 2" xfId="53"/>
    <cellStyle name="20% - Accent4 20" xfId="6"/>
    <cellStyle name="20% - Accent4 3" xfId="105"/>
    <cellStyle name="20% - Accent4 4" xfId="218"/>
    <cellStyle name="20% - Accent4 5" xfId="219"/>
    <cellStyle name="20% - Accent4 6" xfId="220"/>
    <cellStyle name="20% - Accent4 7" xfId="221"/>
    <cellStyle name="20% - Accent4 8" xfId="222"/>
    <cellStyle name="20% - Accent4 9" xfId="223"/>
    <cellStyle name="20% - Accent5 10" xfId="224"/>
    <cellStyle name="20% - Accent5 11" xfId="225"/>
    <cellStyle name="20% - Accent5 12" xfId="226"/>
    <cellStyle name="20% - Accent5 13" xfId="227"/>
    <cellStyle name="20% - Accent5 14" xfId="228"/>
    <cellStyle name="20% - Accent5 15" xfId="229"/>
    <cellStyle name="20% - Accent5 16" xfId="230"/>
    <cellStyle name="20% - Accent5 17" xfId="231"/>
    <cellStyle name="20% - Accent5 18" xfId="232"/>
    <cellStyle name="20% - Accent5 19" xfId="233"/>
    <cellStyle name="20% - Accent5 2" xfId="54"/>
    <cellStyle name="20% - Accent5 20" xfId="7"/>
    <cellStyle name="20% - Accent5 3" xfId="106"/>
    <cellStyle name="20% - Accent5 4" xfId="234"/>
    <cellStyle name="20% - Accent5 5" xfId="235"/>
    <cellStyle name="20% - Accent5 6" xfId="236"/>
    <cellStyle name="20% - Accent5 7" xfId="237"/>
    <cellStyle name="20% - Accent5 8" xfId="238"/>
    <cellStyle name="20% - Accent5 9" xfId="239"/>
    <cellStyle name="20% - Accent6 10" xfId="240"/>
    <cellStyle name="20% - Accent6 11" xfId="241"/>
    <cellStyle name="20% - Accent6 12" xfId="242"/>
    <cellStyle name="20% - Accent6 13" xfId="243"/>
    <cellStyle name="20% - Accent6 14" xfId="244"/>
    <cellStyle name="20% - Accent6 15" xfId="245"/>
    <cellStyle name="20% - Accent6 16" xfId="246"/>
    <cellStyle name="20% - Accent6 17" xfId="247"/>
    <cellStyle name="20% - Accent6 18" xfId="248"/>
    <cellStyle name="20% - Accent6 19" xfId="249"/>
    <cellStyle name="20% - Accent6 2" xfId="55"/>
    <cellStyle name="20% - Accent6 20" xfId="8"/>
    <cellStyle name="20% - Accent6 3" xfId="107"/>
    <cellStyle name="20% - Accent6 4" xfId="250"/>
    <cellStyle name="20% - Accent6 5" xfId="251"/>
    <cellStyle name="20% - Accent6 6" xfId="252"/>
    <cellStyle name="20% - Accent6 7" xfId="253"/>
    <cellStyle name="20% - Accent6 8" xfId="254"/>
    <cellStyle name="20% - Accent6 9" xfId="255"/>
    <cellStyle name="40% - Accent1 10" xfId="256"/>
    <cellStyle name="40% - Accent1 11" xfId="257"/>
    <cellStyle name="40% - Accent1 12" xfId="258"/>
    <cellStyle name="40% - Accent1 13" xfId="259"/>
    <cellStyle name="40% - Accent1 14" xfId="260"/>
    <cellStyle name="40% - Accent1 15" xfId="261"/>
    <cellStyle name="40% - Accent1 16" xfId="262"/>
    <cellStyle name="40% - Accent1 17" xfId="263"/>
    <cellStyle name="40% - Accent1 18" xfId="264"/>
    <cellStyle name="40% - Accent1 19" xfId="265"/>
    <cellStyle name="40% - Accent1 2" xfId="56"/>
    <cellStyle name="40% - Accent1 20" xfId="9"/>
    <cellStyle name="40% - Accent1 3" xfId="108"/>
    <cellStyle name="40% - Accent1 4" xfId="266"/>
    <cellStyle name="40% - Accent1 5" xfId="267"/>
    <cellStyle name="40% - Accent1 6" xfId="268"/>
    <cellStyle name="40% - Accent1 7" xfId="269"/>
    <cellStyle name="40% - Accent1 8" xfId="270"/>
    <cellStyle name="40% - Accent1 9" xfId="271"/>
    <cellStyle name="40% - Accent2 10" xfId="272"/>
    <cellStyle name="40% - Accent2 11" xfId="273"/>
    <cellStyle name="40% - Accent2 12" xfId="274"/>
    <cellStyle name="40% - Accent2 13" xfId="275"/>
    <cellStyle name="40% - Accent2 14" xfId="276"/>
    <cellStyle name="40% - Accent2 15" xfId="277"/>
    <cellStyle name="40% - Accent2 16" xfId="278"/>
    <cellStyle name="40% - Accent2 17" xfId="279"/>
    <cellStyle name="40% - Accent2 18" xfId="280"/>
    <cellStyle name="40% - Accent2 19" xfId="281"/>
    <cellStyle name="40% - Accent2 2" xfId="57"/>
    <cellStyle name="40% - Accent2 20" xfId="10"/>
    <cellStyle name="40% - Accent2 3" xfId="109"/>
    <cellStyle name="40% - Accent2 4" xfId="282"/>
    <cellStyle name="40% - Accent2 5" xfId="283"/>
    <cellStyle name="40% - Accent2 6" xfId="284"/>
    <cellStyle name="40% - Accent2 7" xfId="285"/>
    <cellStyle name="40% - Accent2 8" xfId="286"/>
    <cellStyle name="40% - Accent2 9" xfId="287"/>
    <cellStyle name="40% - Accent3 10" xfId="288"/>
    <cellStyle name="40% - Accent3 11" xfId="289"/>
    <cellStyle name="40% - Accent3 12" xfId="290"/>
    <cellStyle name="40% - Accent3 13" xfId="291"/>
    <cellStyle name="40% - Accent3 14" xfId="292"/>
    <cellStyle name="40% - Accent3 15" xfId="293"/>
    <cellStyle name="40% - Accent3 16" xfId="294"/>
    <cellStyle name="40% - Accent3 17" xfId="295"/>
    <cellStyle name="40% - Accent3 18" xfId="296"/>
    <cellStyle name="40% - Accent3 19" xfId="297"/>
    <cellStyle name="40% - Accent3 2" xfId="58"/>
    <cellStyle name="40% - Accent3 20" xfId="11"/>
    <cellStyle name="40% - Accent3 3" xfId="110"/>
    <cellStyle name="40% - Accent3 4" xfId="298"/>
    <cellStyle name="40% - Accent3 5" xfId="299"/>
    <cellStyle name="40% - Accent3 6" xfId="300"/>
    <cellStyle name="40% - Accent3 7" xfId="301"/>
    <cellStyle name="40% - Accent3 8" xfId="302"/>
    <cellStyle name="40% - Accent3 9" xfId="303"/>
    <cellStyle name="40% - Accent4 10" xfId="304"/>
    <cellStyle name="40% - Accent4 11" xfId="305"/>
    <cellStyle name="40% - Accent4 12" xfId="306"/>
    <cellStyle name="40% - Accent4 13" xfId="307"/>
    <cellStyle name="40% - Accent4 14" xfId="308"/>
    <cellStyle name="40% - Accent4 15" xfId="309"/>
    <cellStyle name="40% - Accent4 16" xfId="310"/>
    <cellStyle name="40% - Accent4 17" xfId="311"/>
    <cellStyle name="40% - Accent4 18" xfId="312"/>
    <cellStyle name="40% - Accent4 19" xfId="313"/>
    <cellStyle name="40% - Accent4 2" xfId="59"/>
    <cellStyle name="40% - Accent4 20" xfId="12"/>
    <cellStyle name="40% - Accent4 3" xfId="111"/>
    <cellStyle name="40% - Accent4 4" xfId="314"/>
    <cellStyle name="40% - Accent4 5" xfId="315"/>
    <cellStyle name="40% - Accent4 6" xfId="316"/>
    <cellStyle name="40% - Accent4 7" xfId="317"/>
    <cellStyle name="40% - Accent4 8" xfId="318"/>
    <cellStyle name="40% - Accent4 9" xfId="319"/>
    <cellStyle name="40% - Accent5 10" xfId="320"/>
    <cellStyle name="40% - Accent5 11" xfId="321"/>
    <cellStyle name="40% - Accent5 12" xfId="322"/>
    <cellStyle name="40% - Accent5 13" xfId="323"/>
    <cellStyle name="40% - Accent5 14" xfId="324"/>
    <cellStyle name="40% - Accent5 15" xfId="325"/>
    <cellStyle name="40% - Accent5 16" xfId="326"/>
    <cellStyle name="40% - Accent5 17" xfId="327"/>
    <cellStyle name="40% - Accent5 18" xfId="328"/>
    <cellStyle name="40% - Accent5 19" xfId="329"/>
    <cellStyle name="40% - Accent5 2" xfId="60"/>
    <cellStyle name="40% - Accent5 20" xfId="13"/>
    <cellStyle name="40% - Accent5 3" xfId="112"/>
    <cellStyle name="40% - Accent5 4" xfId="330"/>
    <cellStyle name="40% - Accent5 5" xfId="331"/>
    <cellStyle name="40% - Accent5 6" xfId="332"/>
    <cellStyle name="40% - Accent5 7" xfId="333"/>
    <cellStyle name="40% - Accent5 8" xfId="334"/>
    <cellStyle name="40% - Accent5 9" xfId="335"/>
    <cellStyle name="40% - Accent6 10" xfId="336"/>
    <cellStyle name="40% - Accent6 11" xfId="337"/>
    <cellStyle name="40% - Accent6 12" xfId="338"/>
    <cellStyle name="40% - Accent6 13" xfId="339"/>
    <cellStyle name="40% - Accent6 14" xfId="340"/>
    <cellStyle name="40% - Accent6 15" xfId="341"/>
    <cellStyle name="40% - Accent6 16" xfId="342"/>
    <cellStyle name="40% - Accent6 17" xfId="343"/>
    <cellStyle name="40% - Accent6 18" xfId="344"/>
    <cellStyle name="40% - Accent6 19" xfId="345"/>
    <cellStyle name="40% - Accent6 2" xfId="61"/>
    <cellStyle name="40% - Accent6 20" xfId="14"/>
    <cellStyle name="40% - Accent6 3" xfId="113"/>
    <cellStyle name="40% - Accent6 4" xfId="346"/>
    <cellStyle name="40% - Accent6 5" xfId="347"/>
    <cellStyle name="40% - Accent6 6" xfId="348"/>
    <cellStyle name="40% - Accent6 7" xfId="349"/>
    <cellStyle name="40% - Accent6 8" xfId="350"/>
    <cellStyle name="40% - Accent6 9" xfId="351"/>
    <cellStyle name="60% - Accent1 10" xfId="352"/>
    <cellStyle name="60% - Accent1 11" xfId="353"/>
    <cellStyle name="60% - Accent1 12" xfId="354"/>
    <cellStyle name="60% - Accent1 13" xfId="355"/>
    <cellStyle name="60% - Accent1 14" xfId="356"/>
    <cellStyle name="60% - Accent1 15" xfId="357"/>
    <cellStyle name="60% - Accent1 16" xfId="358"/>
    <cellStyle name="60% - Accent1 17" xfId="359"/>
    <cellStyle name="60% - Accent1 18" xfId="360"/>
    <cellStyle name="60% - Accent1 19" xfId="361"/>
    <cellStyle name="60% - Accent1 2" xfId="62"/>
    <cellStyle name="60% - Accent1 20" xfId="15"/>
    <cellStyle name="60% - Accent1 3" xfId="114"/>
    <cellStyle name="60% - Accent1 4" xfId="362"/>
    <cellStyle name="60% - Accent1 5" xfId="363"/>
    <cellStyle name="60% - Accent1 6" xfId="364"/>
    <cellStyle name="60% - Accent1 7" xfId="365"/>
    <cellStyle name="60% - Accent1 8" xfId="366"/>
    <cellStyle name="60% - Accent1 9" xfId="367"/>
    <cellStyle name="60% - Accent2 10" xfId="368"/>
    <cellStyle name="60% - Accent2 11" xfId="369"/>
    <cellStyle name="60% - Accent2 12" xfId="370"/>
    <cellStyle name="60% - Accent2 13" xfId="371"/>
    <cellStyle name="60% - Accent2 14" xfId="372"/>
    <cellStyle name="60% - Accent2 15" xfId="373"/>
    <cellStyle name="60% - Accent2 16" xfId="374"/>
    <cellStyle name="60% - Accent2 17" xfId="375"/>
    <cellStyle name="60% - Accent2 18" xfId="376"/>
    <cellStyle name="60% - Accent2 19" xfId="377"/>
    <cellStyle name="60% - Accent2 2" xfId="63"/>
    <cellStyle name="60% - Accent2 20" xfId="16"/>
    <cellStyle name="60% - Accent2 3" xfId="115"/>
    <cellStyle name="60% - Accent2 4" xfId="378"/>
    <cellStyle name="60% - Accent2 5" xfId="379"/>
    <cellStyle name="60% - Accent2 6" xfId="380"/>
    <cellStyle name="60% - Accent2 7" xfId="381"/>
    <cellStyle name="60% - Accent2 8" xfId="382"/>
    <cellStyle name="60% - Accent2 9" xfId="383"/>
    <cellStyle name="60% - Accent3 10" xfId="384"/>
    <cellStyle name="60% - Accent3 11" xfId="385"/>
    <cellStyle name="60% - Accent3 12" xfId="386"/>
    <cellStyle name="60% - Accent3 13" xfId="387"/>
    <cellStyle name="60% - Accent3 14" xfId="388"/>
    <cellStyle name="60% - Accent3 15" xfId="389"/>
    <cellStyle name="60% - Accent3 16" xfId="390"/>
    <cellStyle name="60% - Accent3 17" xfId="391"/>
    <cellStyle name="60% - Accent3 18" xfId="392"/>
    <cellStyle name="60% - Accent3 19" xfId="393"/>
    <cellStyle name="60% - Accent3 2" xfId="64"/>
    <cellStyle name="60% - Accent3 20" xfId="17"/>
    <cellStyle name="60% - Accent3 3" xfId="116"/>
    <cellStyle name="60% - Accent3 4" xfId="394"/>
    <cellStyle name="60% - Accent3 5" xfId="395"/>
    <cellStyle name="60% - Accent3 6" xfId="396"/>
    <cellStyle name="60% - Accent3 7" xfId="397"/>
    <cellStyle name="60% - Accent3 8" xfId="398"/>
    <cellStyle name="60% - Accent3 9" xfId="399"/>
    <cellStyle name="60% - Accent4 10" xfId="400"/>
    <cellStyle name="60% - Accent4 11" xfId="401"/>
    <cellStyle name="60% - Accent4 12" xfId="402"/>
    <cellStyle name="60% - Accent4 13" xfId="403"/>
    <cellStyle name="60% - Accent4 14" xfId="404"/>
    <cellStyle name="60% - Accent4 15" xfId="405"/>
    <cellStyle name="60% - Accent4 16" xfId="406"/>
    <cellStyle name="60% - Accent4 17" xfId="407"/>
    <cellStyle name="60% - Accent4 18" xfId="408"/>
    <cellStyle name="60% - Accent4 19" xfId="409"/>
    <cellStyle name="60% - Accent4 2" xfId="65"/>
    <cellStyle name="60% - Accent4 20" xfId="18"/>
    <cellStyle name="60% - Accent4 3" xfId="117"/>
    <cellStyle name="60% - Accent4 4" xfId="410"/>
    <cellStyle name="60% - Accent4 5" xfId="411"/>
    <cellStyle name="60% - Accent4 6" xfId="412"/>
    <cellStyle name="60% - Accent4 7" xfId="413"/>
    <cellStyle name="60% - Accent4 8" xfId="414"/>
    <cellStyle name="60% - Accent4 9" xfId="415"/>
    <cellStyle name="60% - Accent5 10" xfId="416"/>
    <cellStyle name="60% - Accent5 11" xfId="417"/>
    <cellStyle name="60% - Accent5 12" xfId="418"/>
    <cellStyle name="60% - Accent5 13" xfId="419"/>
    <cellStyle name="60% - Accent5 14" xfId="420"/>
    <cellStyle name="60% - Accent5 15" xfId="421"/>
    <cellStyle name="60% - Accent5 16" xfId="422"/>
    <cellStyle name="60% - Accent5 17" xfId="423"/>
    <cellStyle name="60% - Accent5 18" xfId="424"/>
    <cellStyle name="60% - Accent5 19" xfId="425"/>
    <cellStyle name="60% - Accent5 2" xfId="66"/>
    <cellStyle name="60% - Accent5 20" xfId="19"/>
    <cellStyle name="60% - Accent5 3" xfId="118"/>
    <cellStyle name="60% - Accent5 4" xfId="426"/>
    <cellStyle name="60% - Accent5 5" xfId="427"/>
    <cellStyle name="60% - Accent5 6" xfId="428"/>
    <cellStyle name="60% - Accent5 7" xfId="429"/>
    <cellStyle name="60% - Accent5 8" xfId="430"/>
    <cellStyle name="60% - Accent5 9" xfId="431"/>
    <cellStyle name="60% - Accent6 10" xfId="432"/>
    <cellStyle name="60% - Accent6 11" xfId="433"/>
    <cellStyle name="60% - Accent6 12" xfId="434"/>
    <cellStyle name="60% - Accent6 13" xfId="435"/>
    <cellStyle name="60% - Accent6 14" xfId="436"/>
    <cellStyle name="60% - Accent6 15" xfId="437"/>
    <cellStyle name="60% - Accent6 16" xfId="438"/>
    <cellStyle name="60% - Accent6 17" xfId="439"/>
    <cellStyle name="60% - Accent6 18" xfId="440"/>
    <cellStyle name="60% - Accent6 19" xfId="441"/>
    <cellStyle name="60% - Accent6 2" xfId="67"/>
    <cellStyle name="60% - Accent6 20" xfId="20"/>
    <cellStyle name="60% - Accent6 3" xfId="119"/>
    <cellStyle name="60% - Accent6 4" xfId="442"/>
    <cellStyle name="60% - Accent6 5" xfId="443"/>
    <cellStyle name="60% - Accent6 6" xfId="444"/>
    <cellStyle name="60% - Accent6 7" xfId="445"/>
    <cellStyle name="60% - Accent6 8" xfId="446"/>
    <cellStyle name="60% - Accent6 9" xfId="447"/>
    <cellStyle name="Accent1 10" xfId="448"/>
    <cellStyle name="Accent1 11" xfId="449"/>
    <cellStyle name="Accent1 12" xfId="450"/>
    <cellStyle name="Accent1 13" xfId="451"/>
    <cellStyle name="Accent1 14" xfId="452"/>
    <cellStyle name="Accent1 15" xfId="453"/>
    <cellStyle name="Accent1 16" xfId="454"/>
    <cellStyle name="Accent1 17" xfId="455"/>
    <cellStyle name="Accent1 18" xfId="456"/>
    <cellStyle name="Accent1 19" xfId="457"/>
    <cellStyle name="Accent1 2" xfId="68"/>
    <cellStyle name="Accent1 20" xfId="21"/>
    <cellStyle name="Accent1 3" xfId="120"/>
    <cellStyle name="Accent1 4" xfId="458"/>
    <cellStyle name="Accent1 5" xfId="459"/>
    <cellStyle name="Accent1 6" xfId="460"/>
    <cellStyle name="Accent1 7" xfId="461"/>
    <cellStyle name="Accent1 8" xfId="462"/>
    <cellStyle name="Accent1 9" xfId="463"/>
    <cellStyle name="Accent2 10" xfId="464"/>
    <cellStyle name="Accent2 11" xfId="465"/>
    <cellStyle name="Accent2 12" xfId="466"/>
    <cellStyle name="Accent2 13" xfId="467"/>
    <cellStyle name="Accent2 14" xfId="468"/>
    <cellStyle name="Accent2 15" xfId="469"/>
    <cellStyle name="Accent2 16" xfId="470"/>
    <cellStyle name="Accent2 17" xfId="471"/>
    <cellStyle name="Accent2 18" xfId="472"/>
    <cellStyle name="Accent2 19" xfId="473"/>
    <cellStyle name="Accent2 2" xfId="69"/>
    <cellStyle name="Accent2 20" xfId="22"/>
    <cellStyle name="Accent2 3" xfId="121"/>
    <cellStyle name="Accent2 4" xfId="474"/>
    <cellStyle name="Accent2 5" xfId="475"/>
    <cellStyle name="Accent2 6" xfId="476"/>
    <cellStyle name="Accent2 7" xfId="477"/>
    <cellStyle name="Accent2 8" xfId="478"/>
    <cellStyle name="Accent2 9" xfId="479"/>
    <cellStyle name="Accent3 10" xfId="480"/>
    <cellStyle name="Accent3 11" xfId="481"/>
    <cellStyle name="Accent3 12" xfId="482"/>
    <cellStyle name="Accent3 13" xfId="483"/>
    <cellStyle name="Accent3 14" xfId="484"/>
    <cellStyle name="Accent3 15" xfId="485"/>
    <cellStyle name="Accent3 16" xfId="486"/>
    <cellStyle name="Accent3 17" xfId="487"/>
    <cellStyle name="Accent3 18" xfId="488"/>
    <cellStyle name="Accent3 19" xfId="489"/>
    <cellStyle name="Accent3 2" xfId="70"/>
    <cellStyle name="Accent3 20" xfId="23"/>
    <cellStyle name="Accent3 3" xfId="122"/>
    <cellStyle name="Accent3 4" xfId="490"/>
    <cellStyle name="Accent3 5" xfId="491"/>
    <cellStyle name="Accent3 6" xfId="492"/>
    <cellStyle name="Accent3 7" xfId="493"/>
    <cellStyle name="Accent3 8" xfId="494"/>
    <cellStyle name="Accent3 9" xfId="495"/>
    <cellStyle name="Accent4 10" xfId="496"/>
    <cellStyle name="Accent4 11" xfId="497"/>
    <cellStyle name="Accent4 12" xfId="498"/>
    <cellStyle name="Accent4 13" xfId="499"/>
    <cellStyle name="Accent4 14" xfId="500"/>
    <cellStyle name="Accent4 15" xfId="501"/>
    <cellStyle name="Accent4 16" xfId="502"/>
    <cellStyle name="Accent4 17" xfId="503"/>
    <cellStyle name="Accent4 18" xfId="504"/>
    <cellStyle name="Accent4 19" xfId="505"/>
    <cellStyle name="Accent4 2" xfId="71"/>
    <cellStyle name="Accent4 20" xfId="24"/>
    <cellStyle name="Accent4 3" xfId="123"/>
    <cellStyle name="Accent4 4" xfId="506"/>
    <cellStyle name="Accent4 5" xfId="507"/>
    <cellStyle name="Accent4 6" xfId="508"/>
    <cellStyle name="Accent4 7" xfId="509"/>
    <cellStyle name="Accent4 8" xfId="510"/>
    <cellStyle name="Accent4 9" xfId="511"/>
    <cellStyle name="Accent5 10" xfId="512"/>
    <cellStyle name="Accent5 11" xfId="513"/>
    <cellStyle name="Accent5 12" xfId="514"/>
    <cellStyle name="Accent5 13" xfId="515"/>
    <cellStyle name="Accent5 14" xfId="516"/>
    <cellStyle name="Accent5 15" xfId="517"/>
    <cellStyle name="Accent5 16" xfId="518"/>
    <cellStyle name="Accent5 17" xfId="519"/>
    <cellStyle name="Accent5 18" xfId="520"/>
    <cellStyle name="Accent5 19" xfId="521"/>
    <cellStyle name="Accent5 2" xfId="72"/>
    <cellStyle name="Accent5 20" xfId="25"/>
    <cellStyle name="Accent5 3" xfId="124"/>
    <cellStyle name="Accent5 4" xfId="522"/>
    <cellStyle name="Accent5 5" xfId="523"/>
    <cellStyle name="Accent5 6" xfId="524"/>
    <cellStyle name="Accent5 7" xfId="525"/>
    <cellStyle name="Accent5 8" xfId="526"/>
    <cellStyle name="Accent5 9" xfId="527"/>
    <cellStyle name="Accent6 10" xfId="528"/>
    <cellStyle name="Accent6 11" xfId="529"/>
    <cellStyle name="Accent6 12" xfId="530"/>
    <cellStyle name="Accent6 13" xfId="531"/>
    <cellStyle name="Accent6 14" xfId="532"/>
    <cellStyle name="Accent6 15" xfId="533"/>
    <cellStyle name="Accent6 16" xfId="534"/>
    <cellStyle name="Accent6 17" xfId="535"/>
    <cellStyle name="Accent6 18" xfId="536"/>
    <cellStyle name="Accent6 19" xfId="537"/>
    <cellStyle name="Accent6 2" xfId="73"/>
    <cellStyle name="Accent6 20" xfId="26"/>
    <cellStyle name="Accent6 3" xfId="125"/>
    <cellStyle name="Accent6 4" xfId="538"/>
    <cellStyle name="Accent6 5" xfId="539"/>
    <cellStyle name="Accent6 6" xfId="540"/>
    <cellStyle name="Accent6 7" xfId="541"/>
    <cellStyle name="Accent6 8" xfId="542"/>
    <cellStyle name="Accent6 9" xfId="543"/>
    <cellStyle name="Bad 10" xfId="544"/>
    <cellStyle name="Bad 11" xfId="545"/>
    <cellStyle name="Bad 12" xfId="546"/>
    <cellStyle name="Bad 13" xfId="547"/>
    <cellStyle name="Bad 14" xfId="548"/>
    <cellStyle name="Bad 15" xfId="549"/>
    <cellStyle name="Bad 16" xfId="550"/>
    <cellStyle name="Bad 17" xfId="551"/>
    <cellStyle name="Bad 18" xfId="552"/>
    <cellStyle name="Bad 19" xfId="553"/>
    <cellStyle name="Bad 2" xfId="74"/>
    <cellStyle name="Bad 20" xfId="27"/>
    <cellStyle name="Bad 3" xfId="126"/>
    <cellStyle name="Bad 4" xfId="554"/>
    <cellStyle name="Bad 5" xfId="555"/>
    <cellStyle name="Bad 6" xfId="556"/>
    <cellStyle name="Bad 7" xfId="557"/>
    <cellStyle name="Bad 8" xfId="558"/>
    <cellStyle name="Bad 9" xfId="559"/>
    <cellStyle name="Calculation 10" xfId="560"/>
    <cellStyle name="Calculation 11" xfId="561"/>
    <cellStyle name="Calculation 12" xfId="562"/>
    <cellStyle name="Calculation 13" xfId="563"/>
    <cellStyle name="Calculation 14" xfId="564"/>
    <cellStyle name="Calculation 15" xfId="565"/>
    <cellStyle name="Calculation 16" xfId="566"/>
    <cellStyle name="Calculation 17" xfId="567"/>
    <cellStyle name="Calculation 18" xfId="568"/>
    <cellStyle name="Calculation 19" xfId="569"/>
    <cellStyle name="Calculation 2" xfId="75"/>
    <cellStyle name="Calculation 20" xfId="28"/>
    <cellStyle name="Calculation 3" xfId="127"/>
    <cellStyle name="Calculation 4" xfId="570"/>
    <cellStyle name="Calculation 5" xfId="571"/>
    <cellStyle name="Calculation 6" xfId="572"/>
    <cellStyle name="Calculation 7" xfId="573"/>
    <cellStyle name="Calculation 8" xfId="574"/>
    <cellStyle name="Calculation 9" xfId="575"/>
    <cellStyle name="Check Cell 10" xfId="576"/>
    <cellStyle name="Check Cell 11" xfId="577"/>
    <cellStyle name="Check Cell 12" xfId="578"/>
    <cellStyle name="Check Cell 13" xfId="579"/>
    <cellStyle name="Check Cell 14" xfId="580"/>
    <cellStyle name="Check Cell 15" xfId="581"/>
    <cellStyle name="Check Cell 16" xfId="582"/>
    <cellStyle name="Check Cell 17" xfId="583"/>
    <cellStyle name="Check Cell 18" xfId="584"/>
    <cellStyle name="Check Cell 19" xfId="585"/>
    <cellStyle name="Check Cell 2" xfId="76"/>
    <cellStyle name="Check Cell 20" xfId="29"/>
    <cellStyle name="Check Cell 3" xfId="128"/>
    <cellStyle name="Check Cell 4" xfId="586"/>
    <cellStyle name="Check Cell 5" xfId="587"/>
    <cellStyle name="Check Cell 6" xfId="588"/>
    <cellStyle name="Check Cell 7" xfId="589"/>
    <cellStyle name="Check Cell 8" xfId="590"/>
    <cellStyle name="Check Cell 9" xfId="591"/>
    <cellStyle name="Comma 10" xfId="592"/>
    <cellStyle name="Comma 11" xfId="593"/>
    <cellStyle name="Comma 12" xfId="594"/>
    <cellStyle name="Comma 13" xfId="595"/>
    <cellStyle name="Comma 14" xfId="596"/>
    <cellStyle name="Comma 15" xfId="597"/>
    <cellStyle name="Comma 16" xfId="598"/>
    <cellStyle name="Comma 17" xfId="599"/>
    <cellStyle name="Comma 18" xfId="600"/>
    <cellStyle name="Comma 2" xfId="93"/>
    <cellStyle name="Comma 2 2" xfId="602"/>
    <cellStyle name="Comma 2 3" xfId="603"/>
    <cellStyle name="Comma 2 4" xfId="3845"/>
    <cellStyle name="Comma 2 5" xfId="3854"/>
    <cellStyle name="Comma 2 6" xfId="601"/>
    <cellStyle name="Comma 3" xfId="604"/>
    <cellStyle name="Comma 4" xfId="605"/>
    <cellStyle name="Comma 5" xfId="606"/>
    <cellStyle name="Comma 6" xfId="607"/>
    <cellStyle name="Comma 7" xfId="608"/>
    <cellStyle name="Comma 8" xfId="609"/>
    <cellStyle name="Comma 9" xfId="610"/>
    <cellStyle name="Currency 10" xfId="3868"/>
    <cellStyle name="Currency 2" xfId="611"/>
    <cellStyle name="Currency 2 2" xfId="612"/>
    <cellStyle name="Currency 3" xfId="613"/>
    <cellStyle name="Currency 3 2" xfId="614"/>
    <cellStyle name="Currency 3 3" xfId="615"/>
    <cellStyle name="Currency 4" xfId="616"/>
    <cellStyle name="Currency 4 2" xfId="617"/>
    <cellStyle name="Currency 5" xfId="618"/>
    <cellStyle name="Currency 6" xfId="619"/>
    <cellStyle name="Currency 7" xfId="620"/>
    <cellStyle name="Currency 8" xfId="621"/>
    <cellStyle name="Currency 9" xfId="622"/>
    <cellStyle name="Explanatory Text 10" xfId="623"/>
    <cellStyle name="Explanatory Text 11" xfId="624"/>
    <cellStyle name="Explanatory Text 12" xfId="625"/>
    <cellStyle name="Explanatory Text 13" xfId="626"/>
    <cellStyle name="Explanatory Text 14" xfId="627"/>
    <cellStyle name="Explanatory Text 15" xfId="628"/>
    <cellStyle name="Explanatory Text 16" xfId="629"/>
    <cellStyle name="Explanatory Text 17" xfId="630"/>
    <cellStyle name="Explanatory Text 18" xfId="631"/>
    <cellStyle name="Explanatory Text 19" xfId="632"/>
    <cellStyle name="Explanatory Text 2" xfId="77"/>
    <cellStyle name="Explanatory Text 20" xfId="30"/>
    <cellStyle name="Explanatory Text 3" xfId="129"/>
    <cellStyle name="Explanatory Text 4" xfId="633"/>
    <cellStyle name="Explanatory Text 5" xfId="634"/>
    <cellStyle name="Explanatory Text 6" xfId="635"/>
    <cellStyle name="Explanatory Text 7" xfId="636"/>
    <cellStyle name="Explanatory Text 8" xfId="637"/>
    <cellStyle name="Explanatory Text 9" xfId="638"/>
    <cellStyle name="Good 10" xfId="639"/>
    <cellStyle name="Good 11" xfId="640"/>
    <cellStyle name="Good 12" xfId="641"/>
    <cellStyle name="Good 13" xfId="642"/>
    <cellStyle name="Good 14" xfId="643"/>
    <cellStyle name="Good 15" xfId="644"/>
    <cellStyle name="Good 16" xfId="645"/>
    <cellStyle name="Good 17" xfId="646"/>
    <cellStyle name="Good 18" xfId="647"/>
    <cellStyle name="Good 19" xfId="648"/>
    <cellStyle name="Good 2" xfId="78"/>
    <cellStyle name="Good 20" xfId="31"/>
    <cellStyle name="Good 3" xfId="130"/>
    <cellStyle name="Good 4" xfId="649"/>
    <cellStyle name="Good 5" xfId="650"/>
    <cellStyle name="Good 6" xfId="651"/>
    <cellStyle name="Good 7" xfId="652"/>
    <cellStyle name="Good 8" xfId="653"/>
    <cellStyle name="Good 9" xfId="654"/>
    <cellStyle name="Heading 1 10" xfId="655"/>
    <cellStyle name="Heading 1 11" xfId="656"/>
    <cellStyle name="Heading 1 12" xfId="657"/>
    <cellStyle name="Heading 1 13" xfId="658"/>
    <cellStyle name="Heading 1 14" xfId="659"/>
    <cellStyle name="Heading 1 15" xfId="660"/>
    <cellStyle name="Heading 1 16" xfId="661"/>
    <cellStyle name="Heading 1 17" xfId="662"/>
    <cellStyle name="Heading 1 18" xfId="663"/>
    <cellStyle name="Heading 1 19" xfId="664"/>
    <cellStyle name="Heading 1 2" xfId="79"/>
    <cellStyle name="Heading 1 20" xfId="32"/>
    <cellStyle name="Heading 1 3" xfId="131"/>
    <cellStyle name="Heading 1 4" xfId="665"/>
    <cellStyle name="Heading 1 5" xfId="666"/>
    <cellStyle name="Heading 1 6" xfId="667"/>
    <cellStyle name="Heading 1 7" xfId="668"/>
    <cellStyle name="Heading 1 8" xfId="669"/>
    <cellStyle name="Heading 1 9" xfId="670"/>
    <cellStyle name="Heading 2 10" xfId="671"/>
    <cellStyle name="Heading 2 11" xfId="672"/>
    <cellStyle name="Heading 2 12" xfId="673"/>
    <cellStyle name="Heading 2 13" xfId="674"/>
    <cellStyle name="Heading 2 14" xfId="675"/>
    <cellStyle name="Heading 2 15" xfId="676"/>
    <cellStyle name="Heading 2 16" xfId="677"/>
    <cellStyle name="Heading 2 17" xfId="678"/>
    <cellStyle name="Heading 2 18" xfId="679"/>
    <cellStyle name="Heading 2 19" xfId="680"/>
    <cellStyle name="Heading 2 2" xfId="80"/>
    <cellStyle name="Heading 2 20" xfId="33"/>
    <cellStyle name="Heading 2 3" xfId="132"/>
    <cellStyle name="Heading 2 4" xfId="681"/>
    <cellStyle name="Heading 2 5" xfId="682"/>
    <cellStyle name="Heading 2 6" xfId="683"/>
    <cellStyle name="Heading 2 7" xfId="684"/>
    <cellStyle name="Heading 2 8" xfId="685"/>
    <cellStyle name="Heading 2 9" xfId="686"/>
    <cellStyle name="Heading 3 10" xfId="687"/>
    <cellStyle name="Heading 3 11" xfId="688"/>
    <cellStyle name="Heading 3 12" xfId="689"/>
    <cellStyle name="Heading 3 13" xfId="690"/>
    <cellStyle name="Heading 3 14" xfId="691"/>
    <cellStyle name="Heading 3 15" xfId="692"/>
    <cellStyle name="Heading 3 16" xfId="693"/>
    <cellStyle name="Heading 3 17" xfId="694"/>
    <cellStyle name="Heading 3 18" xfId="695"/>
    <cellStyle name="Heading 3 19" xfId="696"/>
    <cellStyle name="Heading 3 2" xfId="81"/>
    <cellStyle name="Heading 3 20" xfId="34"/>
    <cellStyle name="Heading 3 3" xfId="133"/>
    <cellStyle name="Heading 3 4" xfId="697"/>
    <cellStyle name="Heading 3 5" xfId="698"/>
    <cellStyle name="Heading 3 6" xfId="699"/>
    <cellStyle name="Heading 3 7" xfId="700"/>
    <cellStyle name="Heading 3 8" xfId="701"/>
    <cellStyle name="Heading 3 9" xfId="702"/>
    <cellStyle name="Heading 4 10" xfId="703"/>
    <cellStyle name="Heading 4 11" xfId="704"/>
    <cellStyle name="Heading 4 12" xfId="705"/>
    <cellStyle name="Heading 4 13" xfId="706"/>
    <cellStyle name="Heading 4 14" xfId="707"/>
    <cellStyle name="Heading 4 15" xfId="708"/>
    <cellStyle name="Heading 4 16" xfId="709"/>
    <cellStyle name="Heading 4 17" xfId="710"/>
    <cellStyle name="Heading 4 18" xfId="711"/>
    <cellStyle name="Heading 4 19" xfId="712"/>
    <cellStyle name="Heading 4 2" xfId="82"/>
    <cellStyle name="Heading 4 20" xfId="35"/>
    <cellStyle name="Heading 4 3" xfId="134"/>
    <cellStyle name="Heading 4 4" xfId="713"/>
    <cellStyle name="Heading 4 5" xfId="714"/>
    <cellStyle name="Heading 4 6" xfId="715"/>
    <cellStyle name="Heading 4 7" xfId="716"/>
    <cellStyle name="Heading 4 8" xfId="717"/>
    <cellStyle name="Heading 4 9" xfId="718"/>
    <cellStyle name="Input 10" xfId="719"/>
    <cellStyle name="Input 11" xfId="720"/>
    <cellStyle name="Input 12" xfId="721"/>
    <cellStyle name="Input 13" xfId="722"/>
    <cellStyle name="Input 14" xfId="723"/>
    <cellStyle name="Input 15" xfId="724"/>
    <cellStyle name="Input 16" xfId="725"/>
    <cellStyle name="Input 17" xfId="726"/>
    <cellStyle name="Input 18" xfId="727"/>
    <cellStyle name="Input 19" xfId="728"/>
    <cellStyle name="Input 2" xfId="83"/>
    <cellStyle name="Input 20" xfId="36"/>
    <cellStyle name="Input 3" xfId="135"/>
    <cellStyle name="Input 4" xfId="729"/>
    <cellStyle name="Input 5" xfId="730"/>
    <cellStyle name="Input 6" xfId="731"/>
    <cellStyle name="Input 7" xfId="732"/>
    <cellStyle name="Input 8" xfId="733"/>
    <cellStyle name="Input 9" xfId="734"/>
    <cellStyle name="Linked Cell 10" xfId="735"/>
    <cellStyle name="Linked Cell 11" xfId="736"/>
    <cellStyle name="Linked Cell 12" xfId="737"/>
    <cellStyle name="Linked Cell 13" xfId="738"/>
    <cellStyle name="Linked Cell 14" xfId="739"/>
    <cellStyle name="Linked Cell 15" xfId="740"/>
    <cellStyle name="Linked Cell 16" xfId="741"/>
    <cellStyle name="Linked Cell 17" xfId="742"/>
    <cellStyle name="Linked Cell 18" xfId="743"/>
    <cellStyle name="Linked Cell 19" xfId="744"/>
    <cellStyle name="Linked Cell 2" xfId="84"/>
    <cellStyle name="Linked Cell 20" xfId="37"/>
    <cellStyle name="Linked Cell 3" xfId="136"/>
    <cellStyle name="Linked Cell 4" xfId="745"/>
    <cellStyle name="Linked Cell 5" xfId="746"/>
    <cellStyle name="Linked Cell 6" xfId="747"/>
    <cellStyle name="Linked Cell 7" xfId="748"/>
    <cellStyle name="Linked Cell 8" xfId="749"/>
    <cellStyle name="Linked Cell 9" xfId="750"/>
    <cellStyle name="Neutral 10" xfId="751"/>
    <cellStyle name="Neutral 11" xfId="752"/>
    <cellStyle name="Neutral 12" xfId="753"/>
    <cellStyle name="Neutral 13" xfId="754"/>
    <cellStyle name="Neutral 14" xfId="755"/>
    <cellStyle name="Neutral 15" xfId="756"/>
    <cellStyle name="Neutral 16" xfId="757"/>
    <cellStyle name="Neutral 17" xfId="758"/>
    <cellStyle name="Neutral 18" xfId="759"/>
    <cellStyle name="Neutral 19" xfId="760"/>
    <cellStyle name="Neutral 2" xfId="85"/>
    <cellStyle name="Neutral 20" xfId="38"/>
    <cellStyle name="Neutral 3" xfId="137"/>
    <cellStyle name="Neutral 4" xfId="761"/>
    <cellStyle name="Neutral 5" xfId="762"/>
    <cellStyle name="Neutral 6" xfId="763"/>
    <cellStyle name="Neutral 7" xfId="764"/>
    <cellStyle name="Neutral 8" xfId="765"/>
    <cellStyle name="Neutral 9" xfId="766"/>
    <cellStyle name="Normal" xfId="0" builtinId="0"/>
    <cellStyle name="Normal 10" xfId="99"/>
    <cellStyle name="Normal 10 2" xfId="3865"/>
    <cellStyle name="Normal 10 3" xfId="767"/>
    <cellStyle name="Normal 11" xfId="768"/>
    <cellStyle name="Normal 11 10" xfId="769"/>
    <cellStyle name="Normal 11 10 2" xfId="770"/>
    <cellStyle name="Normal 11 11" xfId="771"/>
    <cellStyle name="Normal 11 2" xfId="772"/>
    <cellStyle name="Normal 11 2 10" xfId="773"/>
    <cellStyle name="Normal 11 2 2" xfId="774"/>
    <cellStyle name="Normal 11 2 2 2" xfId="775"/>
    <cellStyle name="Normal 11 2 2 2 2" xfId="776"/>
    <cellStyle name="Normal 11 2 2 2 2 2" xfId="777"/>
    <cellStyle name="Normal 11 2 2 2 2 2 2" xfId="778"/>
    <cellStyle name="Normal 11 2 2 2 2 2 2 2" xfId="779"/>
    <cellStyle name="Normal 11 2 2 2 2 2 2 2 2" xfId="780"/>
    <cellStyle name="Normal 11 2 2 2 2 2 2 2 2 2" xfId="781"/>
    <cellStyle name="Normal 11 2 2 2 2 2 2 2 2 2 2" xfId="782"/>
    <cellStyle name="Normal 11 2 2 2 2 2 2 2 2 3" xfId="783"/>
    <cellStyle name="Normal 11 2 2 2 2 2 2 2 3" xfId="784"/>
    <cellStyle name="Normal 11 2 2 2 2 2 2 2 3 2" xfId="785"/>
    <cellStyle name="Normal 11 2 2 2 2 2 2 2 4" xfId="786"/>
    <cellStyle name="Normal 11 2 2 2 2 2 2 3" xfId="787"/>
    <cellStyle name="Normal 11 2 2 2 2 2 2 3 2" xfId="788"/>
    <cellStyle name="Normal 11 2 2 2 2 2 2 3 2 2" xfId="789"/>
    <cellStyle name="Normal 11 2 2 2 2 2 2 3 3" xfId="790"/>
    <cellStyle name="Normal 11 2 2 2 2 2 2 4" xfId="791"/>
    <cellStyle name="Normal 11 2 2 2 2 2 2 4 2" xfId="792"/>
    <cellStyle name="Normal 11 2 2 2 2 2 2 5" xfId="793"/>
    <cellStyle name="Normal 11 2 2 2 2 2 3" xfId="794"/>
    <cellStyle name="Normal 11 2 2 2 2 2 3 2" xfId="795"/>
    <cellStyle name="Normal 11 2 2 2 2 2 3 2 2" xfId="796"/>
    <cellStyle name="Normal 11 2 2 2 2 2 3 2 2 2" xfId="797"/>
    <cellStyle name="Normal 11 2 2 2 2 2 3 2 3" xfId="798"/>
    <cellStyle name="Normal 11 2 2 2 2 2 3 3" xfId="799"/>
    <cellStyle name="Normal 11 2 2 2 2 2 3 3 2" xfId="800"/>
    <cellStyle name="Normal 11 2 2 2 2 2 3 4" xfId="801"/>
    <cellStyle name="Normal 11 2 2 2 2 2 4" xfId="802"/>
    <cellStyle name="Normal 11 2 2 2 2 2 4 2" xfId="803"/>
    <cellStyle name="Normal 11 2 2 2 2 2 4 2 2" xfId="804"/>
    <cellStyle name="Normal 11 2 2 2 2 2 4 3" xfId="805"/>
    <cellStyle name="Normal 11 2 2 2 2 2 5" xfId="806"/>
    <cellStyle name="Normal 11 2 2 2 2 2 5 2" xfId="807"/>
    <cellStyle name="Normal 11 2 2 2 2 2 6" xfId="808"/>
    <cellStyle name="Normal 11 2 2 2 2 3" xfId="809"/>
    <cellStyle name="Normal 11 2 2 2 2 3 2" xfId="810"/>
    <cellStyle name="Normal 11 2 2 2 2 3 2 2" xfId="811"/>
    <cellStyle name="Normal 11 2 2 2 2 3 2 2 2" xfId="812"/>
    <cellStyle name="Normal 11 2 2 2 2 3 2 2 2 2" xfId="813"/>
    <cellStyle name="Normal 11 2 2 2 2 3 2 2 3" xfId="814"/>
    <cellStyle name="Normal 11 2 2 2 2 3 2 3" xfId="815"/>
    <cellStyle name="Normal 11 2 2 2 2 3 2 3 2" xfId="816"/>
    <cellStyle name="Normal 11 2 2 2 2 3 2 4" xfId="817"/>
    <cellStyle name="Normal 11 2 2 2 2 3 3" xfId="818"/>
    <cellStyle name="Normal 11 2 2 2 2 3 3 2" xfId="819"/>
    <cellStyle name="Normal 11 2 2 2 2 3 3 2 2" xfId="820"/>
    <cellStyle name="Normal 11 2 2 2 2 3 3 3" xfId="821"/>
    <cellStyle name="Normal 11 2 2 2 2 3 4" xfId="822"/>
    <cellStyle name="Normal 11 2 2 2 2 3 4 2" xfId="823"/>
    <cellStyle name="Normal 11 2 2 2 2 3 5" xfId="824"/>
    <cellStyle name="Normal 11 2 2 2 2 4" xfId="825"/>
    <cellStyle name="Normal 11 2 2 2 2 4 2" xfId="826"/>
    <cellStyle name="Normal 11 2 2 2 2 4 2 2" xfId="827"/>
    <cellStyle name="Normal 11 2 2 2 2 4 2 2 2" xfId="828"/>
    <cellStyle name="Normal 11 2 2 2 2 4 2 3" xfId="829"/>
    <cellStyle name="Normal 11 2 2 2 2 4 3" xfId="830"/>
    <cellStyle name="Normal 11 2 2 2 2 4 3 2" xfId="831"/>
    <cellStyle name="Normal 11 2 2 2 2 4 4" xfId="832"/>
    <cellStyle name="Normal 11 2 2 2 2 5" xfId="833"/>
    <cellStyle name="Normal 11 2 2 2 2 5 2" xfId="834"/>
    <cellStyle name="Normal 11 2 2 2 2 5 2 2" xfId="835"/>
    <cellStyle name="Normal 11 2 2 2 2 5 3" xfId="836"/>
    <cellStyle name="Normal 11 2 2 2 2 6" xfId="837"/>
    <cellStyle name="Normal 11 2 2 2 2 6 2" xfId="838"/>
    <cellStyle name="Normal 11 2 2 2 2 7" xfId="839"/>
    <cellStyle name="Normal 11 2 2 2 3" xfId="840"/>
    <cellStyle name="Normal 11 2 2 2 3 2" xfId="841"/>
    <cellStyle name="Normal 11 2 2 2 3 2 2" xfId="842"/>
    <cellStyle name="Normal 11 2 2 2 3 2 2 2" xfId="843"/>
    <cellStyle name="Normal 11 2 2 2 3 2 2 2 2" xfId="844"/>
    <cellStyle name="Normal 11 2 2 2 3 2 2 2 2 2" xfId="845"/>
    <cellStyle name="Normal 11 2 2 2 3 2 2 2 3" xfId="846"/>
    <cellStyle name="Normal 11 2 2 2 3 2 2 3" xfId="847"/>
    <cellStyle name="Normal 11 2 2 2 3 2 2 3 2" xfId="848"/>
    <cellStyle name="Normal 11 2 2 2 3 2 2 4" xfId="849"/>
    <cellStyle name="Normal 11 2 2 2 3 2 3" xfId="850"/>
    <cellStyle name="Normal 11 2 2 2 3 2 3 2" xfId="851"/>
    <cellStyle name="Normal 11 2 2 2 3 2 3 2 2" xfId="852"/>
    <cellStyle name="Normal 11 2 2 2 3 2 3 3" xfId="853"/>
    <cellStyle name="Normal 11 2 2 2 3 2 4" xfId="854"/>
    <cellStyle name="Normal 11 2 2 2 3 2 4 2" xfId="855"/>
    <cellStyle name="Normal 11 2 2 2 3 2 5" xfId="856"/>
    <cellStyle name="Normal 11 2 2 2 3 3" xfId="857"/>
    <cellStyle name="Normal 11 2 2 2 3 3 2" xfId="858"/>
    <cellStyle name="Normal 11 2 2 2 3 3 2 2" xfId="859"/>
    <cellStyle name="Normal 11 2 2 2 3 3 2 2 2" xfId="860"/>
    <cellStyle name="Normal 11 2 2 2 3 3 2 3" xfId="861"/>
    <cellStyle name="Normal 11 2 2 2 3 3 3" xfId="862"/>
    <cellStyle name="Normal 11 2 2 2 3 3 3 2" xfId="863"/>
    <cellStyle name="Normal 11 2 2 2 3 3 4" xfId="864"/>
    <cellStyle name="Normal 11 2 2 2 3 4" xfId="865"/>
    <cellStyle name="Normal 11 2 2 2 3 4 2" xfId="866"/>
    <cellStyle name="Normal 11 2 2 2 3 4 2 2" xfId="867"/>
    <cellStyle name="Normal 11 2 2 2 3 4 3" xfId="868"/>
    <cellStyle name="Normal 11 2 2 2 3 5" xfId="869"/>
    <cellStyle name="Normal 11 2 2 2 3 5 2" xfId="870"/>
    <cellStyle name="Normal 11 2 2 2 3 6" xfId="871"/>
    <cellStyle name="Normal 11 2 2 2 4" xfId="872"/>
    <cellStyle name="Normal 11 2 2 2 4 2" xfId="873"/>
    <cellStyle name="Normal 11 2 2 2 4 2 2" xfId="874"/>
    <cellStyle name="Normal 11 2 2 2 4 2 2 2" xfId="875"/>
    <cellStyle name="Normal 11 2 2 2 4 2 2 2 2" xfId="876"/>
    <cellStyle name="Normal 11 2 2 2 4 2 2 3" xfId="877"/>
    <cellStyle name="Normal 11 2 2 2 4 2 3" xfId="878"/>
    <cellStyle name="Normal 11 2 2 2 4 2 3 2" xfId="879"/>
    <cellStyle name="Normal 11 2 2 2 4 2 4" xfId="880"/>
    <cellStyle name="Normal 11 2 2 2 4 3" xfId="881"/>
    <cellStyle name="Normal 11 2 2 2 4 3 2" xfId="882"/>
    <cellStyle name="Normal 11 2 2 2 4 3 2 2" xfId="883"/>
    <cellStyle name="Normal 11 2 2 2 4 3 3" xfId="884"/>
    <cellStyle name="Normal 11 2 2 2 4 4" xfId="885"/>
    <cellStyle name="Normal 11 2 2 2 4 4 2" xfId="886"/>
    <cellStyle name="Normal 11 2 2 2 4 5" xfId="887"/>
    <cellStyle name="Normal 11 2 2 2 5" xfId="888"/>
    <cellStyle name="Normal 11 2 2 2 5 2" xfId="889"/>
    <cellStyle name="Normal 11 2 2 2 5 2 2" xfId="890"/>
    <cellStyle name="Normal 11 2 2 2 5 2 2 2" xfId="891"/>
    <cellStyle name="Normal 11 2 2 2 5 2 3" xfId="892"/>
    <cellStyle name="Normal 11 2 2 2 5 3" xfId="893"/>
    <cellStyle name="Normal 11 2 2 2 5 3 2" xfId="894"/>
    <cellStyle name="Normal 11 2 2 2 5 4" xfId="895"/>
    <cellStyle name="Normal 11 2 2 2 6" xfId="896"/>
    <cellStyle name="Normal 11 2 2 2 6 2" xfId="897"/>
    <cellStyle name="Normal 11 2 2 2 6 2 2" xfId="898"/>
    <cellStyle name="Normal 11 2 2 2 6 3" xfId="899"/>
    <cellStyle name="Normal 11 2 2 2 7" xfId="900"/>
    <cellStyle name="Normal 11 2 2 2 7 2" xfId="901"/>
    <cellStyle name="Normal 11 2 2 2 8" xfId="902"/>
    <cellStyle name="Normal 11 2 2 3" xfId="903"/>
    <cellStyle name="Normal 11 2 2 3 2" xfId="904"/>
    <cellStyle name="Normal 11 2 2 3 2 2" xfId="905"/>
    <cellStyle name="Normal 11 2 2 3 2 2 2" xfId="906"/>
    <cellStyle name="Normal 11 2 2 3 2 2 2 2" xfId="907"/>
    <cellStyle name="Normal 11 2 2 3 2 2 2 2 2" xfId="908"/>
    <cellStyle name="Normal 11 2 2 3 2 2 2 2 2 2" xfId="909"/>
    <cellStyle name="Normal 11 2 2 3 2 2 2 2 3" xfId="910"/>
    <cellStyle name="Normal 11 2 2 3 2 2 2 3" xfId="911"/>
    <cellStyle name="Normal 11 2 2 3 2 2 2 3 2" xfId="912"/>
    <cellStyle name="Normal 11 2 2 3 2 2 2 4" xfId="913"/>
    <cellStyle name="Normal 11 2 2 3 2 2 3" xfId="914"/>
    <cellStyle name="Normal 11 2 2 3 2 2 3 2" xfId="915"/>
    <cellStyle name="Normal 11 2 2 3 2 2 3 2 2" xfId="916"/>
    <cellStyle name="Normal 11 2 2 3 2 2 3 3" xfId="917"/>
    <cellStyle name="Normal 11 2 2 3 2 2 4" xfId="918"/>
    <cellStyle name="Normal 11 2 2 3 2 2 4 2" xfId="919"/>
    <cellStyle name="Normal 11 2 2 3 2 2 5" xfId="920"/>
    <cellStyle name="Normal 11 2 2 3 2 3" xfId="921"/>
    <cellStyle name="Normal 11 2 2 3 2 3 2" xfId="922"/>
    <cellStyle name="Normal 11 2 2 3 2 3 2 2" xfId="923"/>
    <cellStyle name="Normal 11 2 2 3 2 3 2 2 2" xfId="924"/>
    <cellStyle name="Normal 11 2 2 3 2 3 2 3" xfId="925"/>
    <cellStyle name="Normal 11 2 2 3 2 3 3" xfId="926"/>
    <cellStyle name="Normal 11 2 2 3 2 3 3 2" xfId="927"/>
    <cellStyle name="Normal 11 2 2 3 2 3 4" xfId="928"/>
    <cellStyle name="Normal 11 2 2 3 2 4" xfId="929"/>
    <cellStyle name="Normal 11 2 2 3 2 4 2" xfId="930"/>
    <cellStyle name="Normal 11 2 2 3 2 4 2 2" xfId="931"/>
    <cellStyle name="Normal 11 2 2 3 2 4 3" xfId="932"/>
    <cellStyle name="Normal 11 2 2 3 2 5" xfId="933"/>
    <cellStyle name="Normal 11 2 2 3 2 5 2" xfId="934"/>
    <cellStyle name="Normal 11 2 2 3 2 6" xfId="935"/>
    <cellStyle name="Normal 11 2 2 3 3" xfId="936"/>
    <cellStyle name="Normal 11 2 2 3 3 2" xfId="937"/>
    <cellStyle name="Normal 11 2 2 3 3 2 2" xfId="938"/>
    <cellStyle name="Normal 11 2 2 3 3 2 2 2" xfId="939"/>
    <cellStyle name="Normal 11 2 2 3 3 2 2 2 2" xfId="940"/>
    <cellStyle name="Normal 11 2 2 3 3 2 2 3" xfId="941"/>
    <cellStyle name="Normal 11 2 2 3 3 2 3" xfId="942"/>
    <cellStyle name="Normal 11 2 2 3 3 2 3 2" xfId="943"/>
    <cellStyle name="Normal 11 2 2 3 3 2 4" xfId="944"/>
    <cellStyle name="Normal 11 2 2 3 3 3" xfId="945"/>
    <cellStyle name="Normal 11 2 2 3 3 3 2" xfId="946"/>
    <cellStyle name="Normal 11 2 2 3 3 3 2 2" xfId="947"/>
    <cellStyle name="Normal 11 2 2 3 3 3 3" xfId="948"/>
    <cellStyle name="Normal 11 2 2 3 3 4" xfId="949"/>
    <cellStyle name="Normal 11 2 2 3 3 4 2" xfId="950"/>
    <cellStyle name="Normal 11 2 2 3 3 5" xfId="951"/>
    <cellStyle name="Normal 11 2 2 3 4" xfId="952"/>
    <cellStyle name="Normal 11 2 2 3 4 2" xfId="953"/>
    <cellStyle name="Normal 11 2 2 3 4 2 2" xfId="954"/>
    <cellStyle name="Normal 11 2 2 3 4 2 2 2" xfId="955"/>
    <cellStyle name="Normal 11 2 2 3 4 2 3" xfId="956"/>
    <cellStyle name="Normal 11 2 2 3 4 3" xfId="957"/>
    <cellStyle name="Normal 11 2 2 3 4 3 2" xfId="958"/>
    <cellStyle name="Normal 11 2 2 3 4 4" xfId="959"/>
    <cellStyle name="Normal 11 2 2 3 5" xfId="960"/>
    <cellStyle name="Normal 11 2 2 3 5 2" xfId="961"/>
    <cellStyle name="Normal 11 2 2 3 5 2 2" xfId="962"/>
    <cellStyle name="Normal 11 2 2 3 5 3" xfId="963"/>
    <cellStyle name="Normal 11 2 2 3 6" xfId="964"/>
    <cellStyle name="Normal 11 2 2 3 6 2" xfId="965"/>
    <cellStyle name="Normal 11 2 2 3 7" xfId="966"/>
    <cellStyle name="Normal 11 2 2 4" xfId="967"/>
    <cellStyle name="Normal 11 2 2 4 2" xfId="968"/>
    <cellStyle name="Normal 11 2 2 4 2 2" xfId="969"/>
    <cellStyle name="Normal 11 2 2 4 2 2 2" xfId="970"/>
    <cellStyle name="Normal 11 2 2 4 2 2 2 2" xfId="971"/>
    <cellStyle name="Normal 11 2 2 4 2 2 2 2 2" xfId="972"/>
    <cellStyle name="Normal 11 2 2 4 2 2 2 3" xfId="973"/>
    <cellStyle name="Normal 11 2 2 4 2 2 3" xfId="974"/>
    <cellStyle name="Normal 11 2 2 4 2 2 3 2" xfId="975"/>
    <cellStyle name="Normal 11 2 2 4 2 2 4" xfId="976"/>
    <cellStyle name="Normal 11 2 2 4 2 3" xfId="977"/>
    <cellStyle name="Normal 11 2 2 4 2 3 2" xfId="978"/>
    <cellStyle name="Normal 11 2 2 4 2 3 2 2" xfId="979"/>
    <cellStyle name="Normal 11 2 2 4 2 3 3" xfId="980"/>
    <cellStyle name="Normal 11 2 2 4 2 4" xfId="981"/>
    <cellStyle name="Normal 11 2 2 4 2 4 2" xfId="982"/>
    <cellStyle name="Normal 11 2 2 4 2 5" xfId="983"/>
    <cellStyle name="Normal 11 2 2 4 3" xfId="984"/>
    <cellStyle name="Normal 11 2 2 4 3 2" xfId="985"/>
    <cellStyle name="Normal 11 2 2 4 3 2 2" xfId="986"/>
    <cellStyle name="Normal 11 2 2 4 3 2 2 2" xfId="987"/>
    <cellStyle name="Normal 11 2 2 4 3 2 3" xfId="988"/>
    <cellStyle name="Normal 11 2 2 4 3 3" xfId="989"/>
    <cellStyle name="Normal 11 2 2 4 3 3 2" xfId="990"/>
    <cellStyle name="Normal 11 2 2 4 3 4" xfId="991"/>
    <cellStyle name="Normal 11 2 2 4 4" xfId="992"/>
    <cellStyle name="Normal 11 2 2 4 4 2" xfId="993"/>
    <cellStyle name="Normal 11 2 2 4 4 2 2" xfId="994"/>
    <cellStyle name="Normal 11 2 2 4 4 3" xfId="995"/>
    <cellStyle name="Normal 11 2 2 4 5" xfId="996"/>
    <cellStyle name="Normal 11 2 2 4 5 2" xfId="997"/>
    <cellStyle name="Normal 11 2 2 4 6" xfId="998"/>
    <cellStyle name="Normal 11 2 2 5" xfId="999"/>
    <cellStyle name="Normal 11 2 2 5 2" xfId="1000"/>
    <cellStyle name="Normal 11 2 2 5 2 2" xfId="1001"/>
    <cellStyle name="Normal 11 2 2 5 2 2 2" xfId="1002"/>
    <cellStyle name="Normal 11 2 2 5 2 2 2 2" xfId="1003"/>
    <cellStyle name="Normal 11 2 2 5 2 2 3" xfId="1004"/>
    <cellStyle name="Normal 11 2 2 5 2 3" xfId="1005"/>
    <cellStyle name="Normal 11 2 2 5 2 3 2" xfId="1006"/>
    <cellStyle name="Normal 11 2 2 5 2 4" xfId="1007"/>
    <cellStyle name="Normal 11 2 2 5 3" xfId="1008"/>
    <cellStyle name="Normal 11 2 2 5 3 2" xfId="1009"/>
    <cellStyle name="Normal 11 2 2 5 3 2 2" xfId="1010"/>
    <cellStyle name="Normal 11 2 2 5 3 3" xfId="1011"/>
    <cellStyle name="Normal 11 2 2 5 4" xfId="1012"/>
    <cellStyle name="Normal 11 2 2 5 4 2" xfId="1013"/>
    <cellStyle name="Normal 11 2 2 5 5" xfId="1014"/>
    <cellStyle name="Normal 11 2 2 6" xfId="1015"/>
    <cellStyle name="Normal 11 2 2 6 2" xfId="1016"/>
    <cellStyle name="Normal 11 2 2 6 2 2" xfId="1017"/>
    <cellStyle name="Normal 11 2 2 6 2 2 2" xfId="1018"/>
    <cellStyle name="Normal 11 2 2 6 2 3" xfId="1019"/>
    <cellStyle name="Normal 11 2 2 6 3" xfId="1020"/>
    <cellStyle name="Normal 11 2 2 6 3 2" xfId="1021"/>
    <cellStyle name="Normal 11 2 2 6 4" xfId="1022"/>
    <cellStyle name="Normal 11 2 2 7" xfId="1023"/>
    <cellStyle name="Normal 11 2 2 7 2" xfId="1024"/>
    <cellStyle name="Normal 11 2 2 7 2 2" xfId="1025"/>
    <cellStyle name="Normal 11 2 2 7 3" xfId="1026"/>
    <cellStyle name="Normal 11 2 2 8" xfId="1027"/>
    <cellStyle name="Normal 11 2 2 8 2" xfId="1028"/>
    <cellStyle name="Normal 11 2 2 9" xfId="1029"/>
    <cellStyle name="Normal 11 2 3" xfId="1030"/>
    <cellStyle name="Normal 11 2 3 2" xfId="1031"/>
    <cellStyle name="Normal 11 2 3 2 2" xfId="1032"/>
    <cellStyle name="Normal 11 2 3 2 2 2" xfId="1033"/>
    <cellStyle name="Normal 11 2 3 2 2 2 2" xfId="1034"/>
    <cellStyle name="Normal 11 2 3 2 2 2 2 2" xfId="1035"/>
    <cellStyle name="Normal 11 2 3 2 2 2 2 2 2" xfId="1036"/>
    <cellStyle name="Normal 11 2 3 2 2 2 2 2 2 2" xfId="1037"/>
    <cellStyle name="Normal 11 2 3 2 2 2 2 2 3" xfId="1038"/>
    <cellStyle name="Normal 11 2 3 2 2 2 2 3" xfId="1039"/>
    <cellStyle name="Normal 11 2 3 2 2 2 2 3 2" xfId="1040"/>
    <cellStyle name="Normal 11 2 3 2 2 2 2 4" xfId="1041"/>
    <cellStyle name="Normal 11 2 3 2 2 2 3" xfId="1042"/>
    <cellStyle name="Normal 11 2 3 2 2 2 3 2" xfId="1043"/>
    <cellStyle name="Normal 11 2 3 2 2 2 3 2 2" xfId="1044"/>
    <cellStyle name="Normal 11 2 3 2 2 2 3 3" xfId="1045"/>
    <cellStyle name="Normal 11 2 3 2 2 2 4" xfId="1046"/>
    <cellStyle name="Normal 11 2 3 2 2 2 4 2" xfId="1047"/>
    <cellStyle name="Normal 11 2 3 2 2 2 5" xfId="1048"/>
    <cellStyle name="Normal 11 2 3 2 2 3" xfId="1049"/>
    <cellStyle name="Normal 11 2 3 2 2 3 2" xfId="1050"/>
    <cellStyle name="Normal 11 2 3 2 2 3 2 2" xfId="1051"/>
    <cellStyle name="Normal 11 2 3 2 2 3 2 2 2" xfId="1052"/>
    <cellStyle name="Normal 11 2 3 2 2 3 2 3" xfId="1053"/>
    <cellStyle name="Normal 11 2 3 2 2 3 3" xfId="1054"/>
    <cellStyle name="Normal 11 2 3 2 2 3 3 2" xfId="1055"/>
    <cellStyle name="Normal 11 2 3 2 2 3 4" xfId="1056"/>
    <cellStyle name="Normal 11 2 3 2 2 4" xfId="1057"/>
    <cellStyle name="Normal 11 2 3 2 2 4 2" xfId="1058"/>
    <cellStyle name="Normal 11 2 3 2 2 4 2 2" xfId="1059"/>
    <cellStyle name="Normal 11 2 3 2 2 4 3" xfId="1060"/>
    <cellStyle name="Normal 11 2 3 2 2 5" xfId="1061"/>
    <cellStyle name="Normal 11 2 3 2 2 5 2" xfId="1062"/>
    <cellStyle name="Normal 11 2 3 2 2 6" xfId="1063"/>
    <cellStyle name="Normal 11 2 3 2 3" xfId="1064"/>
    <cellStyle name="Normal 11 2 3 2 3 2" xfId="1065"/>
    <cellStyle name="Normal 11 2 3 2 3 2 2" xfId="1066"/>
    <cellStyle name="Normal 11 2 3 2 3 2 2 2" xfId="1067"/>
    <cellStyle name="Normal 11 2 3 2 3 2 2 2 2" xfId="1068"/>
    <cellStyle name="Normal 11 2 3 2 3 2 2 3" xfId="1069"/>
    <cellStyle name="Normal 11 2 3 2 3 2 3" xfId="1070"/>
    <cellStyle name="Normal 11 2 3 2 3 2 3 2" xfId="1071"/>
    <cellStyle name="Normal 11 2 3 2 3 2 4" xfId="1072"/>
    <cellStyle name="Normal 11 2 3 2 3 3" xfId="1073"/>
    <cellStyle name="Normal 11 2 3 2 3 3 2" xfId="1074"/>
    <cellStyle name="Normal 11 2 3 2 3 3 2 2" xfId="1075"/>
    <cellStyle name="Normal 11 2 3 2 3 3 3" xfId="1076"/>
    <cellStyle name="Normal 11 2 3 2 3 4" xfId="1077"/>
    <cellStyle name="Normal 11 2 3 2 3 4 2" xfId="1078"/>
    <cellStyle name="Normal 11 2 3 2 3 5" xfId="1079"/>
    <cellStyle name="Normal 11 2 3 2 4" xfId="1080"/>
    <cellStyle name="Normal 11 2 3 2 4 2" xfId="1081"/>
    <cellStyle name="Normal 11 2 3 2 4 2 2" xfId="1082"/>
    <cellStyle name="Normal 11 2 3 2 4 2 2 2" xfId="1083"/>
    <cellStyle name="Normal 11 2 3 2 4 2 3" xfId="1084"/>
    <cellStyle name="Normal 11 2 3 2 4 3" xfId="1085"/>
    <cellStyle name="Normal 11 2 3 2 4 3 2" xfId="1086"/>
    <cellStyle name="Normal 11 2 3 2 4 4" xfId="1087"/>
    <cellStyle name="Normal 11 2 3 2 5" xfId="1088"/>
    <cellStyle name="Normal 11 2 3 2 5 2" xfId="1089"/>
    <cellStyle name="Normal 11 2 3 2 5 2 2" xfId="1090"/>
    <cellStyle name="Normal 11 2 3 2 5 3" xfId="1091"/>
    <cellStyle name="Normal 11 2 3 2 6" xfId="1092"/>
    <cellStyle name="Normal 11 2 3 2 6 2" xfId="1093"/>
    <cellStyle name="Normal 11 2 3 2 7" xfId="1094"/>
    <cellStyle name="Normal 11 2 3 3" xfId="1095"/>
    <cellStyle name="Normal 11 2 3 3 2" xfId="1096"/>
    <cellStyle name="Normal 11 2 3 3 2 2" xfId="1097"/>
    <cellStyle name="Normal 11 2 3 3 2 2 2" xfId="1098"/>
    <cellStyle name="Normal 11 2 3 3 2 2 2 2" xfId="1099"/>
    <cellStyle name="Normal 11 2 3 3 2 2 2 2 2" xfId="1100"/>
    <cellStyle name="Normal 11 2 3 3 2 2 2 3" xfId="1101"/>
    <cellStyle name="Normal 11 2 3 3 2 2 3" xfId="1102"/>
    <cellStyle name="Normal 11 2 3 3 2 2 3 2" xfId="1103"/>
    <cellStyle name="Normal 11 2 3 3 2 2 4" xfId="1104"/>
    <cellStyle name="Normal 11 2 3 3 2 3" xfId="1105"/>
    <cellStyle name="Normal 11 2 3 3 2 3 2" xfId="1106"/>
    <cellStyle name="Normal 11 2 3 3 2 3 2 2" xfId="1107"/>
    <cellStyle name="Normal 11 2 3 3 2 3 3" xfId="1108"/>
    <cellStyle name="Normal 11 2 3 3 2 4" xfId="1109"/>
    <cellStyle name="Normal 11 2 3 3 2 4 2" xfId="1110"/>
    <cellStyle name="Normal 11 2 3 3 2 5" xfId="1111"/>
    <cellStyle name="Normal 11 2 3 3 3" xfId="1112"/>
    <cellStyle name="Normal 11 2 3 3 3 2" xfId="1113"/>
    <cellStyle name="Normal 11 2 3 3 3 2 2" xfId="1114"/>
    <cellStyle name="Normal 11 2 3 3 3 2 2 2" xfId="1115"/>
    <cellStyle name="Normal 11 2 3 3 3 2 3" xfId="1116"/>
    <cellStyle name="Normal 11 2 3 3 3 3" xfId="1117"/>
    <cellStyle name="Normal 11 2 3 3 3 3 2" xfId="1118"/>
    <cellStyle name="Normal 11 2 3 3 3 4" xfId="1119"/>
    <cellStyle name="Normal 11 2 3 3 4" xfId="1120"/>
    <cellStyle name="Normal 11 2 3 3 4 2" xfId="1121"/>
    <cellStyle name="Normal 11 2 3 3 4 2 2" xfId="1122"/>
    <cellStyle name="Normal 11 2 3 3 4 3" xfId="1123"/>
    <cellStyle name="Normal 11 2 3 3 5" xfId="1124"/>
    <cellStyle name="Normal 11 2 3 3 5 2" xfId="1125"/>
    <cellStyle name="Normal 11 2 3 3 6" xfId="1126"/>
    <cellStyle name="Normal 11 2 3 4" xfId="1127"/>
    <cellStyle name="Normal 11 2 3 4 2" xfId="1128"/>
    <cellStyle name="Normal 11 2 3 4 2 2" xfId="1129"/>
    <cellStyle name="Normal 11 2 3 4 2 2 2" xfId="1130"/>
    <cellStyle name="Normal 11 2 3 4 2 2 2 2" xfId="1131"/>
    <cellStyle name="Normal 11 2 3 4 2 2 3" xfId="1132"/>
    <cellStyle name="Normal 11 2 3 4 2 3" xfId="1133"/>
    <cellStyle name="Normal 11 2 3 4 2 3 2" xfId="1134"/>
    <cellStyle name="Normal 11 2 3 4 2 4" xfId="1135"/>
    <cellStyle name="Normal 11 2 3 4 3" xfId="1136"/>
    <cellStyle name="Normal 11 2 3 4 3 2" xfId="1137"/>
    <cellStyle name="Normal 11 2 3 4 3 2 2" xfId="1138"/>
    <cellStyle name="Normal 11 2 3 4 3 3" xfId="1139"/>
    <cellStyle name="Normal 11 2 3 4 4" xfId="1140"/>
    <cellStyle name="Normal 11 2 3 4 4 2" xfId="1141"/>
    <cellStyle name="Normal 11 2 3 4 5" xfId="1142"/>
    <cellStyle name="Normal 11 2 3 5" xfId="1143"/>
    <cellStyle name="Normal 11 2 3 5 2" xfId="1144"/>
    <cellStyle name="Normal 11 2 3 5 2 2" xfId="1145"/>
    <cellStyle name="Normal 11 2 3 5 2 2 2" xfId="1146"/>
    <cellStyle name="Normal 11 2 3 5 2 3" xfId="1147"/>
    <cellStyle name="Normal 11 2 3 5 3" xfId="1148"/>
    <cellStyle name="Normal 11 2 3 5 3 2" xfId="1149"/>
    <cellStyle name="Normal 11 2 3 5 4" xfId="1150"/>
    <cellStyle name="Normal 11 2 3 6" xfId="1151"/>
    <cellStyle name="Normal 11 2 3 6 2" xfId="1152"/>
    <cellStyle name="Normal 11 2 3 6 2 2" xfId="1153"/>
    <cellStyle name="Normal 11 2 3 6 3" xfId="1154"/>
    <cellStyle name="Normal 11 2 3 7" xfId="1155"/>
    <cellStyle name="Normal 11 2 3 7 2" xfId="1156"/>
    <cellStyle name="Normal 11 2 3 8" xfId="1157"/>
    <cellStyle name="Normal 11 2 4" xfId="1158"/>
    <cellStyle name="Normal 11 2 4 2" xfId="1159"/>
    <cellStyle name="Normal 11 2 4 2 2" xfId="1160"/>
    <cellStyle name="Normal 11 2 4 2 2 2" xfId="1161"/>
    <cellStyle name="Normal 11 2 4 2 2 2 2" xfId="1162"/>
    <cellStyle name="Normal 11 2 4 2 2 2 2 2" xfId="1163"/>
    <cellStyle name="Normal 11 2 4 2 2 2 2 2 2" xfId="1164"/>
    <cellStyle name="Normal 11 2 4 2 2 2 2 3" xfId="1165"/>
    <cellStyle name="Normal 11 2 4 2 2 2 3" xfId="1166"/>
    <cellStyle name="Normal 11 2 4 2 2 2 3 2" xfId="1167"/>
    <cellStyle name="Normal 11 2 4 2 2 2 4" xfId="1168"/>
    <cellStyle name="Normal 11 2 4 2 2 3" xfId="1169"/>
    <cellStyle name="Normal 11 2 4 2 2 3 2" xfId="1170"/>
    <cellStyle name="Normal 11 2 4 2 2 3 2 2" xfId="1171"/>
    <cellStyle name="Normal 11 2 4 2 2 3 3" xfId="1172"/>
    <cellStyle name="Normal 11 2 4 2 2 4" xfId="1173"/>
    <cellStyle name="Normal 11 2 4 2 2 4 2" xfId="1174"/>
    <cellStyle name="Normal 11 2 4 2 2 5" xfId="1175"/>
    <cellStyle name="Normal 11 2 4 2 3" xfId="1176"/>
    <cellStyle name="Normal 11 2 4 2 3 2" xfId="1177"/>
    <cellStyle name="Normal 11 2 4 2 3 2 2" xfId="1178"/>
    <cellStyle name="Normal 11 2 4 2 3 2 2 2" xfId="1179"/>
    <cellStyle name="Normal 11 2 4 2 3 2 3" xfId="1180"/>
    <cellStyle name="Normal 11 2 4 2 3 3" xfId="1181"/>
    <cellStyle name="Normal 11 2 4 2 3 3 2" xfId="1182"/>
    <cellStyle name="Normal 11 2 4 2 3 4" xfId="1183"/>
    <cellStyle name="Normal 11 2 4 2 4" xfId="1184"/>
    <cellStyle name="Normal 11 2 4 2 4 2" xfId="1185"/>
    <cellStyle name="Normal 11 2 4 2 4 2 2" xfId="1186"/>
    <cellStyle name="Normal 11 2 4 2 4 3" xfId="1187"/>
    <cellStyle name="Normal 11 2 4 2 5" xfId="1188"/>
    <cellStyle name="Normal 11 2 4 2 5 2" xfId="1189"/>
    <cellStyle name="Normal 11 2 4 2 6" xfId="1190"/>
    <cellStyle name="Normal 11 2 4 3" xfId="1191"/>
    <cellStyle name="Normal 11 2 4 3 2" xfId="1192"/>
    <cellStyle name="Normal 11 2 4 3 2 2" xfId="1193"/>
    <cellStyle name="Normal 11 2 4 3 2 2 2" xfId="1194"/>
    <cellStyle name="Normal 11 2 4 3 2 2 2 2" xfId="1195"/>
    <cellStyle name="Normal 11 2 4 3 2 2 3" xfId="1196"/>
    <cellStyle name="Normal 11 2 4 3 2 3" xfId="1197"/>
    <cellStyle name="Normal 11 2 4 3 2 3 2" xfId="1198"/>
    <cellStyle name="Normal 11 2 4 3 2 4" xfId="1199"/>
    <cellStyle name="Normal 11 2 4 3 3" xfId="1200"/>
    <cellStyle name="Normal 11 2 4 3 3 2" xfId="1201"/>
    <cellStyle name="Normal 11 2 4 3 3 2 2" xfId="1202"/>
    <cellStyle name="Normal 11 2 4 3 3 3" xfId="1203"/>
    <cellStyle name="Normal 11 2 4 3 4" xfId="1204"/>
    <cellStyle name="Normal 11 2 4 3 4 2" xfId="1205"/>
    <cellStyle name="Normal 11 2 4 3 5" xfId="1206"/>
    <cellStyle name="Normal 11 2 4 4" xfId="1207"/>
    <cellStyle name="Normal 11 2 4 4 2" xfId="1208"/>
    <cellStyle name="Normal 11 2 4 4 2 2" xfId="1209"/>
    <cellStyle name="Normal 11 2 4 4 2 2 2" xfId="1210"/>
    <cellStyle name="Normal 11 2 4 4 2 3" xfId="1211"/>
    <cellStyle name="Normal 11 2 4 4 3" xfId="1212"/>
    <cellStyle name="Normal 11 2 4 4 3 2" xfId="1213"/>
    <cellStyle name="Normal 11 2 4 4 4" xfId="1214"/>
    <cellStyle name="Normal 11 2 4 5" xfId="1215"/>
    <cellStyle name="Normal 11 2 4 5 2" xfId="1216"/>
    <cellStyle name="Normal 11 2 4 5 2 2" xfId="1217"/>
    <cellStyle name="Normal 11 2 4 5 3" xfId="1218"/>
    <cellStyle name="Normal 11 2 4 6" xfId="1219"/>
    <cellStyle name="Normal 11 2 4 6 2" xfId="1220"/>
    <cellStyle name="Normal 11 2 4 7" xfId="1221"/>
    <cellStyle name="Normal 11 2 5" xfId="1222"/>
    <cellStyle name="Normal 11 2 5 2" xfId="1223"/>
    <cellStyle name="Normal 11 2 5 2 2" xfId="1224"/>
    <cellStyle name="Normal 11 2 5 2 2 2" xfId="1225"/>
    <cellStyle name="Normal 11 2 5 2 2 2 2" xfId="1226"/>
    <cellStyle name="Normal 11 2 5 2 2 2 2 2" xfId="1227"/>
    <cellStyle name="Normal 11 2 5 2 2 2 3" xfId="1228"/>
    <cellStyle name="Normal 11 2 5 2 2 3" xfId="1229"/>
    <cellStyle name="Normal 11 2 5 2 2 3 2" xfId="1230"/>
    <cellStyle name="Normal 11 2 5 2 2 4" xfId="1231"/>
    <cellStyle name="Normal 11 2 5 2 3" xfId="1232"/>
    <cellStyle name="Normal 11 2 5 2 3 2" xfId="1233"/>
    <cellStyle name="Normal 11 2 5 2 3 2 2" xfId="1234"/>
    <cellStyle name="Normal 11 2 5 2 3 3" xfId="1235"/>
    <cellStyle name="Normal 11 2 5 2 4" xfId="1236"/>
    <cellStyle name="Normal 11 2 5 2 4 2" xfId="1237"/>
    <cellStyle name="Normal 11 2 5 2 5" xfId="1238"/>
    <cellStyle name="Normal 11 2 5 3" xfId="1239"/>
    <cellStyle name="Normal 11 2 5 3 2" xfId="1240"/>
    <cellStyle name="Normal 11 2 5 3 2 2" xfId="1241"/>
    <cellStyle name="Normal 11 2 5 3 2 2 2" xfId="1242"/>
    <cellStyle name="Normal 11 2 5 3 2 3" xfId="1243"/>
    <cellStyle name="Normal 11 2 5 3 3" xfId="1244"/>
    <cellStyle name="Normal 11 2 5 3 3 2" xfId="1245"/>
    <cellStyle name="Normal 11 2 5 3 4" xfId="1246"/>
    <cellStyle name="Normal 11 2 5 4" xfId="1247"/>
    <cellStyle name="Normal 11 2 5 4 2" xfId="1248"/>
    <cellStyle name="Normal 11 2 5 4 2 2" xfId="1249"/>
    <cellStyle name="Normal 11 2 5 4 3" xfId="1250"/>
    <cellStyle name="Normal 11 2 5 5" xfId="1251"/>
    <cellStyle name="Normal 11 2 5 5 2" xfId="1252"/>
    <cellStyle name="Normal 11 2 5 6" xfId="1253"/>
    <cellStyle name="Normal 11 2 6" xfId="1254"/>
    <cellStyle name="Normal 11 2 6 2" xfId="1255"/>
    <cellStyle name="Normal 11 2 6 2 2" xfId="1256"/>
    <cellStyle name="Normal 11 2 6 2 2 2" xfId="1257"/>
    <cellStyle name="Normal 11 2 6 2 2 2 2" xfId="1258"/>
    <cellStyle name="Normal 11 2 6 2 2 3" xfId="1259"/>
    <cellStyle name="Normal 11 2 6 2 3" xfId="1260"/>
    <cellStyle name="Normal 11 2 6 2 3 2" xfId="1261"/>
    <cellStyle name="Normal 11 2 6 2 4" xfId="1262"/>
    <cellStyle name="Normal 11 2 6 3" xfId="1263"/>
    <cellStyle name="Normal 11 2 6 3 2" xfId="1264"/>
    <cellStyle name="Normal 11 2 6 3 2 2" xfId="1265"/>
    <cellStyle name="Normal 11 2 6 3 3" xfId="1266"/>
    <cellStyle name="Normal 11 2 6 4" xfId="1267"/>
    <cellStyle name="Normal 11 2 6 4 2" xfId="1268"/>
    <cellStyle name="Normal 11 2 6 5" xfId="1269"/>
    <cellStyle name="Normal 11 2 7" xfId="1270"/>
    <cellStyle name="Normal 11 2 7 2" xfId="1271"/>
    <cellStyle name="Normal 11 2 7 2 2" xfId="1272"/>
    <cellStyle name="Normal 11 2 7 2 2 2" xfId="1273"/>
    <cellStyle name="Normal 11 2 7 2 3" xfId="1274"/>
    <cellStyle name="Normal 11 2 7 3" xfId="1275"/>
    <cellStyle name="Normal 11 2 7 3 2" xfId="1276"/>
    <cellStyle name="Normal 11 2 7 4" xfId="1277"/>
    <cellStyle name="Normal 11 2 8" xfId="1278"/>
    <cellStyle name="Normal 11 2 8 2" xfId="1279"/>
    <cellStyle name="Normal 11 2 8 2 2" xfId="1280"/>
    <cellStyle name="Normal 11 2 8 3" xfId="1281"/>
    <cellStyle name="Normal 11 2 9" xfId="1282"/>
    <cellStyle name="Normal 11 2 9 2" xfId="1283"/>
    <cellStyle name="Normal 11 3" xfId="1284"/>
    <cellStyle name="Normal 11 3 2" xfId="1285"/>
    <cellStyle name="Normal 11 3 2 2" xfId="1286"/>
    <cellStyle name="Normal 11 3 2 2 2" xfId="1287"/>
    <cellStyle name="Normal 11 3 2 2 2 2" xfId="1288"/>
    <cellStyle name="Normal 11 3 2 2 2 2 2" xfId="1289"/>
    <cellStyle name="Normal 11 3 2 2 2 2 2 2" xfId="1290"/>
    <cellStyle name="Normal 11 3 2 2 2 2 2 2 2" xfId="1291"/>
    <cellStyle name="Normal 11 3 2 2 2 2 2 2 2 2" xfId="1292"/>
    <cellStyle name="Normal 11 3 2 2 2 2 2 2 3" xfId="1293"/>
    <cellStyle name="Normal 11 3 2 2 2 2 2 3" xfId="1294"/>
    <cellStyle name="Normal 11 3 2 2 2 2 2 3 2" xfId="1295"/>
    <cellStyle name="Normal 11 3 2 2 2 2 2 4" xfId="1296"/>
    <cellStyle name="Normal 11 3 2 2 2 2 3" xfId="1297"/>
    <cellStyle name="Normal 11 3 2 2 2 2 3 2" xfId="1298"/>
    <cellStyle name="Normal 11 3 2 2 2 2 3 2 2" xfId="1299"/>
    <cellStyle name="Normal 11 3 2 2 2 2 3 3" xfId="1300"/>
    <cellStyle name="Normal 11 3 2 2 2 2 4" xfId="1301"/>
    <cellStyle name="Normal 11 3 2 2 2 2 4 2" xfId="1302"/>
    <cellStyle name="Normal 11 3 2 2 2 2 5" xfId="1303"/>
    <cellStyle name="Normal 11 3 2 2 2 3" xfId="1304"/>
    <cellStyle name="Normal 11 3 2 2 2 3 2" xfId="1305"/>
    <cellStyle name="Normal 11 3 2 2 2 3 2 2" xfId="1306"/>
    <cellStyle name="Normal 11 3 2 2 2 3 2 2 2" xfId="1307"/>
    <cellStyle name="Normal 11 3 2 2 2 3 2 3" xfId="1308"/>
    <cellStyle name="Normal 11 3 2 2 2 3 3" xfId="1309"/>
    <cellStyle name="Normal 11 3 2 2 2 3 3 2" xfId="1310"/>
    <cellStyle name="Normal 11 3 2 2 2 3 4" xfId="1311"/>
    <cellStyle name="Normal 11 3 2 2 2 4" xfId="1312"/>
    <cellStyle name="Normal 11 3 2 2 2 4 2" xfId="1313"/>
    <cellStyle name="Normal 11 3 2 2 2 4 2 2" xfId="1314"/>
    <cellStyle name="Normal 11 3 2 2 2 4 3" xfId="1315"/>
    <cellStyle name="Normal 11 3 2 2 2 5" xfId="1316"/>
    <cellStyle name="Normal 11 3 2 2 2 5 2" xfId="1317"/>
    <cellStyle name="Normal 11 3 2 2 2 6" xfId="1318"/>
    <cellStyle name="Normal 11 3 2 2 3" xfId="1319"/>
    <cellStyle name="Normal 11 3 2 2 3 2" xfId="1320"/>
    <cellStyle name="Normal 11 3 2 2 3 2 2" xfId="1321"/>
    <cellStyle name="Normal 11 3 2 2 3 2 2 2" xfId="1322"/>
    <cellStyle name="Normal 11 3 2 2 3 2 2 2 2" xfId="1323"/>
    <cellStyle name="Normal 11 3 2 2 3 2 2 3" xfId="1324"/>
    <cellStyle name="Normal 11 3 2 2 3 2 3" xfId="1325"/>
    <cellStyle name="Normal 11 3 2 2 3 2 3 2" xfId="1326"/>
    <cellStyle name="Normal 11 3 2 2 3 2 4" xfId="1327"/>
    <cellStyle name="Normal 11 3 2 2 3 3" xfId="1328"/>
    <cellStyle name="Normal 11 3 2 2 3 3 2" xfId="1329"/>
    <cellStyle name="Normal 11 3 2 2 3 3 2 2" xfId="1330"/>
    <cellStyle name="Normal 11 3 2 2 3 3 3" xfId="1331"/>
    <cellStyle name="Normal 11 3 2 2 3 4" xfId="1332"/>
    <cellStyle name="Normal 11 3 2 2 3 4 2" xfId="1333"/>
    <cellStyle name="Normal 11 3 2 2 3 5" xfId="1334"/>
    <cellStyle name="Normal 11 3 2 2 4" xfId="1335"/>
    <cellStyle name="Normal 11 3 2 2 4 2" xfId="1336"/>
    <cellStyle name="Normal 11 3 2 2 4 2 2" xfId="1337"/>
    <cellStyle name="Normal 11 3 2 2 4 2 2 2" xfId="1338"/>
    <cellStyle name="Normal 11 3 2 2 4 2 3" xfId="1339"/>
    <cellStyle name="Normal 11 3 2 2 4 3" xfId="1340"/>
    <cellStyle name="Normal 11 3 2 2 4 3 2" xfId="1341"/>
    <cellStyle name="Normal 11 3 2 2 4 4" xfId="1342"/>
    <cellStyle name="Normal 11 3 2 2 5" xfId="1343"/>
    <cellStyle name="Normal 11 3 2 2 5 2" xfId="1344"/>
    <cellStyle name="Normal 11 3 2 2 5 2 2" xfId="1345"/>
    <cellStyle name="Normal 11 3 2 2 5 3" xfId="1346"/>
    <cellStyle name="Normal 11 3 2 2 6" xfId="1347"/>
    <cellStyle name="Normal 11 3 2 2 6 2" xfId="1348"/>
    <cellStyle name="Normal 11 3 2 2 7" xfId="1349"/>
    <cellStyle name="Normal 11 3 2 3" xfId="1350"/>
    <cellStyle name="Normal 11 3 2 3 2" xfId="1351"/>
    <cellStyle name="Normal 11 3 2 3 2 2" xfId="1352"/>
    <cellStyle name="Normal 11 3 2 3 2 2 2" xfId="1353"/>
    <cellStyle name="Normal 11 3 2 3 2 2 2 2" xfId="1354"/>
    <cellStyle name="Normal 11 3 2 3 2 2 2 2 2" xfId="1355"/>
    <cellStyle name="Normal 11 3 2 3 2 2 2 3" xfId="1356"/>
    <cellStyle name="Normal 11 3 2 3 2 2 3" xfId="1357"/>
    <cellStyle name="Normal 11 3 2 3 2 2 3 2" xfId="1358"/>
    <cellStyle name="Normal 11 3 2 3 2 2 4" xfId="1359"/>
    <cellStyle name="Normal 11 3 2 3 2 3" xfId="1360"/>
    <cellStyle name="Normal 11 3 2 3 2 3 2" xfId="1361"/>
    <cellStyle name="Normal 11 3 2 3 2 3 2 2" xfId="1362"/>
    <cellStyle name="Normal 11 3 2 3 2 3 3" xfId="1363"/>
    <cellStyle name="Normal 11 3 2 3 2 4" xfId="1364"/>
    <cellStyle name="Normal 11 3 2 3 2 4 2" xfId="1365"/>
    <cellStyle name="Normal 11 3 2 3 2 5" xfId="1366"/>
    <cellStyle name="Normal 11 3 2 3 3" xfId="1367"/>
    <cellStyle name="Normal 11 3 2 3 3 2" xfId="1368"/>
    <cellStyle name="Normal 11 3 2 3 3 2 2" xfId="1369"/>
    <cellStyle name="Normal 11 3 2 3 3 2 2 2" xfId="1370"/>
    <cellStyle name="Normal 11 3 2 3 3 2 3" xfId="1371"/>
    <cellStyle name="Normal 11 3 2 3 3 3" xfId="1372"/>
    <cellStyle name="Normal 11 3 2 3 3 3 2" xfId="1373"/>
    <cellStyle name="Normal 11 3 2 3 3 4" xfId="1374"/>
    <cellStyle name="Normal 11 3 2 3 4" xfId="1375"/>
    <cellStyle name="Normal 11 3 2 3 4 2" xfId="1376"/>
    <cellStyle name="Normal 11 3 2 3 4 2 2" xfId="1377"/>
    <cellStyle name="Normal 11 3 2 3 4 3" xfId="1378"/>
    <cellStyle name="Normal 11 3 2 3 5" xfId="1379"/>
    <cellStyle name="Normal 11 3 2 3 5 2" xfId="1380"/>
    <cellStyle name="Normal 11 3 2 3 6" xfId="1381"/>
    <cellStyle name="Normal 11 3 2 4" xfId="1382"/>
    <cellStyle name="Normal 11 3 2 4 2" xfId="1383"/>
    <cellStyle name="Normal 11 3 2 4 2 2" xfId="1384"/>
    <cellStyle name="Normal 11 3 2 4 2 2 2" xfId="1385"/>
    <cellStyle name="Normal 11 3 2 4 2 2 2 2" xfId="1386"/>
    <cellStyle name="Normal 11 3 2 4 2 2 3" xfId="1387"/>
    <cellStyle name="Normal 11 3 2 4 2 3" xfId="1388"/>
    <cellStyle name="Normal 11 3 2 4 2 3 2" xfId="1389"/>
    <cellStyle name="Normal 11 3 2 4 2 4" xfId="1390"/>
    <cellStyle name="Normal 11 3 2 4 3" xfId="1391"/>
    <cellStyle name="Normal 11 3 2 4 3 2" xfId="1392"/>
    <cellStyle name="Normal 11 3 2 4 3 2 2" xfId="1393"/>
    <cellStyle name="Normal 11 3 2 4 3 3" xfId="1394"/>
    <cellStyle name="Normal 11 3 2 4 4" xfId="1395"/>
    <cellStyle name="Normal 11 3 2 4 4 2" xfId="1396"/>
    <cellStyle name="Normal 11 3 2 4 5" xfId="1397"/>
    <cellStyle name="Normal 11 3 2 5" xfId="1398"/>
    <cellStyle name="Normal 11 3 2 5 2" xfId="1399"/>
    <cellStyle name="Normal 11 3 2 5 2 2" xfId="1400"/>
    <cellStyle name="Normal 11 3 2 5 2 2 2" xfId="1401"/>
    <cellStyle name="Normal 11 3 2 5 2 3" xfId="1402"/>
    <cellStyle name="Normal 11 3 2 5 3" xfId="1403"/>
    <cellStyle name="Normal 11 3 2 5 3 2" xfId="1404"/>
    <cellStyle name="Normal 11 3 2 5 4" xfId="1405"/>
    <cellStyle name="Normal 11 3 2 6" xfId="1406"/>
    <cellStyle name="Normal 11 3 2 6 2" xfId="1407"/>
    <cellStyle name="Normal 11 3 2 6 2 2" xfId="1408"/>
    <cellStyle name="Normal 11 3 2 6 3" xfId="1409"/>
    <cellStyle name="Normal 11 3 2 7" xfId="1410"/>
    <cellStyle name="Normal 11 3 2 7 2" xfId="1411"/>
    <cellStyle name="Normal 11 3 2 8" xfId="1412"/>
    <cellStyle name="Normal 11 3 3" xfId="1413"/>
    <cellStyle name="Normal 11 3 3 2" xfId="1414"/>
    <cellStyle name="Normal 11 3 3 2 2" xfId="1415"/>
    <cellStyle name="Normal 11 3 3 2 2 2" xfId="1416"/>
    <cellStyle name="Normal 11 3 3 2 2 2 2" xfId="1417"/>
    <cellStyle name="Normal 11 3 3 2 2 2 2 2" xfId="1418"/>
    <cellStyle name="Normal 11 3 3 2 2 2 2 2 2" xfId="1419"/>
    <cellStyle name="Normal 11 3 3 2 2 2 2 3" xfId="1420"/>
    <cellStyle name="Normal 11 3 3 2 2 2 3" xfId="1421"/>
    <cellStyle name="Normal 11 3 3 2 2 2 3 2" xfId="1422"/>
    <cellStyle name="Normal 11 3 3 2 2 2 4" xfId="1423"/>
    <cellStyle name="Normal 11 3 3 2 2 3" xfId="1424"/>
    <cellStyle name="Normal 11 3 3 2 2 3 2" xfId="1425"/>
    <cellStyle name="Normal 11 3 3 2 2 3 2 2" xfId="1426"/>
    <cellStyle name="Normal 11 3 3 2 2 3 3" xfId="1427"/>
    <cellStyle name="Normal 11 3 3 2 2 4" xfId="1428"/>
    <cellStyle name="Normal 11 3 3 2 2 4 2" xfId="1429"/>
    <cellStyle name="Normal 11 3 3 2 2 5" xfId="1430"/>
    <cellStyle name="Normal 11 3 3 2 3" xfId="1431"/>
    <cellStyle name="Normal 11 3 3 2 3 2" xfId="1432"/>
    <cellStyle name="Normal 11 3 3 2 3 2 2" xfId="1433"/>
    <cellStyle name="Normal 11 3 3 2 3 2 2 2" xfId="1434"/>
    <cellStyle name="Normal 11 3 3 2 3 2 3" xfId="1435"/>
    <cellStyle name="Normal 11 3 3 2 3 3" xfId="1436"/>
    <cellStyle name="Normal 11 3 3 2 3 3 2" xfId="1437"/>
    <cellStyle name="Normal 11 3 3 2 3 4" xfId="1438"/>
    <cellStyle name="Normal 11 3 3 2 4" xfId="1439"/>
    <cellStyle name="Normal 11 3 3 2 4 2" xfId="1440"/>
    <cellStyle name="Normal 11 3 3 2 4 2 2" xfId="1441"/>
    <cellStyle name="Normal 11 3 3 2 4 3" xfId="1442"/>
    <cellStyle name="Normal 11 3 3 2 5" xfId="1443"/>
    <cellStyle name="Normal 11 3 3 2 5 2" xfId="1444"/>
    <cellStyle name="Normal 11 3 3 2 6" xfId="1445"/>
    <cellStyle name="Normal 11 3 3 3" xfId="1446"/>
    <cellStyle name="Normal 11 3 3 3 2" xfId="1447"/>
    <cellStyle name="Normal 11 3 3 3 2 2" xfId="1448"/>
    <cellStyle name="Normal 11 3 3 3 2 2 2" xfId="1449"/>
    <cellStyle name="Normal 11 3 3 3 2 2 2 2" xfId="1450"/>
    <cellStyle name="Normal 11 3 3 3 2 2 3" xfId="1451"/>
    <cellStyle name="Normal 11 3 3 3 2 3" xfId="1452"/>
    <cellStyle name="Normal 11 3 3 3 2 3 2" xfId="1453"/>
    <cellStyle name="Normal 11 3 3 3 2 4" xfId="1454"/>
    <cellStyle name="Normal 11 3 3 3 3" xfId="1455"/>
    <cellStyle name="Normal 11 3 3 3 3 2" xfId="1456"/>
    <cellStyle name="Normal 11 3 3 3 3 2 2" xfId="1457"/>
    <cellStyle name="Normal 11 3 3 3 3 3" xfId="1458"/>
    <cellStyle name="Normal 11 3 3 3 4" xfId="1459"/>
    <cellStyle name="Normal 11 3 3 3 4 2" xfId="1460"/>
    <cellStyle name="Normal 11 3 3 3 5" xfId="1461"/>
    <cellStyle name="Normal 11 3 3 4" xfId="1462"/>
    <cellStyle name="Normal 11 3 3 4 2" xfId="1463"/>
    <cellStyle name="Normal 11 3 3 4 2 2" xfId="1464"/>
    <cellStyle name="Normal 11 3 3 4 2 2 2" xfId="1465"/>
    <cellStyle name="Normal 11 3 3 4 2 3" xfId="1466"/>
    <cellStyle name="Normal 11 3 3 4 3" xfId="1467"/>
    <cellStyle name="Normal 11 3 3 4 3 2" xfId="1468"/>
    <cellStyle name="Normal 11 3 3 4 4" xfId="1469"/>
    <cellStyle name="Normal 11 3 3 5" xfId="1470"/>
    <cellStyle name="Normal 11 3 3 5 2" xfId="1471"/>
    <cellStyle name="Normal 11 3 3 5 2 2" xfId="1472"/>
    <cellStyle name="Normal 11 3 3 5 3" xfId="1473"/>
    <cellStyle name="Normal 11 3 3 6" xfId="1474"/>
    <cellStyle name="Normal 11 3 3 6 2" xfId="1475"/>
    <cellStyle name="Normal 11 3 3 7" xfId="1476"/>
    <cellStyle name="Normal 11 3 4" xfId="1477"/>
    <cellStyle name="Normal 11 3 4 2" xfId="1478"/>
    <cellStyle name="Normal 11 3 4 2 2" xfId="1479"/>
    <cellStyle name="Normal 11 3 4 2 2 2" xfId="1480"/>
    <cellStyle name="Normal 11 3 4 2 2 2 2" xfId="1481"/>
    <cellStyle name="Normal 11 3 4 2 2 2 2 2" xfId="1482"/>
    <cellStyle name="Normal 11 3 4 2 2 2 3" xfId="1483"/>
    <cellStyle name="Normal 11 3 4 2 2 3" xfId="1484"/>
    <cellStyle name="Normal 11 3 4 2 2 3 2" xfId="1485"/>
    <cellStyle name="Normal 11 3 4 2 2 4" xfId="1486"/>
    <cellStyle name="Normal 11 3 4 2 3" xfId="1487"/>
    <cellStyle name="Normal 11 3 4 2 3 2" xfId="1488"/>
    <cellStyle name="Normal 11 3 4 2 3 2 2" xfId="1489"/>
    <cellStyle name="Normal 11 3 4 2 3 3" xfId="1490"/>
    <cellStyle name="Normal 11 3 4 2 4" xfId="1491"/>
    <cellStyle name="Normal 11 3 4 2 4 2" xfId="1492"/>
    <cellStyle name="Normal 11 3 4 2 5" xfId="1493"/>
    <cellStyle name="Normal 11 3 4 3" xfId="1494"/>
    <cellStyle name="Normal 11 3 4 3 2" xfId="1495"/>
    <cellStyle name="Normal 11 3 4 3 2 2" xfId="1496"/>
    <cellStyle name="Normal 11 3 4 3 2 2 2" xfId="1497"/>
    <cellStyle name="Normal 11 3 4 3 2 3" xfId="1498"/>
    <cellStyle name="Normal 11 3 4 3 3" xfId="1499"/>
    <cellStyle name="Normal 11 3 4 3 3 2" xfId="1500"/>
    <cellStyle name="Normal 11 3 4 3 4" xfId="1501"/>
    <cellStyle name="Normal 11 3 4 4" xfId="1502"/>
    <cellStyle name="Normal 11 3 4 4 2" xfId="1503"/>
    <cellStyle name="Normal 11 3 4 4 2 2" xfId="1504"/>
    <cellStyle name="Normal 11 3 4 4 3" xfId="1505"/>
    <cellStyle name="Normal 11 3 4 5" xfId="1506"/>
    <cellStyle name="Normal 11 3 4 5 2" xfId="1507"/>
    <cellStyle name="Normal 11 3 4 6" xfId="1508"/>
    <cellStyle name="Normal 11 3 5" xfId="1509"/>
    <cellStyle name="Normal 11 3 5 2" xfId="1510"/>
    <cellStyle name="Normal 11 3 5 2 2" xfId="1511"/>
    <cellStyle name="Normal 11 3 5 2 2 2" xfId="1512"/>
    <cellStyle name="Normal 11 3 5 2 2 2 2" xfId="1513"/>
    <cellStyle name="Normal 11 3 5 2 2 3" xfId="1514"/>
    <cellStyle name="Normal 11 3 5 2 3" xfId="1515"/>
    <cellStyle name="Normal 11 3 5 2 3 2" xfId="1516"/>
    <cellStyle name="Normal 11 3 5 2 4" xfId="1517"/>
    <cellStyle name="Normal 11 3 5 3" xfId="1518"/>
    <cellStyle name="Normal 11 3 5 3 2" xfId="1519"/>
    <cellStyle name="Normal 11 3 5 3 2 2" xfId="1520"/>
    <cellStyle name="Normal 11 3 5 3 3" xfId="1521"/>
    <cellStyle name="Normal 11 3 5 4" xfId="1522"/>
    <cellStyle name="Normal 11 3 5 4 2" xfId="1523"/>
    <cellStyle name="Normal 11 3 5 5" xfId="1524"/>
    <cellStyle name="Normal 11 3 6" xfId="1525"/>
    <cellStyle name="Normal 11 3 6 2" xfId="1526"/>
    <cellStyle name="Normal 11 3 6 2 2" xfId="1527"/>
    <cellStyle name="Normal 11 3 6 2 2 2" xfId="1528"/>
    <cellStyle name="Normal 11 3 6 2 3" xfId="1529"/>
    <cellStyle name="Normal 11 3 6 3" xfId="1530"/>
    <cellStyle name="Normal 11 3 6 3 2" xfId="1531"/>
    <cellStyle name="Normal 11 3 6 4" xfId="1532"/>
    <cellStyle name="Normal 11 3 7" xfId="1533"/>
    <cellStyle name="Normal 11 3 7 2" xfId="1534"/>
    <cellStyle name="Normal 11 3 7 2 2" xfId="1535"/>
    <cellStyle name="Normal 11 3 7 3" xfId="1536"/>
    <cellStyle name="Normal 11 3 8" xfId="1537"/>
    <cellStyle name="Normal 11 3 8 2" xfId="1538"/>
    <cellStyle name="Normal 11 3 9" xfId="1539"/>
    <cellStyle name="Normal 11 4" xfId="1540"/>
    <cellStyle name="Normal 11 4 2" xfId="1541"/>
    <cellStyle name="Normal 11 4 2 2" xfId="1542"/>
    <cellStyle name="Normal 11 4 2 2 2" xfId="1543"/>
    <cellStyle name="Normal 11 4 2 2 2 2" xfId="1544"/>
    <cellStyle name="Normal 11 4 2 2 2 2 2" xfId="1545"/>
    <cellStyle name="Normal 11 4 2 2 2 2 2 2" xfId="1546"/>
    <cellStyle name="Normal 11 4 2 2 2 2 2 2 2" xfId="1547"/>
    <cellStyle name="Normal 11 4 2 2 2 2 2 3" xfId="1548"/>
    <cellStyle name="Normal 11 4 2 2 2 2 3" xfId="1549"/>
    <cellStyle name="Normal 11 4 2 2 2 2 3 2" xfId="1550"/>
    <cellStyle name="Normal 11 4 2 2 2 2 4" xfId="1551"/>
    <cellStyle name="Normal 11 4 2 2 2 3" xfId="1552"/>
    <cellStyle name="Normal 11 4 2 2 2 3 2" xfId="1553"/>
    <cellStyle name="Normal 11 4 2 2 2 3 2 2" xfId="1554"/>
    <cellStyle name="Normal 11 4 2 2 2 3 3" xfId="1555"/>
    <cellStyle name="Normal 11 4 2 2 2 4" xfId="1556"/>
    <cellStyle name="Normal 11 4 2 2 2 4 2" xfId="1557"/>
    <cellStyle name="Normal 11 4 2 2 2 5" xfId="1558"/>
    <cellStyle name="Normal 11 4 2 2 3" xfId="1559"/>
    <cellStyle name="Normal 11 4 2 2 3 2" xfId="1560"/>
    <cellStyle name="Normal 11 4 2 2 3 2 2" xfId="1561"/>
    <cellStyle name="Normal 11 4 2 2 3 2 2 2" xfId="1562"/>
    <cellStyle name="Normal 11 4 2 2 3 2 3" xfId="1563"/>
    <cellStyle name="Normal 11 4 2 2 3 3" xfId="1564"/>
    <cellStyle name="Normal 11 4 2 2 3 3 2" xfId="1565"/>
    <cellStyle name="Normal 11 4 2 2 3 4" xfId="1566"/>
    <cellStyle name="Normal 11 4 2 2 4" xfId="1567"/>
    <cellStyle name="Normal 11 4 2 2 4 2" xfId="1568"/>
    <cellStyle name="Normal 11 4 2 2 4 2 2" xfId="1569"/>
    <cellStyle name="Normal 11 4 2 2 4 3" xfId="1570"/>
    <cellStyle name="Normal 11 4 2 2 5" xfId="1571"/>
    <cellStyle name="Normal 11 4 2 2 5 2" xfId="1572"/>
    <cellStyle name="Normal 11 4 2 2 6" xfId="1573"/>
    <cellStyle name="Normal 11 4 2 3" xfId="1574"/>
    <cellStyle name="Normal 11 4 2 3 2" xfId="1575"/>
    <cellStyle name="Normal 11 4 2 3 2 2" xfId="1576"/>
    <cellStyle name="Normal 11 4 2 3 2 2 2" xfId="1577"/>
    <cellStyle name="Normal 11 4 2 3 2 2 2 2" xfId="1578"/>
    <cellStyle name="Normal 11 4 2 3 2 2 3" xfId="1579"/>
    <cellStyle name="Normal 11 4 2 3 2 3" xfId="1580"/>
    <cellStyle name="Normal 11 4 2 3 2 3 2" xfId="1581"/>
    <cellStyle name="Normal 11 4 2 3 2 4" xfId="1582"/>
    <cellStyle name="Normal 11 4 2 3 3" xfId="1583"/>
    <cellStyle name="Normal 11 4 2 3 3 2" xfId="1584"/>
    <cellStyle name="Normal 11 4 2 3 3 2 2" xfId="1585"/>
    <cellStyle name="Normal 11 4 2 3 3 3" xfId="1586"/>
    <cellStyle name="Normal 11 4 2 3 4" xfId="1587"/>
    <cellStyle name="Normal 11 4 2 3 4 2" xfId="1588"/>
    <cellStyle name="Normal 11 4 2 3 5" xfId="1589"/>
    <cellStyle name="Normal 11 4 2 4" xfId="1590"/>
    <cellStyle name="Normal 11 4 2 4 2" xfId="1591"/>
    <cellStyle name="Normal 11 4 2 4 2 2" xfId="1592"/>
    <cellStyle name="Normal 11 4 2 4 2 2 2" xfId="1593"/>
    <cellStyle name="Normal 11 4 2 4 2 3" xfId="1594"/>
    <cellStyle name="Normal 11 4 2 4 3" xfId="1595"/>
    <cellStyle name="Normal 11 4 2 4 3 2" xfId="1596"/>
    <cellStyle name="Normal 11 4 2 4 4" xfId="1597"/>
    <cellStyle name="Normal 11 4 2 5" xfId="1598"/>
    <cellStyle name="Normal 11 4 2 5 2" xfId="1599"/>
    <cellStyle name="Normal 11 4 2 5 2 2" xfId="1600"/>
    <cellStyle name="Normal 11 4 2 5 3" xfId="1601"/>
    <cellStyle name="Normal 11 4 2 6" xfId="1602"/>
    <cellStyle name="Normal 11 4 2 6 2" xfId="1603"/>
    <cellStyle name="Normal 11 4 2 7" xfId="1604"/>
    <cellStyle name="Normal 11 4 3" xfId="1605"/>
    <cellStyle name="Normal 11 4 3 2" xfId="1606"/>
    <cellStyle name="Normal 11 4 3 2 2" xfId="1607"/>
    <cellStyle name="Normal 11 4 3 2 2 2" xfId="1608"/>
    <cellStyle name="Normal 11 4 3 2 2 2 2" xfId="1609"/>
    <cellStyle name="Normal 11 4 3 2 2 2 2 2" xfId="1610"/>
    <cellStyle name="Normal 11 4 3 2 2 2 3" xfId="1611"/>
    <cellStyle name="Normal 11 4 3 2 2 3" xfId="1612"/>
    <cellStyle name="Normal 11 4 3 2 2 3 2" xfId="1613"/>
    <cellStyle name="Normal 11 4 3 2 2 4" xfId="1614"/>
    <cellStyle name="Normal 11 4 3 2 3" xfId="1615"/>
    <cellStyle name="Normal 11 4 3 2 3 2" xfId="1616"/>
    <cellStyle name="Normal 11 4 3 2 3 2 2" xfId="1617"/>
    <cellStyle name="Normal 11 4 3 2 3 3" xfId="1618"/>
    <cellStyle name="Normal 11 4 3 2 4" xfId="1619"/>
    <cellStyle name="Normal 11 4 3 2 4 2" xfId="1620"/>
    <cellStyle name="Normal 11 4 3 2 5" xfId="1621"/>
    <cellStyle name="Normal 11 4 3 3" xfId="1622"/>
    <cellStyle name="Normal 11 4 3 3 2" xfId="1623"/>
    <cellStyle name="Normal 11 4 3 3 2 2" xfId="1624"/>
    <cellStyle name="Normal 11 4 3 3 2 2 2" xfId="1625"/>
    <cellStyle name="Normal 11 4 3 3 2 3" xfId="1626"/>
    <cellStyle name="Normal 11 4 3 3 3" xfId="1627"/>
    <cellStyle name="Normal 11 4 3 3 3 2" xfId="1628"/>
    <cellStyle name="Normal 11 4 3 3 4" xfId="1629"/>
    <cellStyle name="Normal 11 4 3 4" xfId="1630"/>
    <cellStyle name="Normal 11 4 3 4 2" xfId="1631"/>
    <cellStyle name="Normal 11 4 3 4 2 2" xfId="1632"/>
    <cellStyle name="Normal 11 4 3 4 3" xfId="1633"/>
    <cellStyle name="Normal 11 4 3 5" xfId="1634"/>
    <cellStyle name="Normal 11 4 3 5 2" xfId="1635"/>
    <cellStyle name="Normal 11 4 3 6" xfId="1636"/>
    <cellStyle name="Normal 11 4 4" xfId="1637"/>
    <cellStyle name="Normal 11 4 4 2" xfId="1638"/>
    <cellStyle name="Normal 11 4 4 2 2" xfId="1639"/>
    <cellStyle name="Normal 11 4 4 2 2 2" xfId="1640"/>
    <cellStyle name="Normal 11 4 4 2 2 2 2" xfId="1641"/>
    <cellStyle name="Normal 11 4 4 2 2 3" xfId="1642"/>
    <cellStyle name="Normal 11 4 4 2 3" xfId="1643"/>
    <cellStyle name="Normal 11 4 4 2 3 2" xfId="1644"/>
    <cellStyle name="Normal 11 4 4 2 4" xfId="1645"/>
    <cellStyle name="Normal 11 4 4 3" xfId="1646"/>
    <cellStyle name="Normal 11 4 4 3 2" xfId="1647"/>
    <cellStyle name="Normal 11 4 4 3 2 2" xfId="1648"/>
    <cellStyle name="Normal 11 4 4 3 3" xfId="1649"/>
    <cellStyle name="Normal 11 4 4 4" xfId="1650"/>
    <cellStyle name="Normal 11 4 4 4 2" xfId="1651"/>
    <cellStyle name="Normal 11 4 4 5" xfId="1652"/>
    <cellStyle name="Normal 11 4 5" xfId="1653"/>
    <cellStyle name="Normal 11 4 5 2" xfId="1654"/>
    <cellStyle name="Normal 11 4 5 2 2" xfId="1655"/>
    <cellStyle name="Normal 11 4 5 2 2 2" xfId="1656"/>
    <cellStyle name="Normal 11 4 5 2 3" xfId="1657"/>
    <cellStyle name="Normal 11 4 5 3" xfId="1658"/>
    <cellStyle name="Normal 11 4 5 3 2" xfId="1659"/>
    <cellStyle name="Normal 11 4 5 4" xfId="1660"/>
    <cellStyle name="Normal 11 4 6" xfId="1661"/>
    <cellStyle name="Normal 11 4 6 2" xfId="1662"/>
    <cellStyle name="Normal 11 4 6 2 2" xfId="1663"/>
    <cellStyle name="Normal 11 4 6 3" xfId="1664"/>
    <cellStyle name="Normal 11 4 7" xfId="1665"/>
    <cellStyle name="Normal 11 4 7 2" xfId="1666"/>
    <cellStyle name="Normal 11 4 8" xfId="1667"/>
    <cellStyle name="Normal 11 5" xfId="1668"/>
    <cellStyle name="Normal 11 5 2" xfId="1669"/>
    <cellStyle name="Normal 11 5 2 2" xfId="1670"/>
    <cellStyle name="Normal 11 5 2 2 2" xfId="1671"/>
    <cellStyle name="Normal 11 5 2 2 2 2" xfId="1672"/>
    <cellStyle name="Normal 11 5 2 2 2 2 2" xfId="1673"/>
    <cellStyle name="Normal 11 5 2 2 2 2 2 2" xfId="1674"/>
    <cellStyle name="Normal 11 5 2 2 2 2 3" xfId="1675"/>
    <cellStyle name="Normal 11 5 2 2 2 3" xfId="1676"/>
    <cellStyle name="Normal 11 5 2 2 2 3 2" xfId="1677"/>
    <cellStyle name="Normal 11 5 2 2 2 4" xfId="1678"/>
    <cellStyle name="Normal 11 5 2 2 3" xfId="1679"/>
    <cellStyle name="Normal 11 5 2 2 3 2" xfId="1680"/>
    <cellStyle name="Normal 11 5 2 2 3 2 2" xfId="1681"/>
    <cellStyle name="Normal 11 5 2 2 3 3" xfId="1682"/>
    <cellStyle name="Normal 11 5 2 2 4" xfId="1683"/>
    <cellStyle name="Normal 11 5 2 2 4 2" xfId="1684"/>
    <cellStyle name="Normal 11 5 2 2 5" xfId="1685"/>
    <cellStyle name="Normal 11 5 2 3" xfId="1686"/>
    <cellStyle name="Normal 11 5 2 3 2" xfId="1687"/>
    <cellStyle name="Normal 11 5 2 3 2 2" xfId="1688"/>
    <cellStyle name="Normal 11 5 2 3 2 2 2" xfId="1689"/>
    <cellStyle name="Normal 11 5 2 3 2 3" xfId="1690"/>
    <cellStyle name="Normal 11 5 2 3 3" xfId="1691"/>
    <cellStyle name="Normal 11 5 2 3 3 2" xfId="1692"/>
    <cellStyle name="Normal 11 5 2 3 4" xfId="1693"/>
    <cellStyle name="Normal 11 5 2 4" xfId="1694"/>
    <cellStyle name="Normal 11 5 2 4 2" xfId="1695"/>
    <cellStyle name="Normal 11 5 2 4 2 2" xfId="1696"/>
    <cellStyle name="Normal 11 5 2 4 3" xfId="1697"/>
    <cellStyle name="Normal 11 5 2 5" xfId="1698"/>
    <cellStyle name="Normal 11 5 2 5 2" xfId="1699"/>
    <cellStyle name="Normal 11 5 2 6" xfId="1700"/>
    <cellStyle name="Normal 11 5 3" xfId="1701"/>
    <cellStyle name="Normal 11 5 3 2" xfId="1702"/>
    <cellStyle name="Normal 11 5 3 2 2" xfId="1703"/>
    <cellStyle name="Normal 11 5 3 2 2 2" xfId="1704"/>
    <cellStyle name="Normal 11 5 3 2 2 2 2" xfId="1705"/>
    <cellStyle name="Normal 11 5 3 2 2 3" xfId="1706"/>
    <cellStyle name="Normal 11 5 3 2 3" xfId="1707"/>
    <cellStyle name="Normal 11 5 3 2 3 2" xfId="1708"/>
    <cellStyle name="Normal 11 5 3 2 4" xfId="1709"/>
    <cellStyle name="Normal 11 5 3 3" xfId="1710"/>
    <cellStyle name="Normal 11 5 3 3 2" xfId="1711"/>
    <cellStyle name="Normal 11 5 3 3 2 2" xfId="1712"/>
    <cellStyle name="Normal 11 5 3 3 3" xfId="1713"/>
    <cellStyle name="Normal 11 5 3 4" xfId="1714"/>
    <cellStyle name="Normal 11 5 3 4 2" xfId="1715"/>
    <cellStyle name="Normal 11 5 3 5" xfId="1716"/>
    <cellStyle name="Normal 11 5 4" xfId="1717"/>
    <cellStyle name="Normal 11 5 4 2" xfId="1718"/>
    <cellStyle name="Normal 11 5 4 2 2" xfId="1719"/>
    <cellStyle name="Normal 11 5 4 2 2 2" xfId="1720"/>
    <cellStyle name="Normal 11 5 4 2 3" xfId="1721"/>
    <cellStyle name="Normal 11 5 4 3" xfId="1722"/>
    <cellStyle name="Normal 11 5 4 3 2" xfId="1723"/>
    <cellStyle name="Normal 11 5 4 4" xfId="1724"/>
    <cellStyle name="Normal 11 5 5" xfId="1725"/>
    <cellStyle name="Normal 11 5 5 2" xfId="1726"/>
    <cellStyle name="Normal 11 5 5 2 2" xfId="1727"/>
    <cellStyle name="Normal 11 5 5 3" xfId="1728"/>
    <cellStyle name="Normal 11 5 6" xfId="1729"/>
    <cellStyle name="Normal 11 5 6 2" xfId="1730"/>
    <cellStyle name="Normal 11 5 7" xfId="1731"/>
    <cellStyle name="Normal 11 6" xfId="1732"/>
    <cellStyle name="Normal 11 6 2" xfId="1733"/>
    <cellStyle name="Normal 11 6 2 2" xfId="1734"/>
    <cellStyle name="Normal 11 6 2 2 2" xfId="1735"/>
    <cellStyle name="Normal 11 6 2 2 2 2" xfId="1736"/>
    <cellStyle name="Normal 11 6 2 2 2 2 2" xfId="1737"/>
    <cellStyle name="Normal 11 6 2 2 2 3" xfId="1738"/>
    <cellStyle name="Normal 11 6 2 2 3" xfId="1739"/>
    <cellStyle name="Normal 11 6 2 2 3 2" xfId="1740"/>
    <cellStyle name="Normal 11 6 2 2 4" xfId="1741"/>
    <cellStyle name="Normal 11 6 2 3" xfId="1742"/>
    <cellStyle name="Normal 11 6 2 3 2" xfId="1743"/>
    <cellStyle name="Normal 11 6 2 3 2 2" xfId="1744"/>
    <cellStyle name="Normal 11 6 2 3 3" xfId="1745"/>
    <cellStyle name="Normal 11 6 2 4" xfId="1746"/>
    <cellStyle name="Normal 11 6 2 4 2" xfId="1747"/>
    <cellStyle name="Normal 11 6 2 5" xfId="1748"/>
    <cellStyle name="Normal 11 6 3" xfId="1749"/>
    <cellStyle name="Normal 11 6 3 2" xfId="1750"/>
    <cellStyle name="Normal 11 6 3 2 2" xfId="1751"/>
    <cellStyle name="Normal 11 6 3 2 2 2" xfId="1752"/>
    <cellStyle name="Normal 11 6 3 2 3" xfId="1753"/>
    <cellStyle name="Normal 11 6 3 3" xfId="1754"/>
    <cellStyle name="Normal 11 6 3 3 2" xfId="1755"/>
    <cellStyle name="Normal 11 6 3 4" xfId="1756"/>
    <cellStyle name="Normal 11 6 4" xfId="1757"/>
    <cellStyle name="Normal 11 6 4 2" xfId="1758"/>
    <cellStyle name="Normal 11 6 4 2 2" xfId="1759"/>
    <cellStyle name="Normal 11 6 4 3" xfId="1760"/>
    <cellStyle name="Normal 11 6 5" xfId="1761"/>
    <cellStyle name="Normal 11 6 5 2" xfId="1762"/>
    <cellStyle name="Normal 11 6 6" xfId="1763"/>
    <cellStyle name="Normal 11 7" xfId="1764"/>
    <cellStyle name="Normal 11 7 2" xfId="1765"/>
    <cellStyle name="Normal 11 7 2 2" xfId="1766"/>
    <cellStyle name="Normal 11 7 2 2 2" xfId="1767"/>
    <cellStyle name="Normal 11 7 2 2 2 2" xfId="1768"/>
    <cellStyle name="Normal 11 7 2 2 3" xfId="1769"/>
    <cellStyle name="Normal 11 7 2 3" xfId="1770"/>
    <cellStyle name="Normal 11 7 2 3 2" xfId="1771"/>
    <cellStyle name="Normal 11 7 2 4" xfId="1772"/>
    <cellStyle name="Normal 11 7 3" xfId="1773"/>
    <cellStyle name="Normal 11 7 3 2" xfId="1774"/>
    <cellStyle name="Normal 11 7 3 2 2" xfId="1775"/>
    <cellStyle name="Normal 11 7 3 3" xfId="1776"/>
    <cellStyle name="Normal 11 7 4" xfId="1777"/>
    <cellStyle name="Normal 11 7 4 2" xfId="1778"/>
    <cellStyle name="Normal 11 7 5" xfId="1779"/>
    <cellStyle name="Normal 11 8" xfId="1780"/>
    <cellStyle name="Normal 11 8 2" xfId="1781"/>
    <cellStyle name="Normal 11 8 2 2" xfId="1782"/>
    <cellStyle name="Normal 11 8 2 2 2" xfId="1783"/>
    <cellStyle name="Normal 11 8 2 3" xfId="1784"/>
    <cellStyle name="Normal 11 8 3" xfId="1785"/>
    <cellStyle name="Normal 11 8 3 2" xfId="1786"/>
    <cellStyle name="Normal 11 8 4" xfId="1787"/>
    <cellStyle name="Normal 11 9" xfId="1788"/>
    <cellStyle name="Normal 11 9 2" xfId="1789"/>
    <cellStyle name="Normal 11 9 2 2" xfId="1790"/>
    <cellStyle name="Normal 11 9 3" xfId="1791"/>
    <cellStyle name="Normal 12" xfId="1792"/>
    <cellStyle name="Normal 13" xfId="1793"/>
    <cellStyle name="Normal 13 10" xfId="1794"/>
    <cellStyle name="Normal 13 2" xfId="1795"/>
    <cellStyle name="Normal 13 2 2" xfId="1796"/>
    <cellStyle name="Normal 13 2 2 2" xfId="1797"/>
    <cellStyle name="Normal 13 2 2 2 2" xfId="1798"/>
    <cellStyle name="Normal 13 2 2 2 2 2" xfId="1799"/>
    <cellStyle name="Normal 13 2 2 2 2 2 2" xfId="1800"/>
    <cellStyle name="Normal 13 2 2 2 2 2 2 2" xfId="1801"/>
    <cellStyle name="Normal 13 2 2 2 2 2 2 2 2" xfId="1802"/>
    <cellStyle name="Normal 13 2 2 2 2 2 2 2 2 2" xfId="1803"/>
    <cellStyle name="Normal 13 2 2 2 2 2 2 2 3" xfId="1804"/>
    <cellStyle name="Normal 13 2 2 2 2 2 2 3" xfId="1805"/>
    <cellStyle name="Normal 13 2 2 2 2 2 2 3 2" xfId="1806"/>
    <cellStyle name="Normal 13 2 2 2 2 2 2 4" xfId="1807"/>
    <cellStyle name="Normal 13 2 2 2 2 2 3" xfId="1808"/>
    <cellStyle name="Normal 13 2 2 2 2 2 3 2" xfId="1809"/>
    <cellStyle name="Normal 13 2 2 2 2 2 3 2 2" xfId="1810"/>
    <cellStyle name="Normal 13 2 2 2 2 2 3 3" xfId="1811"/>
    <cellStyle name="Normal 13 2 2 2 2 2 4" xfId="1812"/>
    <cellStyle name="Normal 13 2 2 2 2 2 4 2" xfId="1813"/>
    <cellStyle name="Normal 13 2 2 2 2 2 5" xfId="1814"/>
    <cellStyle name="Normal 13 2 2 2 2 3" xfId="1815"/>
    <cellStyle name="Normal 13 2 2 2 2 3 2" xfId="1816"/>
    <cellStyle name="Normal 13 2 2 2 2 3 2 2" xfId="1817"/>
    <cellStyle name="Normal 13 2 2 2 2 3 2 2 2" xfId="1818"/>
    <cellStyle name="Normal 13 2 2 2 2 3 2 3" xfId="1819"/>
    <cellStyle name="Normal 13 2 2 2 2 3 3" xfId="1820"/>
    <cellStyle name="Normal 13 2 2 2 2 3 3 2" xfId="1821"/>
    <cellStyle name="Normal 13 2 2 2 2 3 4" xfId="1822"/>
    <cellStyle name="Normal 13 2 2 2 2 4" xfId="1823"/>
    <cellStyle name="Normal 13 2 2 2 2 4 2" xfId="1824"/>
    <cellStyle name="Normal 13 2 2 2 2 4 2 2" xfId="1825"/>
    <cellStyle name="Normal 13 2 2 2 2 4 3" xfId="1826"/>
    <cellStyle name="Normal 13 2 2 2 2 5" xfId="1827"/>
    <cellStyle name="Normal 13 2 2 2 2 5 2" xfId="1828"/>
    <cellStyle name="Normal 13 2 2 2 2 6" xfId="1829"/>
    <cellStyle name="Normal 13 2 2 2 3" xfId="1830"/>
    <cellStyle name="Normal 13 2 2 2 3 2" xfId="1831"/>
    <cellStyle name="Normal 13 2 2 2 3 2 2" xfId="1832"/>
    <cellStyle name="Normal 13 2 2 2 3 2 2 2" xfId="1833"/>
    <cellStyle name="Normal 13 2 2 2 3 2 2 2 2" xfId="1834"/>
    <cellStyle name="Normal 13 2 2 2 3 2 2 3" xfId="1835"/>
    <cellStyle name="Normal 13 2 2 2 3 2 3" xfId="1836"/>
    <cellStyle name="Normal 13 2 2 2 3 2 3 2" xfId="1837"/>
    <cellStyle name="Normal 13 2 2 2 3 2 4" xfId="1838"/>
    <cellStyle name="Normal 13 2 2 2 3 3" xfId="1839"/>
    <cellStyle name="Normal 13 2 2 2 3 3 2" xfId="1840"/>
    <cellStyle name="Normal 13 2 2 2 3 3 2 2" xfId="1841"/>
    <cellStyle name="Normal 13 2 2 2 3 3 3" xfId="1842"/>
    <cellStyle name="Normal 13 2 2 2 3 4" xfId="1843"/>
    <cellStyle name="Normal 13 2 2 2 3 4 2" xfId="1844"/>
    <cellStyle name="Normal 13 2 2 2 3 5" xfId="1845"/>
    <cellStyle name="Normal 13 2 2 2 4" xfId="1846"/>
    <cellStyle name="Normal 13 2 2 2 4 2" xfId="1847"/>
    <cellStyle name="Normal 13 2 2 2 4 2 2" xfId="1848"/>
    <cellStyle name="Normal 13 2 2 2 4 2 2 2" xfId="1849"/>
    <cellStyle name="Normal 13 2 2 2 4 2 3" xfId="1850"/>
    <cellStyle name="Normal 13 2 2 2 4 3" xfId="1851"/>
    <cellStyle name="Normal 13 2 2 2 4 3 2" xfId="1852"/>
    <cellStyle name="Normal 13 2 2 2 4 4" xfId="1853"/>
    <cellStyle name="Normal 13 2 2 2 5" xfId="1854"/>
    <cellStyle name="Normal 13 2 2 2 5 2" xfId="1855"/>
    <cellStyle name="Normal 13 2 2 2 5 2 2" xfId="1856"/>
    <cellStyle name="Normal 13 2 2 2 5 3" xfId="1857"/>
    <cellStyle name="Normal 13 2 2 2 6" xfId="1858"/>
    <cellStyle name="Normal 13 2 2 2 6 2" xfId="1859"/>
    <cellStyle name="Normal 13 2 2 2 7" xfId="1860"/>
    <cellStyle name="Normal 13 2 2 3" xfId="1861"/>
    <cellStyle name="Normal 13 2 2 3 2" xfId="1862"/>
    <cellStyle name="Normal 13 2 2 3 2 2" xfId="1863"/>
    <cellStyle name="Normal 13 2 2 3 2 2 2" xfId="1864"/>
    <cellStyle name="Normal 13 2 2 3 2 2 2 2" xfId="1865"/>
    <cellStyle name="Normal 13 2 2 3 2 2 2 2 2" xfId="1866"/>
    <cellStyle name="Normal 13 2 2 3 2 2 2 3" xfId="1867"/>
    <cellStyle name="Normal 13 2 2 3 2 2 3" xfId="1868"/>
    <cellStyle name="Normal 13 2 2 3 2 2 3 2" xfId="1869"/>
    <cellStyle name="Normal 13 2 2 3 2 2 4" xfId="1870"/>
    <cellStyle name="Normal 13 2 2 3 2 3" xfId="1871"/>
    <cellStyle name="Normal 13 2 2 3 2 3 2" xfId="1872"/>
    <cellStyle name="Normal 13 2 2 3 2 3 2 2" xfId="1873"/>
    <cellStyle name="Normal 13 2 2 3 2 3 3" xfId="1874"/>
    <cellStyle name="Normal 13 2 2 3 2 4" xfId="1875"/>
    <cellStyle name="Normal 13 2 2 3 2 4 2" xfId="1876"/>
    <cellStyle name="Normal 13 2 2 3 2 5" xfId="1877"/>
    <cellStyle name="Normal 13 2 2 3 3" xfId="1878"/>
    <cellStyle name="Normal 13 2 2 3 3 2" xfId="1879"/>
    <cellStyle name="Normal 13 2 2 3 3 2 2" xfId="1880"/>
    <cellStyle name="Normal 13 2 2 3 3 2 2 2" xfId="1881"/>
    <cellStyle name="Normal 13 2 2 3 3 2 3" xfId="1882"/>
    <cellStyle name="Normal 13 2 2 3 3 3" xfId="1883"/>
    <cellStyle name="Normal 13 2 2 3 3 3 2" xfId="1884"/>
    <cellStyle name="Normal 13 2 2 3 3 4" xfId="1885"/>
    <cellStyle name="Normal 13 2 2 3 4" xfId="1886"/>
    <cellStyle name="Normal 13 2 2 3 4 2" xfId="1887"/>
    <cellStyle name="Normal 13 2 2 3 4 2 2" xfId="1888"/>
    <cellStyle name="Normal 13 2 2 3 4 3" xfId="1889"/>
    <cellStyle name="Normal 13 2 2 3 5" xfId="1890"/>
    <cellStyle name="Normal 13 2 2 3 5 2" xfId="1891"/>
    <cellStyle name="Normal 13 2 2 3 6" xfId="1892"/>
    <cellStyle name="Normal 13 2 2 4" xfId="1893"/>
    <cellStyle name="Normal 13 2 2 4 2" xfId="1894"/>
    <cellStyle name="Normal 13 2 2 4 2 2" xfId="1895"/>
    <cellStyle name="Normal 13 2 2 4 2 2 2" xfId="1896"/>
    <cellStyle name="Normal 13 2 2 4 2 2 2 2" xfId="1897"/>
    <cellStyle name="Normal 13 2 2 4 2 2 3" xfId="1898"/>
    <cellStyle name="Normal 13 2 2 4 2 3" xfId="1899"/>
    <cellStyle name="Normal 13 2 2 4 2 3 2" xfId="1900"/>
    <cellStyle name="Normal 13 2 2 4 2 4" xfId="1901"/>
    <cellStyle name="Normal 13 2 2 4 3" xfId="1902"/>
    <cellStyle name="Normal 13 2 2 4 3 2" xfId="1903"/>
    <cellStyle name="Normal 13 2 2 4 3 2 2" xfId="1904"/>
    <cellStyle name="Normal 13 2 2 4 3 3" xfId="1905"/>
    <cellStyle name="Normal 13 2 2 4 4" xfId="1906"/>
    <cellStyle name="Normal 13 2 2 4 4 2" xfId="1907"/>
    <cellStyle name="Normal 13 2 2 4 5" xfId="1908"/>
    <cellStyle name="Normal 13 2 2 5" xfId="1909"/>
    <cellStyle name="Normal 13 2 2 5 2" xfId="1910"/>
    <cellStyle name="Normal 13 2 2 5 2 2" xfId="1911"/>
    <cellStyle name="Normal 13 2 2 5 2 2 2" xfId="1912"/>
    <cellStyle name="Normal 13 2 2 5 2 3" xfId="1913"/>
    <cellStyle name="Normal 13 2 2 5 3" xfId="1914"/>
    <cellStyle name="Normal 13 2 2 5 3 2" xfId="1915"/>
    <cellStyle name="Normal 13 2 2 5 4" xfId="1916"/>
    <cellStyle name="Normal 13 2 2 6" xfId="1917"/>
    <cellStyle name="Normal 13 2 2 6 2" xfId="1918"/>
    <cellStyle name="Normal 13 2 2 6 2 2" xfId="1919"/>
    <cellStyle name="Normal 13 2 2 6 3" xfId="1920"/>
    <cellStyle name="Normal 13 2 2 7" xfId="1921"/>
    <cellStyle name="Normal 13 2 2 7 2" xfId="1922"/>
    <cellStyle name="Normal 13 2 2 8" xfId="1923"/>
    <cellStyle name="Normal 13 2 3" xfId="1924"/>
    <cellStyle name="Normal 13 2 3 2" xfId="1925"/>
    <cellStyle name="Normal 13 2 3 2 2" xfId="1926"/>
    <cellStyle name="Normal 13 2 3 2 2 2" xfId="1927"/>
    <cellStyle name="Normal 13 2 3 2 2 2 2" xfId="1928"/>
    <cellStyle name="Normal 13 2 3 2 2 2 2 2" xfId="1929"/>
    <cellStyle name="Normal 13 2 3 2 2 2 2 2 2" xfId="1930"/>
    <cellStyle name="Normal 13 2 3 2 2 2 2 3" xfId="1931"/>
    <cellStyle name="Normal 13 2 3 2 2 2 3" xfId="1932"/>
    <cellStyle name="Normal 13 2 3 2 2 2 3 2" xfId="1933"/>
    <cellStyle name="Normal 13 2 3 2 2 2 4" xfId="1934"/>
    <cellStyle name="Normal 13 2 3 2 2 3" xfId="1935"/>
    <cellStyle name="Normal 13 2 3 2 2 3 2" xfId="1936"/>
    <cellStyle name="Normal 13 2 3 2 2 3 2 2" xfId="1937"/>
    <cellStyle name="Normal 13 2 3 2 2 3 3" xfId="1938"/>
    <cellStyle name="Normal 13 2 3 2 2 4" xfId="1939"/>
    <cellStyle name="Normal 13 2 3 2 2 4 2" xfId="1940"/>
    <cellStyle name="Normal 13 2 3 2 2 5" xfId="1941"/>
    <cellStyle name="Normal 13 2 3 2 3" xfId="1942"/>
    <cellStyle name="Normal 13 2 3 2 3 2" xfId="1943"/>
    <cellStyle name="Normal 13 2 3 2 3 2 2" xfId="1944"/>
    <cellStyle name="Normal 13 2 3 2 3 2 2 2" xfId="1945"/>
    <cellStyle name="Normal 13 2 3 2 3 2 3" xfId="1946"/>
    <cellStyle name="Normal 13 2 3 2 3 3" xfId="1947"/>
    <cellStyle name="Normal 13 2 3 2 3 3 2" xfId="1948"/>
    <cellStyle name="Normal 13 2 3 2 3 4" xfId="1949"/>
    <cellStyle name="Normal 13 2 3 2 4" xfId="1950"/>
    <cellStyle name="Normal 13 2 3 2 4 2" xfId="1951"/>
    <cellStyle name="Normal 13 2 3 2 4 2 2" xfId="1952"/>
    <cellStyle name="Normal 13 2 3 2 4 3" xfId="1953"/>
    <cellStyle name="Normal 13 2 3 2 5" xfId="1954"/>
    <cellStyle name="Normal 13 2 3 2 5 2" xfId="1955"/>
    <cellStyle name="Normal 13 2 3 2 6" xfId="1956"/>
    <cellStyle name="Normal 13 2 3 3" xfId="1957"/>
    <cellStyle name="Normal 13 2 3 3 2" xfId="1958"/>
    <cellStyle name="Normal 13 2 3 3 2 2" xfId="1959"/>
    <cellStyle name="Normal 13 2 3 3 2 2 2" xfId="1960"/>
    <cellStyle name="Normal 13 2 3 3 2 2 2 2" xfId="1961"/>
    <cellStyle name="Normal 13 2 3 3 2 2 3" xfId="1962"/>
    <cellStyle name="Normal 13 2 3 3 2 3" xfId="1963"/>
    <cellStyle name="Normal 13 2 3 3 2 3 2" xfId="1964"/>
    <cellStyle name="Normal 13 2 3 3 2 4" xfId="1965"/>
    <cellStyle name="Normal 13 2 3 3 3" xfId="1966"/>
    <cellStyle name="Normal 13 2 3 3 3 2" xfId="1967"/>
    <cellStyle name="Normal 13 2 3 3 3 2 2" xfId="1968"/>
    <cellStyle name="Normal 13 2 3 3 3 3" xfId="1969"/>
    <cellStyle name="Normal 13 2 3 3 4" xfId="1970"/>
    <cellStyle name="Normal 13 2 3 3 4 2" xfId="1971"/>
    <cellStyle name="Normal 13 2 3 3 5" xfId="1972"/>
    <cellStyle name="Normal 13 2 3 4" xfId="1973"/>
    <cellStyle name="Normal 13 2 3 4 2" xfId="1974"/>
    <cellStyle name="Normal 13 2 3 4 2 2" xfId="1975"/>
    <cellStyle name="Normal 13 2 3 4 2 2 2" xfId="1976"/>
    <cellStyle name="Normal 13 2 3 4 2 3" xfId="1977"/>
    <cellStyle name="Normal 13 2 3 4 3" xfId="1978"/>
    <cellStyle name="Normal 13 2 3 4 3 2" xfId="1979"/>
    <cellStyle name="Normal 13 2 3 4 4" xfId="1980"/>
    <cellStyle name="Normal 13 2 3 5" xfId="1981"/>
    <cellStyle name="Normal 13 2 3 5 2" xfId="1982"/>
    <cellStyle name="Normal 13 2 3 5 2 2" xfId="1983"/>
    <cellStyle name="Normal 13 2 3 5 3" xfId="1984"/>
    <cellStyle name="Normal 13 2 3 6" xfId="1985"/>
    <cellStyle name="Normal 13 2 3 6 2" xfId="1986"/>
    <cellStyle name="Normal 13 2 3 7" xfId="1987"/>
    <cellStyle name="Normal 13 2 4" xfId="1988"/>
    <cellStyle name="Normal 13 2 4 2" xfId="1989"/>
    <cellStyle name="Normal 13 2 4 2 2" xfId="1990"/>
    <cellStyle name="Normal 13 2 4 2 2 2" xfId="1991"/>
    <cellStyle name="Normal 13 2 4 2 2 2 2" xfId="1992"/>
    <cellStyle name="Normal 13 2 4 2 2 2 2 2" xfId="1993"/>
    <cellStyle name="Normal 13 2 4 2 2 2 3" xfId="1994"/>
    <cellStyle name="Normal 13 2 4 2 2 3" xfId="1995"/>
    <cellStyle name="Normal 13 2 4 2 2 3 2" xfId="1996"/>
    <cellStyle name="Normal 13 2 4 2 2 4" xfId="1997"/>
    <cellStyle name="Normal 13 2 4 2 3" xfId="1998"/>
    <cellStyle name="Normal 13 2 4 2 3 2" xfId="1999"/>
    <cellStyle name="Normal 13 2 4 2 3 2 2" xfId="2000"/>
    <cellStyle name="Normal 13 2 4 2 3 3" xfId="2001"/>
    <cellStyle name="Normal 13 2 4 2 4" xfId="2002"/>
    <cellStyle name="Normal 13 2 4 2 4 2" xfId="2003"/>
    <cellStyle name="Normal 13 2 4 2 5" xfId="2004"/>
    <cellStyle name="Normal 13 2 4 3" xfId="2005"/>
    <cellStyle name="Normal 13 2 4 3 2" xfId="2006"/>
    <cellStyle name="Normal 13 2 4 3 2 2" xfId="2007"/>
    <cellStyle name="Normal 13 2 4 3 2 2 2" xfId="2008"/>
    <cellStyle name="Normal 13 2 4 3 2 3" xfId="2009"/>
    <cellStyle name="Normal 13 2 4 3 3" xfId="2010"/>
    <cellStyle name="Normal 13 2 4 3 3 2" xfId="2011"/>
    <cellStyle name="Normal 13 2 4 3 4" xfId="2012"/>
    <cellStyle name="Normal 13 2 4 4" xfId="2013"/>
    <cellStyle name="Normal 13 2 4 4 2" xfId="2014"/>
    <cellStyle name="Normal 13 2 4 4 2 2" xfId="2015"/>
    <cellStyle name="Normal 13 2 4 4 3" xfId="2016"/>
    <cellStyle name="Normal 13 2 4 5" xfId="2017"/>
    <cellStyle name="Normal 13 2 4 5 2" xfId="2018"/>
    <cellStyle name="Normal 13 2 4 6" xfId="2019"/>
    <cellStyle name="Normal 13 2 5" xfId="2020"/>
    <cellStyle name="Normal 13 2 5 2" xfId="2021"/>
    <cellStyle name="Normal 13 2 5 2 2" xfId="2022"/>
    <cellStyle name="Normal 13 2 5 2 2 2" xfId="2023"/>
    <cellStyle name="Normal 13 2 5 2 2 2 2" xfId="2024"/>
    <cellStyle name="Normal 13 2 5 2 2 3" xfId="2025"/>
    <cellStyle name="Normal 13 2 5 2 3" xfId="2026"/>
    <cellStyle name="Normal 13 2 5 2 3 2" xfId="2027"/>
    <cellStyle name="Normal 13 2 5 2 4" xfId="2028"/>
    <cellStyle name="Normal 13 2 5 3" xfId="2029"/>
    <cellStyle name="Normal 13 2 5 3 2" xfId="2030"/>
    <cellStyle name="Normal 13 2 5 3 2 2" xfId="2031"/>
    <cellStyle name="Normal 13 2 5 3 3" xfId="2032"/>
    <cellStyle name="Normal 13 2 5 4" xfId="2033"/>
    <cellStyle name="Normal 13 2 5 4 2" xfId="2034"/>
    <cellStyle name="Normal 13 2 5 5" xfId="2035"/>
    <cellStyle name="Normal 13 2 6" xfId="2036"/>
    <cellStyle name="Normal 13 2 6 2" xfId="2037"/>
    <cellStyle name="Normal 13 2 6 2 2" xfId="2038"/>
    <cellStyle name="Normal 13 2 6 2 2 2" xfId="2039"/>
    <cellStyle name="Normal 13 2 6 2 3" xfId="2040"/>
    <cellStyle name="Normal 13 2 6 3" xfId="2041"/>
    <cellStyle name="Normal 13 2 6 3 2" xfId="2042"/>
    <cellStyle name="Normal 13 2 6 4" xfId="2043"/>
    <cellStyle name="Normal 13 2 7" xfId="2044"/>
    <cellStyle name="Normal 13 2 7 2" xfId="2045"/>
    <cellStyle name="Normal 13 2 7 2 2" xfId="2046"/>
    <cellStyle name="Normal 13 2 7 3" xfId="2047"/>
    <cellStyle name="Normal 13 2 8" xfId="2048"/>
    <cellStyle name="Normal 13 2 8 2" xfId="2049"/>
    <cellStyle name="Normal 13 2 9" xfId="2050"/>
    <cellStyle name="Normal 13 3" xfId="2051"/>
    <cellStyle name="Normal 13 3 2" xfId="2052"/>
    <cellStyle name="Normal 13 3 2 2" xfId="2053"/>
    <cellStyle name="Normal 13 3 2 2 2" xfId="2054"/>
    <cellStyle name="Normal 13 3 2 2 2 2" xfId="2055"/>
    <cellStyle name="Normal 13 3 2 2 2 2 2" xfId="2056"/>
    <cellStyle name="Normal 13 3 2 2 2 2 2 2" xfId="2057"/>
    <cellStyle name="Normal 13 3 2 2 2 2 2 2 2" xfId="2058"/>
    <cellStyle name="Normal 13 3 2 2 2 2 2 3" xfId="2059"/>
    <cellStyle name="Normal 13 3 2 2 2 2 3" xfId="2060"/>
    <cellStyle name="Normal 13 3 2 2 2 2 3 2" xfId="2061"/>
    <cellStyle name="Normal 13 3 2 2 2 2 4" xfId="2062"/>
    <cellStyle name="Normal 13 3 2 2 2 3" xfId="2063"/>
    <cellStyle name="Normal 13 3 2 2 2 3 2" xfId="2064"/>
    <cellStyle name="Normal 13 3 2 2 2 3 2 2" xfId="2065"/>
    <cellStyle name="Normal 13 3 2 2 2 3 3" xfId="2066"/>
    <cellStyle name="Normal 13 3 2 2 2 4" xfId="2067"/>
    <cellStyle name="Normal 13 3 2 2 2 4 2" xfId="2068"/>
    <cellStyle name="Normal 13 3 2 2 2 5" xfId="2069"/>
    <cellStyle name="Normal 13 3 2 2 3" xfId="2070"/>
    <cellStyle name="Normal 13 3 2 2 3 2" xfId="2071"/>
    <cellStyle name="Normal 13 3 2 2 3 2 2" xfId="2072"/>
    <cellStyle name="Normal 13 3 2 2 3 2 2 2" xfId="2073"/>
    <cellStyle name="Normal 13 3 2 2 3 2 3" xfId="2074"/>
    <cellStyle name="Normal 13 3 2 2 3 3" xfId="2075"/>
    <cellStyle name="Normal 13 3 2 2 3 3 2" xfId="2076"/>
    <cellStyle name="Normal 13 3 2 2 3 4" xfId="2077"/>
    <cellStyle name="Normal 13 3 2 2 4" xfId="2078"/>
    <cellStyle name="Normal 13 3 2 2 4 2" xfId="2079"/>
    <cellStyle name="Normal 13 3 2 2 4 2 2" xfId="2080"/>
    <cellStyle name="Normal 13 3 2 2 4 3" xfId="2081"/>
    <cellStyle name="Normal 13 3 2 2 5" xfId="2082"/>
    <cellStyle name="Normal 13 3 2 2 5 2" xfId="2083"/>
    <cellStyle name="Normal 13 3 2 2 6" xfId="2084"/>
    <cellStyle name="Normal 13 3 2 3" xfId="2085"/>
    <cellStyle name="Normal 13 3 2 3 2" xfId="2086"/>
    <cellStyle name="Normal 13 3 2 3 2 2" xfId="2087"/>
    <cellStyle name="Normal 13 3 2 3 2 2 2" xfId="2088"/>
    <cellStyle name="Normal 13 3 2 3 2 2 2 2" xfId="2089"/>
    <cellStyle name="Normal 13 3 2 3 2 2 3" xfId="2090"/>
    <cellStyle name="Normal 13 3 2 3 2 3" xfId="2091"/>
    <cellStyle name="Normal 13 3 2 3 2 3 2" xfId="2092"/>
    <cellStyle name="Normal 13 3 2 3 2 4" xfId="2093"/>
    <cellStyle name="Normal 13 3 2 3 3" xfId="2094"/>
    <cellStyle name="Normal 13 3 2 3 3 2" xfId="2095"/>
    <cellStyle name="Normal 13 3 2 3 3 2 2" xfId="2096"/>
    <cellStyle name="Normal 13 3 2 3 3 3" xfId="2097"/>
    <cellStyle name="Normal 13 3 2 3 4" xfId="2098"/>
    <cellStyle name="Normal 13 3 2 3 4 2" xfId="2099"/>
    <cellStyle name="Normal 13 3 2 3 5" xfId="2100"/>
    <cellStyle name="Normal 13 3 2 4" xfId="2101"/>
    <cellStyle name="Normal 13 3 2 4 2" xfId="2102"/>
    <cellStyle name="Normal 13 3 2 4 2 2" xfId="2103"/>
    <cellStyle name="Normal 13 3 2 4 2 2 2" xfId="2104"/>
    <cellStyle name="Normal 13 3 2 4 2 3" xfId="2105"/>
    <cellStyle name="Normal 13 3 2 4 3" xfId="2106"/>
    <cellStyle name="Normal 13 3 2 4 3 2" xfId="2107"/>
    <cellStyle name="Normal 13 3 2 4 4" xfId="2108"/>
    <cellStyle name="Normal 13 3 2 5" xfId="2109"/>
    <cellStyle name="Normal 13 3 2 5 2" xfId="2110"/>
    <cellStyle name="Normal 13 3 2 5 2 2" xfId="2111"/>
    <cellStyle name="Normal 13 3 2 5 3" xfId="2112"/>
    <cellStyle name="Normal 13 3 2 6" xfId="2113"/>
    <cellStyle name="Normal 13 3 2 6 2" xfId="2114"/>
    <cellStyle name="Normal 13 3 2 7" xfId="2115"/>
    <cellStyle name="Normal 13 3 3" xfId="2116"/>
    <cellStyle name="Normal 13 3 3 2" xfId="2117"/>
    <cellStyle name="Normal 13 3 3 2 2" xfId="2118"/>
    <cellStyle name="Normal 13 3 3 2 2 2" xfId="2119"/>
    <cellStyle name="Normal 13 3 3 2 2 2 2" xfId="2120"/>
    <cellStyle name="Normal 13 3 3 2 2 2 2 2" xfId="2121"/>
    <cellStyle name="Normal 13 3 3 2 2 2 3" xfId="2122"/>
    <cellStyle name="Normal 13 3 3 2 2 3" xfId="2123"/>
    <cellStyle name="Normal 13 3 3 2 2 3 2" xfId="2124"/>
    <cellStyle name="Normal 13 3 3 2 2 4" xfId="2125"/>
    <cellStyle name="Normal 13 3 3 2 3" xfId="2126"/>
    <cellStyle name="Normal 13 3 3 2 3 2" xfId="2127"/>
    <cellStyle name="Normal 13 3 3 2 3 2 2" xfId="2128"/>
    <cellStyle name="Normal 13 3 3 2 3 3" xfId="2129"/>
    <cellStyle name="Normal 13 3 3 2 4" xfId="2130"/>
    <cellStyle name="Normal 13 3 3 2 4 2" xfId="2131"/>
    <cellStyle name="Normal 13 3 3 2 5" xfId="2132"/>
    <cellStyle name="Normal 13 3 3 3" xfId="2133"/>
    <cellStyle name="Normal 13 3 3 3 2" xfId="2134"/>
    <cellStyle name="Normal 13 3 3 3 2 2" xfId="2135"/>
    <cellStyle name="Normal 13 3 3 3 2 2 2" xfId="2136"/>
    <cellStyle name="Normal 13 3 3 3 2 3" xfId="2137"/>
    <cellStyle name="Normal 13 3 3 3 3" xfId="2138"/>
    <cellStyle name="Normal 13 3 3 3 3 2" xfId="2139"/>
    <cellStyle name="Normal 13 3 3 3 4" xfId="2140"/>
    <cellStyle name="Normal 13 3 3 4" xfId="2141"/>
    <cellStyle name="Normal 13 3 3 4 2" xfId="2142"/>
    <cellStyle name="Normal 13 3 3 4 2 2" xfId="2143"/>
    <cellStyle name="Normal 13 3 3 4 3" xfId="2144"/>
    <cellStyle name="Normal 13 3 3 5" xfId="2145"/>
    <cellStyle name="Normal 13 3 3 5 2" xfId="2146"/>
    <cellStyle name="Normal 13 3 3 6" xfId="2147"/>
    <cellStyle name="Normal 13 3 4" xfId="2148"/>
    <cellStyle name="Normal 13 3 4 2" xfId="2149"/>
    <cellStyle name="Normal 13 3 4 2 2" xfId="2150"/>
    <cellStyle name="Normal 13 3 4 2 2 2" xfId="2151"/>
    <cellStyle name="Normal 13 3 4 2 2 2 2" xfId="2152"/>
    <cellStyle name="Normal 13 3 4 2 2 3" xfId="2153"/>
    <cellStyle name="Normal 13 3 4 2 3" xfId="2154"/>
    <cellStyle name="Normal 13 3 4 2 3 2" xfId="2155"/>
    <cellStyle name="Normal 13 3 4 2 4" xfId="2156"/>
    <cellStyle name="Normal 13 3 4 3" xfId="2157"/>
    <cellStyle name="Normal 13 3 4 3 2" xfId="2158"/>
    <cellStyle name="Normal 13 3 4 3 2 2" xfId="2159"/>
    <cellStyle name="Normal 13 3 4 3 3" xfId="2160"/>
    <cellStyle name="Normal 13 3 4 4" xfId="2161"/>
    <cellStyle name="Normal 13 3 4 4 2" xfId="2162"/>
    <cellStyle name="Normal 13 3 4 5" xfId="2163"/>
    <cellStyle name="Normal 13 3 5" xfId="2164"/>
    <cellStyle name="Normal 13 3 5 2" xfId="2165"/>
    <cellStyle name="Normal 13 3 5 2 2" xfId="2166"/>
    <cellStyle name="Normal 13 3 5 2 2 2" xfId="2167"/>
    <cellStyle name="Normal 13 3 5 2 3" xfId="2168"/>
    <cellStyle name="Normal 13 3 5 3" xfId="2169"/>
    <cellStyle name="Normal 13 3 5 3 2" xfId="2170"/>
    <cellStyle name="Normal 13 3 5 4" xfId="2171"/>
    <cellStyle name="Normal 13 3 6" xfId="2172"/>
    <cellStyle name="Normal 13 3 6 2" xfId="2173"/>
    <cellStyle name="Normal 13 3 6 2 2" xfId="2174"/>
    <cellStyle name="Normal 13 3 6 3" xfId="2175"/>
    <cellStyle name="Normal 13 3 7" xfId="2176"/>
    <cellStyle name="Normal 13 3 7 2" xfId="2177"/>
    <cellStyle name="Normal 13 3 8" xfId="2178"/>
    <cellStyle name="Normal 13 4" xfId="2179"/>
    <cellStyle name="Normal 13 4 2" xfId="2180"/>
    <cellStyle name="Normal 13 4 2 2" xfId="2181"/>
    <cellStyle name="Normal 13 4 2 2 2" xfId="2182"/>
    <cellStyle name="Normal 13 4 2 2 2 2" xfId="2183"/>
    <cellStyle name="Normal 13 4 2 2 2 2 2" xfId="2184"/>
    <cellStyle name="Normal 13 4 2 2 2 2 2 2" xfId="2185"/>
    <cellStyle name="Normal 13 4 2 2 2 2 3" xfId="2186"/>
    <cellStyle name="Normal 13 4 2 2 2 3" xfId="2187"/>
    <cellStyle name="Normal 13 4 2 2 2 3 2" xfId="2188"/>
    <cellStyle name="Normal 13 4 2 2 2 4" xfId="2189"/>
    <cellStyle name="Normal 13 4 2 2 3" xfId="2190"/>
    <cellStyle name="Normal 13 4 2 2 3 2" xfId="2191"/>
    <cellStyle name="Normal 13 4 2 2 3 2 2" xfId="2192"/>
    <cellStyle name="Normal 13 4 2 2 3 3" xfId="2193"/>
    <cellStyle name="Normal 13 4 2 2 4" xfId="2194"/>
    <cellStyle name="Normal 13 4 2 2 4 2" xfId="2195"/>
    <cellStyle name="Normal 13 4 2 2 5" xfId="2196"/>
    <cellStyle name="Normal 13 4 2 3" xfId="2197"/>
    <cellStyle name="Normal 13 4 2 3 2" xfId="2198"/>
    <cellStyle name="Normal 13 4 2 3 2 2" xfId="2199"/>
    <cellStyle name="Normal 13 4 2 3 2 2 2" xfId="2200"/>
    <cellStyle name="Normal 13 4 2 3 2 3" xfId="2201"/>
    <cellStyle name="Normal 13 4 2 3 3" xfId="2202"/>
    <cellStyle name="Normal 13 4 2 3 3 2" xfId="2203"/>
    <cellStyle name="Normal 13 4 2 3 4" xfId="2204"/>
    <cellStyle name="Normal 13 4 2 4" xfId="2205"/>
    <cellStyle name="Normal 13 4 2 4 2" xfId="2206"/>
    <cellStyle name="Normal 13 4 2 4 2 2" xfId="2207"/>
    <cellStyle name="Normal 13 4 2 4 3" xfId="2208"/>
    <cellStyle name="Normal 13 4 2 5" xfId="2209"/>
    <cellStyle name="Normal 13 4 2 5 2" xfId="2210"/>
    <cellStyle name="Normal 13 4 2 6" xfId="2211"/>
    <cellStyle name="Normal 13 4 3" xfId="2212"/>
    <cellStyle name="Normal 13 4 3 2" xfId="2213"/>
    <cellStyle name="Normal 13 4 3 2 2" xfId="2214"/>
    <cellStyle name="Normal 13 4 3 2 2 2" xfId="2215"/>
    <cellStyle name="Normal 13 4 3 2 2 2 2" xfId="2216"/>
    <cellStyle name="Normal 13 4 3 2 2 3" xfId="2217"/>
    <cellStyle name="Normal 13 4 3 2 3" xfId="2218"/>
    <cellStyle name="Normal 13 4 3 2 3 2" xfId="2219"/>
    <cellStyle name="Normal 13 4 3 2 4" xfId="2220"/>
    <cellStyle name="Normal 13 4 3 3" xfId="2221"/>
    <cellStyle name="Normal 13 4 3 3 2" xfId="2222"/>
    <cellStyle name="Normal 13 4 3 3 2 2" xfId="2223"/>
    <cellStyle name="Normal 13 4 3 3 3" xfId="2224"/>
    <cellStyle name="Normal 13 4 3 4" xfId="2225"/>
    <cellStyle name="Normal 13 4 3 4 2" xfId="2226"/>
    <cellStyle name="Normal 13 4 3 5" xfId="2227"/>
    <cellStyle name="Normal 13 4 4" xfId="2228"/>
    <cellStyle name="Normal 13 4 4 2" xfId="2229"/>
    <cellStyle name="Normal 13 4 4 2 2" xfId="2230"/>
    <cellStyle name="Normal 13 4 4 2 2 2" xfId="2231"/>
    <cellStyle name="Normal 13 4 4 2 3" xfId="2232"/>
    <cellStyle name="Normal 13 4 4 3" xfId="2233"/>
    <cellStyle name="Normal 13 4 4 3 2" xfId="2234"/>
    <cellStyle name="Normal 13 4 4 4" xfId="2235"/>
    <cellStyle name="Normal 13 4 5" xfId="2236"/>
    <cellStyle name="Normal 13 4 5 2" xfId="2237"/>
    <cellStyle name="Normal 13 4 5 2 2" xfId="2238"/>
    <cellStyle name="Normal 13 4 5 3" xfId="2239"/>
    <cellStyle name="Normal 13 4 6" xfId="2240"/>
    <cellStyle name="Normal 13 4 6 2" xfId="2241"/>
    <cellStyle name="Normal 13 4 7" xfId="2242"/>
    <cellStyle name="Normal 13 5" xfId="2243"/>
    <cellStyle name="Normal 13 5 2" xfId="2244"/>
    <cellStyle name="Normal 13 5 2 2" xfId="2245"/>
    <cellStyle name="Normal 13 5 2 2 2" xfId="2246"/>
    <cellStyle name="Normal 13 5 2 2 2 2" xfId="2247"/>
    <cellStyle name="Normal 13 5 2 2 2 2 2" xfId="2248"/>
    <cellStyle name="Normal 13 5 2 2 2 3" xfId="2249"/>
    <cellStyle name="Normal 13 5 2 2 3" xfId="2250"/>
    <cellStyle name="Normal 13 5 2 2 3 2" xfId="2251"/>
    <cellStyle name="Normal 13 5 2 2 4" xfId="2252"/>
    <cellStyle name="Normal 13 5 2 3" xfId="2253"/>
    <cellStyle name="Normal 13 5 2 3 2" xfId="2254"/>
    <cellStyle name="Normal 13 5 2 3 2 2" xfId="2255"/>
    <cellStyle name="Normal 13 5 2 3 3" xfId="2256"/>
    <cellStyle name="Normal 13 5 2 4" xfId="2257"/>
    <cellStyle name="Normal 13 5 2 4 2" xfId="2258"/>
    <cellStyle name="Normal 13 5 2 5" xfId="2259"/>
    <cellStyle name="Normal 13 5 3" xfId="2260"/>
    <cellStyle name="Normal 13 5 3 2" xfId="2261"/>
    <cellStyle name="Normal 13 5 3 2 2" xfId="2262"/>
    <cellStyle name="Normal 13 5 3 2 2 2" xfId="2263"/>
    <cellStyle name="Normal 13 5 3 2 3" xfId="2264"/>
    <cellStyle name="Normal 13 5 3 3" xfId="2265"/>
    <cellStyle name="Normal 13 5 3 3 2" xfId="2266"/>
    <cellStyle name="Normal 13 5 3 4" xfId="2267"/>
    <cellStyle name="Normal 13 5 4" xfId="2268"/>
    <cellStyle name="Normal 13 5 4 2" xfId="2269"/>
    <cellStyle name="Normal 13 5 4 2 2" xfId="2270"/>
    <cellStyle name="Normal 13 5 4 3" xfId="2271"/>
    <cellStyle name="Normal 13 5 5" xfId="2272"/>
    <cellStyle name="Normal 13 5 5 2" xfId="2273"/>
    <cellStyle name="Normal 13 5 6" xfId="2274"/>
    <cellStyle name="Normal 13 6" xfId="2275"/>
    <cellStyle name="Normal 13 6 2" xfId="2276"/>
    <cellStyle name="Normal 13 6 2 2" xfId="2277"/>
    <cellStyle name="Normal 13 6 2 2 2" xfId="2278"/>
    <cellStyle name="Normal 13 6 2 2 2 2" xfId="2279"/>
    <cellStyle name="Normal 13 6 2 2 3" xfId="2280"/>
    <cellStyle name="Normal 13 6 2 3" xfId="2281"/>
    <cellStyle name="Normal 13 6 2 3 2" xfId="2282"/>
    <cellStyle name="Normal 13 6 2 4" xfId="2283"/>
    <cellStyle name="Normal 13 6 3" xfId="2284"/>
    <cellStyle name="Normal 13 6 3 2" xfId="2285"/>
    <cellStyle name="Normal 13 6 3 2 2" xfId="2286"/>
    <cellStyle name="Normal 13 6 3 3" xfId="2287"/>
    <cellStyle name="Normal 13 6 4" xfId="2288"/>
    <cellStyle name="Normal 13 6 4 2" xfId="2289"/>
    <cellStyle name="Normal 13 6 5" xfId="2290"/>
    <cellStyle name="Normal 13 7" xfId="2291"/>
    <cellStyle name="Normal 13 7 2" xfId="2292"/>
    <cellStyle name="Normal 13 7 2 2" xfId="2293"/>
    <cellStyle name="Normal 13 7 2 2 2" xfId="2294"/>
    <cellStyle name="Normal 13 7 2 3" xfId="2295"/>
    <cellStyle name="Normal 13 7 3" xfId="2296"/>
    <cellStyle name="Normal 13 7 3 2" xfId="2297"/>
    <cellStyle name="Normal 13 7 4" xfId="2298"/>
    <cellStyle name="Normal 13 8" xfId="2299"/>
    <cellStyle name="Normal 13 8 2" xfId="2300"/>
    <cellStyle name="Normal 13 8 2 2" xfId="2301"/>
    <cellStyle name="Normal 13 8 3" xfId="2302"/>
    <cellStyle name="Normal 13 9" xfId="2303"/>
    <cellStyle name="Normal 13 9 2" xfId="2304"/>
    <cellStyle name="Normal 14" xfId="2305"/>
    <cellStyle name="Normal 15" xfId="2306"/>
    <cellStyle name="Normal 15 2" xfId="2307"/>
    <cellStyle name="Normal 15 2 2" xfId="2308"/>
    <cellStyle name="Normal 15 2 2 2" xfId="2309"/>
    <cellStyle name="Normal 15 2 2 2 2" xfId="2310"/>
    <cellStyle name="Normal 15 2 2 2 2 2" xfId="2311"/>
    <cellStyle name="Normal 15 2 2 2 2 2 2" xfId="2312"/>
    <cellStyle name="Normal 15 2 2 2 2 2 2 2" xfId="2313"/>
    <cellStyle name="Normal 15 2 2 2 2 2 2 2 2" xfId="2314"/>
    <cellStyle name="Normal 15 2 2 2 2 2 2 3" xfId="2315"/>
    <cellStyle name="Normal 15 2 2 2 2 2 3" xfId="2316"/>
    <cellStyle name="Normal 15 2 2 2 2 2 3 2" xfId="2317"/>
    <cellStyle name="Normal 15 2 2 2 2 2 4" xfId="2318"/>
    <cellStyle name="Normal 15 2 2 2 2 3" xfId="2319"/>
    <cellStyle name="Normal 15 2 2 2 2 3 2" xfId="2320"/>
    <cellStyle name="Normal 15 2 2 2 2 3 2 2" xfId="2321"/>
    <cellStyle name="Normal 15 2 2 2 2 3 3" xfId="2322"/>
    <cellStyle name="Normal 15 2 2 2 2 4" xfId="2323"/>
    <cellStyle name="Normal 15 2 2 2 2 4 2" xfId="2324"/>
    <cellStyle name="Normal 15 2 2 2 2 5" xfId="2325"/>
    <cellStyle name="Normal 15 2 2 2 3" xfId="2326"/>
    <cellStyle name="Normal 15 2 2 2 3 2" xfId="2327"/>
    <cellStyle name="Normal 15 2 2 2 3 2 2" xfId="2328"/>
    <cellStyle name="Normal 15 2 2 2 3 2 2 2" xfId="2329"/>
    <cellStyle name="Normal 15 2 2 2 3 2 3" xfId="2330"/>
    <cellStyle name="Normal 15 2 2 2 3 3" xfId="2331"/>
    <cellStyle name="Normal 15 2 2 2 3 3 2" xfId="2332"/>
    <cellStyle name="Normal 15 2 2 2 3 4" xfId="2333"/>
    <cellStyle name="Normal 15 2 2 2 4" xfId="2334"/>
    <cellStyle name="Normal 15 2 2 2 4 2" xfId="2335"/>
    <cellStyle name="Normal 15 2 2 2 4 2 2" xfId="2336"/>
    <cellStyle name="Normal 15 2 2 2 4 3" xfId="2337"/>
    <cellStyle name="Normal 15 2 2 2 5" xfId="2338"/>
    <cellStyle name="Normal 15 2 2 2 5 2" xfId="2339"/>
    <cellStyle name="Normal 15 2 2 2 6" xfId="2340"/>
    <cellStyle name="Normal 15 2 2 3" xfId="2341"/>
    <cellStyle name="Normal 15 2 2 3 2" xfId="2342"/>
    <cellStyle name="Normal 15 2 2 3 2 2" xfId="2343"/>
    <cellStyle name="Normal 15 2 2 3 2 2 2" xfId="2344"/>
    <cellStyle name="Normal 15 2 2 3 2 2 2 2" xfId="2345"/>
    <cellStyle name="Normal 15 2 2 3 2 2 3" xfId="2346"/>
    <cellStyle name="Normal 15 2 2 3 2 3" xfId="2347"/>
    <cellStyle name="Normal 15 2 2 3 2 3 2" xfId="2348"/>
    <cellStyle name="Normal 15 2 2 3 2 4" xfId="2349"/>
    <cellStyle name="Normal 15 2 2 3 3" xfId="2350"/>
    <cellStyle name="Normal 15 2 2 3 3 2" xfId="2351"/>
    <cellStyle name="Normal 15 2 2 3 3 2 2" xfId="2352"/>
    <cellStyle name="Normal 15 2 2 3 3 3" xfId="2353"/>
    <cellStyle name="Normal 15 2 2 3 4" xfId="2354"/>
    <cellStyle name="Normal 15 2 2 3 4 2" xfId="2355"/>
    <cellStyle name="Normal 15 2 2 3 5" xfId="2356"/>
    <cellStyle name="Normal 15 2 2 4" xfId="2357"/>
    <cellStyle name="Normal 15 2 2 4 2" xfId="2358"/>
    <cellStyle name="Normal 15 2 2 4 2 2" xfId="2359"/>
    <cellStyle name="Normal 15 2 2 4 2 2 2" xfId="2360"/>
    <cellStyle name="Normal 15 2 2 4 2 3" xfId="2361"/>
    <cellStyle name="Normal 15 2 2 4 3" xfId="2362"/>
    <cellStyle name="Normal 15 2 2 4 3 2" xfId="2363"/>
    <cellStyle name="Normal 15 2 2 4 4" xfId="2364"/>
    <cellStyle name="Normal 15 2 2 5" xfId="2365"/>
    <cellStyle name="Normal 15 2 2 5 2" xfId="2366"/>
    <cellStyle name="Normal 15 2 2 5 2 2" xfId="2367"/>
    <cellStyle name="Normal 15 2 2 5 3" xfId="2368"/>
    <cellStyle name="Normal 15 2 2 6" xfId="2369"/>
    <cellStyle name="Normal 15 2 2 6 2" xfId="2370"/>
    <cellStyle name="Normal 15 2 2 7" xfId="2371"/>
    <cellStyle name="Normal 15 2 3" xfId="2372"/>
    <cellStyle name="Normal 15 2 3 2" xfId="2373"/>
    <cellStyle name="Normal 15 2 3 2 2" xfId="2374"/>
    <cellStyle name="Normal 15 2 3 2 2 2" xfId="2375"/>
    <cellStyle name="Normal 15 2 3 2 2 2 2" xfId="2376"/>
    <cellStyle name="Normal 15 2 3 2 2 2 2 2" xfId="2377"/>
    <cellStyle name="Normal 15 2 3 2 2 2 3" xfId="2378"/>
    <cellStyle name="Normal 15 2 3 2 2 3" xfId="2379"/>
    <cellStyle name="Normal 15 2 3 2 2 3 2" xfId="2380"/>
    <cellStyle name="Normal 15 2 3 2 2 4" xfId="2381"/>
    <cellStyle name="Normal 15 2 3 2 3" xfId="2382"/>
    <cellStyle name="Normal 15 2 3 2 3 2" xfId="2383"/>
    <cellStyle name="Normal 15 2 3 2 3 2 2" xfId="2384"/>
    <cellStyle name="Normal 15 2 3 2 3 3" xfId="2385"/>
    <cellStyle name="Normal 15 2 3 2 4" xfId="2386"/>
    <cellStyle name="Normal 15 2 3 2 4 2" xfId="2387"/>
    <cellStyle name="Normal 15 2 3 2 5" xfId="2388"/>
    <cellStyle name="Normal 15 2 3 3" xfId="2389"/>
    <cellStyle name="Normal 15 2 3 3 2" xfId="2390"/>
    <cellStyle name="Normal 15 2 3 3 2 2" xfId="2391"/>
    <cellStyle name="Normal 15 2 3 3 2 2 2" xfId="2392"/>
    <cellStyle name="Normal 15 2 3 3 2 3" xfId="2393"/>
    <cellStyle name="Normal 15 2 3 3 3" xfId="2394"/>
    <cellStyle name="Normal 15 2 3 3 3 2" xfId="2395"/>
    <cellStyle name="Normal 15 2 3 3 4" xfId="2396"/>
    <cellStyle name="Normal 15 2 3 4" xfId="2397"/>
    <cellStyle name="Normal 15 2 3 4 2" xfId="2398"/>
    <cellStyle name="Normal 15 2 3 4 2 2" xfId="2399"/>
    <cellStyle name="Normal 15 2 3 4 3" xfId="2400"/>
    <cellStyle name="Normal 15 2 3 5" xfId="2401"/>
    <cellStyle name="Normal 15 2 3 5 2" xfId="2402"/>
    <cellStyle name="Normal 15 2 3 6" xfId="2403"/>
    <cellStyle name="Normal 15 2 4" xfId="2404"/>
    <cellStyle name="Normal 15 2 4 2" xfId="2405"/>
    <cellStyle name="Normal 15 2 4 2 2" xfId="2406"/>
    <cellStyle name="Normal 15 2 4 2 2 2" xfId="2407"/>
    <cellStyle name="Normal 15 2 4 2 2 2 2" xfId="2408"/>
    <cellStyle name="Normal 15 2 4 2 2 3" xfId="2409"/>
    <cellStyle name="Normal 15 2 4 2 3" xfId="2410"/>
    <cellStyle name="Normal 15 2 4 2 3 2" xfId="2411"/>
    <cellStyle name="Normal 15 2 4 2 4" xfId="2412"/>
    <cellStyle name="Normal 15 2 4 3" xfId="2413"/>
    <cellStyle name="Normal 15 2 4 3 2" xfId="2414"/>
    <cellStyle name="Normal 15 2 4 3 2 2" xfId="2415"/>
    <cellStyle name="Normal 15 2 4 3 3" xfId="2416"/>
    <cellStyle name="Normal 15 2 4 4" xfId="2417"/>
    <cellStyle name="Normal 15 2 4 4 2" xfId="2418"/>
    <cellStyle name="Normal 15 2 4 5" xfId="2419"/>
    <cellStyle name="Normal 15 2 5" xfId="2420"/>
    <cellStyle name="Normal 15 2 5 2" xfId="2421"/>
    <cellStyle name="Normal 15 2 5 2 2" xfId="2422"/>
    <cellStyle name="Normal 15 2 5 2 2 2" xfId="2423"/>
    <cellStyle name="Normal 15 2 5 2 3" xfId="2424"/>
    <cellStyle name="Normal 15 2 5 3" xfId="2425"/>
    <cellStyle name="Normal 15 2 5 3 2" xfId="2426"/>
    <cellStyle name="Normal 15 2 5 4" xfId="2427"/>
    <cellStyle name="Normal 15 2 6" xfId="2428"/>
    <cellStyle name="Normal 15 2 6 2" xfId="2429"/>
    <cellStyle name="Normal 15 2 6 2 2" xfId="2430"/>
    <cellStyle name="Normal 15 2 6 3" xfId="2431"/>
    <cellStyle name="Normal 15 2 7" xfId="2432"/>
    <cellStyle name="Normal 15 2 7 2" xfId="2433"/>
    <cellStyle name="Normal 15 2 8" xfId="2434"/>
    <cellStyle name="Normal 15 3" xfId="2435"/>
    <cellStyle name="Normal 15 3 2" xfId="2436"/>
    <cellStyle name="Normal 15 3 2 2" xfId="2437"/>
    <cellStyle name="Normal 15 3 2 2 2" xfId="2438"/>
    <cellStyle name="Normal 15 3 2 2 2 2" xfId="2439"/>
    <cellStyle name="Normal 15 3 2 2 2 2 2" xfId="2440"/>
    <cellStyle name="Normal 15 3 2 2 2 2 2 2" xfId="2441"/>
    <cellStyle name="Normal 15 3 2 2 2 2 3" xfId="2442"/>
    <cellStyle name="Normal 15 3 2 2 2 3" xfId="2443"/>
    <cellStyle name="Normal 15 3 2 2 2 3 2" xfId="2444"/>
    <cellStyle name="Normal 15 3 2 2 2 4" xfId="2445"/>
    <cellStyle name="Normal 15 3 2 2 3" xfId="2446"/>
    <cellStyle name="Normal 15 3 2 2 3 2" xfId="2447"/>
    <cellStyle name="Normal 15 3 2 2 3 2 2" xfId="2448"/>
    <cellStyle name="Normal 15 3 2 2 3 3" xfId="2449"/>
    <cellStyle name="Normal 15 3 2 2 4" xfId="2450"/>
    <cellStyle name="Normal 15 3 2 2 4 2" xfId="2451"/>
    <cellStyle name="Normal 15 3 2 2 5" xfId="2452"/>
    <cellStyle name="Normal 15 3 2 3" xfId="2453"/>
    <cellStyle name="Normal 15 3 2 3 2" xfId="2454"/>
    <cellStyle name="Normal 15 3 2 3 2 2" xfId="2455"/>
    <cellStyle name="Normal 15 3 2 3 2 2 2" xfId="2456"/>
    <cellStyle name="Normal 15 3 2 3 2 3" xfId="2457"/>
    <cellStyle name="Normal 15 3 2 3 3" xfId="2458"/>
    <cellStyle name="Normal 15 3 2 3 3 2" xfId="2459"/>
    <cellStyle name="Normal 15 3 2 3 4" xfId="2460"/>
    <cellStyle name="Normal 15 3 2 4" xfId="2461"/>
    <cellStyle name="Normal 15 3 2 4 2" xfId="2462"/>
    <cellStyle name="Normal 15 3 2 4 2 2" xfId="2463"/>
    <cellStyle name="Normal 15 3 2 4 3" xfId="2464"/>
    <cellStyle name="Normal 15 3 2 5" xfId="2465"/>
    <cellStyle name="Normal 15 3 2 5 2" xfId="2466"/>
    <cellStyle name="Normal 15 3 2 6" xfId="2467"/>
    <cellStyle name="Normal 15 3 3" xfId="2468"/>
    <cellStyle name="Normal 15 3 3 2" xfId="2469"/>
    <cellStyle name="Normal 15 3 3 2 2" xfId="2470"/>
    <cellStyle name="Normal 15 3 3 2 2 2" xfId="2471"/>
    <cellStyle name="Normal 15 3 3 2 2 2 2" xfId="2472"/>
    <cellStyle name="Normal 15 3 3 2 2 3" xfId="2473"/>
    <cellStyle name="Normal 15 3 3 2 3" xfId="2474"/>
    <cellStyle name="Normal 15 3 3 2 3 2" xfId="2475"/>
    <cellStyle name="Normal 15 3 3 2 4" xfId="2476"/>
    <cellStyle name="Normal 15 3 3 3" xfId="2477"/>
    <cellStyle name="Normal 15 3 3 3 2" xfId="2478"/>
    <cellStyle name="Normal 15 3 3 3 2 2" xfId="2479"/>
    <cellStyle name="Normal 15 3 3 3 3" xfId="2480"/>
    <cellStyle name="Normal 15 3 3 4" xfId="2481"/>
    <cellStyle name="Normal 15 3 3 4 2" xfId="2482"/>
    <cellStyle name="Normal 15 3 3 5" xfId="2483"/>
    <cellStyle name="Normal 15 3 4" xfId="2484"/>
    <cellStyle name="Normal 15 3 4 2" xfId="2485"/>
    <cellStyle name="Normal 15 3 4 2 2" xfId="2486"/>
    <cellStyle name="Normal 15 3 4 2 2 2" xfId="2487"/>
    <cellStyle name="Normal 15 3 4 2 3" xfId="2488"/>
    <cellStyle name="Normal 15 3 4 3" xfId="2489"/>
    <cellStyle name="Normal 15 3 4 3 2" xfId="2490"/>
    <cellStyle name="Normal 15 3 4 4" xfId="2491"/>
    <cellStyle name="Normal 15 3 5" xfId="2492"/>
    <cellStyle name="Normal 15 3 5 2" xfId="2493"/>
    <cellStyle name="Normal 15 3 5 2 2" xfId="2494"/>
    <cellStyle name="Normal 15 3 5 3" xfId="2495"/>
    <cellStyle name="Normal 15 3 6" xfId="2496"/>
    <cellStyle name="Normal 15 3 6 2" xfId="2497"/>
    <cellStyle name="Normal 15 3 7" xfId="2498"/>
    <cellStyle name="Normal 15 4" xfId="2499"/>
    <cellStyle name="Normal 15 4 2" xfId="2500"/>
    <cellStyle name="Normal 15 4 2 2" xfId="2501"/>
    <cellStyle name="Normal 15 4 2 2 2" xfId="2502"/>
    <cellStyle name="Normal 15 4 2 2 2 2" xfId="2503"/>
    <cellStyle name="Normal 15 4 2 2 2 2 2" xfId="2504"/>
    <cellStyle name="Normal 15 4 2 2 2 3" xfId="2505"/>
    <cellStyle name="Normal 15 4 2 2 3" xfId="2506"/>
    <cellStyle name="Normal 15 4 2 2 3 2" xfId="2507"/>
    <cellStyle name="Normal 15 4 2 2 4" xfId="2508"/>
    <cellStyle name="Normal 15 4 2 3" xfId="2509"/>
    <cellStyle name="Normal 15 4 2 3 2" xfId="2510"/>
    <cellStyle name="Normal 15 4 2 3 2 2" xfId="2511"/>
    <cellStyle name="Normal 15 4 2 3 3" xfId="2512"/>
    <cellStyle name="Normal 15 4 2 4" xfId="2513"/>
    <cellStyle name="Normal 15 4 2 4 2" xfId="2514"/>
    <cellStyle name="Normal 15 4 2 5" xfId="2515"/>
    <cellStyle name="Normal 15 4 3" xfId="2516"/>
    <cellStyle name="Normal 15 4 3 2" xfId="2517"/>
    <cellStyle name="Normal 15 4 3 2 2" xfId="2518"/>
    <cellStyle name="Normal 15 4 3 2 2 2" xfId="2519"/>
    <cellStyle name="Normal 15 4 3 2 3" xfId="2520"/>
    <cellStyle name="Normal 15 4 3 3" xfId="2521"/>
    <cellStyle name="Normal 15 4 3 3 2" xfId="2522"/>
    <cellStyle name="Normal 15 4 3 4" xfId="2523"/>
    <cellStyle name="Normal 15 4 4" xfId="2524"/>
    <cellStyle name="Normal 15 4 4 2" xfId="2525"/>
    <cellStyle name="Normal 15 4 4 2 2" xfId="2526"/>
    <cellStyle name="Normal 15 4 4 3" xfId="2527"/>
    <cellStyle name="Normal 15 4 5" xfId="2528"/>
    <cellStyle name="Normal 15 4 5 2" xfId="2529"/>
    <cellStyle name="Normal 15 4 6" xfId="2530"/>
    <cellStyle name="Normal 15 5" xfId="2531"/>
    <cellStyle name="Normal 15 5 2" xfId="2532"/>
    <cellStyle name="Normal 15 5 2 2" xfId="2533"/>
    <cellStyle name="Normal 15 5 2 2 2" xfId="2534"/>
    <cellStyle name="Normal 15 5 2 2 2 2" xfId="2535"/>
    <cellStyle name="Normal 15 5 2 2 3" xfId="2536"/>
    <cellStyle name="Normal 15 5 2 3" xfId="2537"/>
    <cellStyle name="Normal 15 5 2 3 2" xfId="2538"/>
    <cellStyle name="Normal 15 5 2 4" xfId="2539"/>
    <cellStyle name="Normal 15 5 3" xfId="2540"/>
    <cellStyle name="Normal 15 5 3 2" xfId="2541"/>
    <cellStyle name="Normal 15 5 3 2 2" xfId="2542"/>
    <cellStyle name="Normal 15 5 3 3" xfId="2543"/>
    <cellStyle name="Normal 15 5 4" xfId="2544"/>
    <cellStyle name="Normal 15 5 4 2" xfId="2545"/>
    <cellStyle name="Normal 15 5 5" xfId="2546"/>
    <cellStyle name="Normal 15 6" xfId="2547"/>
    <cellStyle name="Normal 15 6 2" xfId="2548"/>
    <cellStyle name="Normal 15 6 2 2" xfId="2549"/>
    <cellStyle name="Normal 15 6 2 2 2" xfId="2550"/>
    <cellStyle name="Normal 15 6 2 3" xfId="2551"/>
    <cellStyle name="Normal 15 6 3" xfId="2552"/>
    <cellStyle name="Normal 15 6 3 2" xfId="2553"/>
    <cellStyle name="Normal 15 6 4" xfId="2554"/>
    <cellStyle name="Normal 15 7" xfId="2555"/>
    <cellStyle name="Normal 15 7 2" xfId="2556"/>
    <cellStyle name="Normal 15 7 2 2" xfId="2557"/>
    <cellStyle name="Normal 15 7 3" xfId="2558"/>
    <cellStyle name="Normal 15 8" xfId="2559"/>
    <cellStyle name="Normal 15 8 2" xfId="2560"/>
    <cellStyle name="Normal 15 9" xfId="2561"/>
    <cellStyle name="Normal 16" xfId="2562"/>
    <cellStyle name="Normal 17" xfId="2563"/>
    <cellStyle name="Normal 17 2" xfId="2564"/>
    <cellStyle name="Normal 17 2 2" xfId="2565"/>
    <cellStyle name="Normal 17 2 2 2" xfId="2566"/>
    <cellStyle name="Normal 17 2 2 2 2" xfId="2567"/>
    <cellStyle name="Normal 17 2 2 2 2 2" xfId="2568"/>
    <cellStyle name="Normal 17 2 2 2 2 2 2" xfId="2569"/>
    <cellStyle name="Normal 17 2 2 2 2 2 2 2" xfId="2570"/>
    <cellStyle name="Normal 17 2 2 2 2 2 3" xfId="2571"/>
    <cellStyle name="Normal 17 2 2 2 2 3" xfId="2572"/>
    <cellStyle name="Normal 17 2 2 2 2 3 2" xfId="2573"/>
    <cellStyle name="Normal 17 2 2 2 2 4" xfId="2574"/>
    <cellStyle name="Normal 17 2 2 2 3" xfId="2575"/>
    <cellStyle name="Normal 17 2 2 2 3 2" xfId="2576"/>
    <cellStyle name="Normal 17 2 2 2 3 2 2" xfId="2577"/>
    <cellStyle name="Normal 17 2 2 2 3 3" xfId="2578"/>
    <cellStyle name="Normal 17 2 2 2 4" xfId="2579"/>
    <cellStyle name="Normal 17 2 2 2 4 2" xfId="2580"/>
    <cellStyle name="Normal 17 2 2 2 5" xfId="2581"/>
    <cellStyle name="Normal 17 2 2 3" xfId="2582"/>
    <cellStyle name="Normal 17 2 2 3 2" xfId="2583"/>
    <cellStyle name="Normal 17 2 2 3 2 2" xfId="2584"/>
    <cellStyle name="Normal 17 2 2 3 2 2 2" xfId="2585"/>
    <cellStyle name="Normal 17 2 2 3 2 3" xfId="2586"/>
    <cellStyle name="Normal 17 2 2 3 3" xfId="2587"/>
    <cellStyle name="Normal 17 2 2 3 3 2" xfId="2588"/>
    <cellStyle name="Normal 17 2 2 3 4" xfId="2589"/>
    <cellStyle name="Normal 17 2 2 4" xfId="2590"/>
    <cellStyle name="Normal 17 2 2 4 2" xfId="2591"/>
    <cellStyle name="Normal 17 2 2 4 2 2" xfId="2592"/>
    <cellStyle name="Normal 17 2 2 4 3" xfId="2593"/>
    <cellStyle name="Normal 17 2 2 5" xfId="2594"/>
    <cellStyle name="Normal 17 2 2 5 2" xfId="2595"/>
    <cellStyle name="Normal 17 2 2 6" xfId="2596"/>
    <cellStyle name="Normal 17 2 3" xfId="2597"/>
    <cellStyle name="Normal 17 2 3 2" xfId="2598"/>
    <cellStyle name="Normal 17 2 3 2 2" xfId="2599"/>
    <cellStyle name="Normal 17 2 3 2 2 2" xfId="2600"/>
    <cellStyle name="Normal 17 2 3 2 2 2 2" xfId="2601"/>
    <cellStyle name="Normal 17 2 3 2 2 3" xfId="2602"/>
    <cellStyle name="Normal 17 2 3 2 3" xfId="2603"/>
    <cellStyle name="Normal 17 2 3 2 3 2" xfId="2604"/>
    <cellStyle name="Normal 17 2 3 2 4" xfId="2605"/>
    <cellStyle name="Normal 17 2 3 3" xfId="2606"/>
    <cellStyle name="Normal 17 2 3 3 2" xfId="2607"/>
    <cellStyle name="Normal 17 2 3 3 2 2" xfId="2608"/>
    <cellStyle name="Normal 17 2 3 3 3" xfId="2609"/>
    <cellStyle name="Normal 17 2 3 4" xfId="2610"/>
    <cellStyle name="Normal 17 2 3 4 2" xfId="2611"/>
    <cellStyle name="Normal 17 2 3 5" xfId="2612"/>
    <cellStyle name="Normal 17 2 4" xfId="2613"/>
    <cellStyle name="Normal 17 2 4 2" xfId="2614"/>
    <cellStyle name="Normal 17 2 4 2 2" xfId="2615"/>
    <cellStyle name="Normal 17 2 4 2 2 2" xfId="2616"/>
    <cellStyle name="Normal 17 2 4 2 3" xfId="2617"/>
    <cellStyle name="Normal 17 2 4 3" xfId="2618"/>
    <cellStyle name="Normal 17 2 4 3 2" xfId="2619"/>
    <cellStyle name="Normal 17 2 4 4" xfId="2620"/>
    <cellStyle name="Normal 17 2 5" xfId="2621"/>
    <cellStyle name="Normal 17 2 5 2" xfId="2622"/>
    <cellStyle name="Normal 17 2 5 2 2" xfId="2623"/>
    <cellStyle name="Normal 17 2 5 3" xfId="2624"/>
    <cellStyle name="Normal 17 2 6" xfId="2625"/>
    <cellStyle name="Normal 17 2 6 2" xfId="2626"/>
    <cellStyle name="Normal 17 2 7" xfId="2627"/>
    <cellStyle name="Normal 17 3" xfId="2628"/>
    <cellStyle name="Normal 17 3 2" xfId="2629"/>
    <cellStyle name="Normal 17 3 2 2" xfId="2630"/>
    <cellStyle name="Normal 17 3 2 2 2" xfId="2631"/>
    <cellStyle name="Normal 17 3 2 2 2 2" xfId="2632"/>
    <cellStyle name="Normal 17 3 2 2 2 2 2" xfId="2633"/>
    <cellStyle name="Normal 17 3 2 2 2 3" xfId="2634"/>
    <cellStyle name="Normal 17 3 2 2 3" xfId="2635"/>
    <cellStyle name="Normal 17 3 2 2 3 2" xfId="2636"/>
    <cellStyle name="Normal 17 3 2 2 4" xfId="2637"/>
    <cellStyle name="Normal 17 3 2 3" xfId="2638"/>
    <cellStyle name="Normal 17 3 2 3 2" xfId="2639"/>
    <cellStyle name="Normal 17 3 2 3 2 2" xfId="2640"/>
    <cellStyle name="Normal 17 3 2 3 3" xfId="2641"/>
    <cellStyle name="Normal 17 3 2 4" xfId="2642"/>
    <cellStyle name="Normal 17 3 2 4 2" xfId="2643"/>
    <cellStyle name="Normal 17 3 2 5" xfId="2644"/>
    <cellStyle name="Normal 17 3 3" xfId="2645"/>
    <cellStyle name="Normal 17 3 3 2" xfId="2646"/>
    <cellStyle name="Normal 17 3 3 2 2" xfId="2647"/>
    <cellStyle name="Normal 17 3 3 2 2 2" xfId="2648"/>
    <cellStyle name="Normal 17 3 3 2 3" xfId="2649"/>
    <cellStyle name="Normal 17 3 3 3" xfId="2650"/>
    <cellStyle name="Normal 17 3 3 3 2" xfId="2651"/>
    <cellStyle name="Normal 17 3 3 4" xfId="2652"/>
    <cellStyle name="Normal 17 3 4" xfId="2653"/>
    <cellStyle name="Normal 17 3 4 2" xfId="2654"/>
    <cellStyle name="Normal 17 3 4 2 2" xfId="2655"/>
    <cellStyle name="Normal 17 3 4 3" xfId="2656"/>
    <cellStyle name="Normal 17 3 5" xfId="2657"/>
    <cellStyle name="Normal 17 3 5 2" xfId="2658"/>
    <cellStyle name="Normal 17 3 6" xfId="2659"/>
    <cellStyle name="Normal 17 4" xfId="2660"/>
    <cellStyle name="Normal 17 4 2" xfId="2661"/>
    <cellStyle name="Normal 17 4 2 2" xfId="2662"/>
    <cellStyle name="Normal 17 4 2 2 2" xfId="2663"/>
    <cellStyle name="Normal 17 4 2 2 2 2" xfId="2664"/>
    <cellStyle name="Normal 17 4 2 2 3" xfId="2665"/>
    <cellStyle name="Normal 17 4 2 3" xfId="2666"/>
    <cellStyle name="Normal 17 4 2 3 2" xfId="2667"/>
    <cellStyle name="Normal 17 4 2 4" xfId="2668"/>
    <cellStyle name="Normal 17 4 3" xfId="2669"/>
    <cellStyle name="Normal 17 4 3 2" xfId="2670"/>
    <cellStyle name="Normal 17 4 3 2 2" xfId="2671"/>
    <cellStyle name="Normal 17 4 3 3" xfId="2672"/>
    <cellStyle name="Normal 17 4 4" xfId="2673"/>
    <cellStyle name="Normal 17 4 4 2" xfId="2674"/>
    <cellStyle name="Normal 17 4 5" xfId="2675"/>
    <cellStyle name="Normal 17 5" xfId="2676"/>
    <cellStyle name="Normal 17 5 2" xfId="2677"/>
    <cellStyle name="Normal 17 5 2 2" xfId="2678"/>
    <cellStyle name="Normal 17 5 2 2 2" xfId="2679"/>
    <cellStyle name="Normal 17 5 2 3" xfId="2680"/>
    <cellStyle name="Normal 17 5 3" xfId="2681"/>
    <cellStyle name="Normal 17 5 3 2" xfId="2682"/>
    <cellStyle name="Normal 17 5 4" xfId="2683"/>
    <cellStyle name="Normal 17 6" xfId="2684"/>
    <cellStyle name="Normal 17 6 2" xfId="2685"/>
    <cellStyle name="Normal 17 6 2 2" xfId="2686"/>
    <cellStyle name="Normal 17 6 3" xfId="2687"/>
    <cellStyle name="Normal 17 7" xfId="2688"/>
    <cellStyle name="Normal 17 7 2" xfId="2689"/>
    <cellStyle name="Normal 17 8" xfId="2690"/>
    <cellStyle name="Normal 18" xfId="2691"/>
    <cellStyle name="Normal 19" xfId="2692"/>
    <cellStyle name="Normal 19 2" xfId="2693"/>
    <cellStyle name="Normal 19 2 2" xfId="2694"/>
    <cellStyle name="Normal 19 2 2 2" xfId="2695"/>
    <cellStyle name="Normal 19 2 2 2 2" xfId="2696"/>
    <cellStyle name="Normal 19 2 2 2 2 2" xfId="2697"/>
    <cellStyle name="Normal 19 2 2 2 2 2 2" xfId="2698"/>
    <cellStyle name="Normal 19 2 2 2 2 3" xfId="2699"/>
    <cellStyle name="Normal 19 2 2 2 3" xfId="2700"/>
    <cellStyle name="Normal 19 2 2 2 3 2" xfId="2701"/>
    <cellStyle name="Normal 19 2 2 2 4" xfId="2702"/>
    <cellStyle name="Normal 19 2 2 3" xfId="2703"/>
    <cellStyle name="Normal 19 2 2 3 2" xfId="2704"/>
    <cellStyle name="Normal 19 2 2 3 2 2" xfId="2705"/>
    <cellStyle name="Normal 19 2 2 3 3" xfId="2706"/>
    <cellStyle name="Normal 19 2 2 4" xfId="2707"/>
    <cellStyle name="Normal 19 2 2 4 2" xfId="2708"/>
    <cellStyle name="Normal 19 2 2 5" xfId="2709"/>
    <cellStyle name="Normal 19 2 3" xfId="2710"/>
    <cellStyle name="Normal 19 2 3 2" xfId="2711"/>
    <cellStyle name="Normal 19 2 3 2 2" xfId="2712"/>
    <cellStyle name="Normal 19 2 3 2 2 2" xfId="2713"/>
    <cellStyle name="Normal 19 2 3 2 3" xfId="2714"/>
    <cellStyle name="Normal 19 2 3 3" xfId="2715"/>
    <cellStyle name="Normal 19 2 3 3 2" xfId="2716"/>
    <cellStyle name="Normal 19 2 3 4" xfId="2717"/>
    <cellStyle name="Normal 19 2 4" xfId="2718"/>
    <cellStyle name="Normal 19 2 4 2" xfId="2719"/>
    <cellStyle name="Normal 19 2 4 2 2" xfId="2720"/>
    <cellStyle name="Normal 19 2 4 3" xfId="2721"/>
    <cellStyle name="Normal 19 2 5" xfId="2722"/>
    <cellStyle name="Normal 19 2 5 2" xfId="2723"/>
    <cellStyle name="Normal 19 2 6" xfId="2724"/>
    <cellStyle name="Normal 19 3" xfId="2725"/>
    <cellStyle name="Normal 19 3 2" xfId="2726"/>
    <cellStyle name="Normal 19 3 2 2" xfId="2727"/>
    <cellStyle name="Normal 19 3 2 2 2" xfId="2728"/>
    <cellStyle name="Normal 19 3 2 2 2 2" xfId="2729"/>
    <cellStyle name="Normal 19 3 2 2 3" xfId="2730"/>
    <cellStyle name="Normal 19 3 2 3" xfId="2731"/>
    <cellStyle name="Normal 19 3 2 3 2" xfId="2732"/>
    <cellStyle name="Normal 19 3 2 4" xfId="2733"/>
    <cellStyle name="Normal 19 3 3" xfId="2734"/>
    <cellStyle name="Normal 19 3 3 2" xfId="2735"/>
    <cellStyle name="Normal 19 3 3 2 2" xfId="2736"/>
    <cellStyle name="Normal 19 3 3 3" xfId="2737"/>
    <cellStyle name="Normal 19 3 4" xfId="2738"/>
    <cellStyle name="Normal 19 3 4 2" xfId="2739"/>
    <cellStyle name="Normal 19 3 5" xfId="2740"/>
    <cellStyle name="Normal 19 4" xfId="2741"/>
    <cellStyle name="Normal 19 4 2" xfId="2742"/>
    <cellStyle name="Normal 19 4 2 2" xfId="2743"/>
    <cellStyle name="Normal 19 4 2 2 2" xfId="2744"/>
    <cellStyle name="Normal 19 4 2 3" xfId="2745"/>
    <cellStyle name="Normal 19 4 3" xfId="2746"/>
    <cellStyle name="Normal 19 4 3 2" xfId="2747"/>
    <cellStyle name="Normal 19 4 4" xfId="2748"/>
    <cellStyle name="Normal 19 5" xfId="2749"/>
    <cellStyle name="Normal 19 5 2" xfId="2750"/>
    <cellStyle name="Normal 19 5 2 2" xfId="2751"/>
    <cellStyle name="Normal 19 5 3" xfId="2752"/>
    <cellStyle name="Normal 19 6" xfId="2753"/>
    <cellStyle name="Normal 19 6 2" xfId="2754"/>
    <cellStyle name="Normal 19 7" xfId="2755"/>
    <cellStyle name="Normal 2" xfId="1"/>
    <cellStyle name="Normal 2 2" xfId="48"/>
    <cellStyle name="Normal 2 2 2" xfId="152"/>
    <cellStyle name="Normal 2 2 2 2" xfId="3846"/>
    <cellStyle name="Normal 2 2 2 3" xfId="3842"/>
    <cellStyle name="Normal 2 2 2 4" xfId="3855"/>
    <cellStyle name="Normal 2 2 2 5" xfId="2756"/>
    <cellStyle name="Normal 2 2 3" xfId="2757"/>
    <cellStyle name="Normal 2 3" xfId="47"/>
    <cellStyle name="Normal 2 3 2" xfId="151"/>
    <cellStyle name="Normal 2 3 3" xfId="3847"/>
    <cellStyle name="Normal 2 3 4" xfId="3856"/>
    <cellStyle name="Normal 2 3 5" xfId="2758"/>
    <cellStyle name="Normal 2 3 6" xfId="145"/>
    <cellStyle name="Normal 2 4" xfId="94"/>
    <cellStyle name="Normal 2 4 2" xfId="2760"/>
    <cellStyle name="Normal 2 4 3" xfId="3851"/>
    <cellStyle name="Normal 2 4 4" xfId="3857"/>
    <cellStyle name="Normal 2 4 5" xfId="2759"/>
    <cellStyle name="Normal 2 5" xfId="149"/>
    <cellStyle name="Normal 2 6" xfId="39"/>
    <cellStyle name="Normal 20" xfId="2761"/>
    <cellStyle name="Normal 21" xfId="2762"/>
    <cellStyle name="Normal 21 2" xfId="2763"/>
    <cellStyle name="Normal 21 2 2" xfId="2764"/>
    <cellStyle name="Normal 21 2 2 2" xfId="2765"/>
    <cellStyle name="Normal 21 2 2 2 2" xfId="2766"/>
    <cellStyle name="Normal 21 2 2 2 2 2" xfId="2767"/>
    <cellStyle name="Normal 21 2 2 2 3" xfId="2768"/>
    <cellStyle name="Normal 21 2 2 3" xfId="2769"/>
    <cellStyle name="Normal 21 2 2 3 2" xfId="2770"/>
    <cellStyle name="Normal 21 2 2 4" xfId="2771"/>
    <cellStyle name="Normal 21 2 3" xfId="2772"/>
    <cellStyle name="Normal 21 2 3 2" xfId="2773"/>
    <cellStyle name="Normal 21 2 3 2 2" xfId="2774"/>
    <cellStyle name="Normal 21 2 3 3" xfId="2775"/>
    <cellStyle name="Normal 21 2 4" xfId="2776"/>
    <cellStyle name="Normal 21 2 4 2" xfId="2777"/>
    <cellStyle name="Normal 21 2 5" xfId="2778"/>
    <cellStyle name="Normal 21 3" xfId="2779"/>
    <cellStyle name="Normal 21 3 2" xfId="2780"/>
    <cellStyle name="Normal 21 3 2 2" xfId="2781"/>
    <cellStyle name="Normal 21 3 2 2 2" xfId="2782"/>
    <cellStyle name="Normal 21 3 2 3" xfId="2783"/>
    <cellStyle name="Normal 21 3 3" xfId="2784"/>
    <cellStyle name="Normal 21 3 3 2" xfId="2785"/>
    <cellStyle name="Normal 21 3 4" xfId="2786"/>
    <cellStyle name="Normal 21 4" xfId="2787"/>
    <cellStyle name="Normal 21 4 2" xfId="2788"/>
    <cellStyle name="Normal 21 4 2 2" xfId="2789"/>
    <cellStyle name="Normal 21 4 3" xfId="2790"/>
    <cellStyle name="Normal 21 5" xfId="2791"/>
    <cellStyle name="Normal 21 5 2" xfId="2792"/>
    <cellStyle name="Normal 21 6" xfId="2793"/>
    <cellStyle name="Normal 22" xfId="2794"/>
    <cellStyle name="Normal 23" xfId="2795"/>
    <cellStyle name="Normal 23 2" xfId="2796"/>
    <cellStyle name="Normal 23 2 2" xfId="2797"/>
    <cellStyle name="Normal 23 2 2 2" xfId="2798"/>
    <cellStyle name="Normal 23 2 2 2 2" xfId="2799"/>
    <cellStyle name="Normal 23 2 2 3" xfId="2800"/>
    <cellStyle name="Normal 23 2 3" xfId="2801"/>
    <cellStyle name="Normal 23 2 3 2" xfId="2802"/>
    <cellStyle name="Normal 23 2 4" xfId="2803"/>
    <cellStyle name="Normal 23 3" xfId="2804"/>
    <cellStyle name="Normal 23 3 2" xfId="2805"/>
    <cellStyle name="Normal 23 3 2 2" xfId="2806"/>
    <cellStyle name="Normal 23 3 3" xfId="2807"/>
    <cellStyle name="Normal 23 4" xfId="2808"/>
    <cellStyle name="Normal 23 4 2" xfId="2809"/>
    <cellStyle name="Normal 23 5" xfId="2810"/>
    <cellStyle name="Normal 24" xfId="2811"/>
    <cellStyle name="Normal 25" xfId="2812"/>
    <cellStyle name="Normal 25 2" xfId="2813"/>
    <cellStyle name="Normal 25 2 2" xfId="2814"/>
    <cellStyle name="Normal 25 2 2 2" xfId="2815"/>
    <cellStyle name="Normal 25 2 3" xfId="2816"/>
    <cellStyle name="Normal 25 3" xfId="2817"/>
    <cellStyle name="Normal 25 3 2" xfId="2818"/>
    <cellStyle name="Normal 25 4" xfId="2819"/>
    <cellStyle name="Normal 26" xfId="2820"/>
    <cellStyle name="Normal 26 2" xfId="2821"/>
    <cellStyle name="Normal 27" xfId="2822"/>
    <cellStyle name="Normal 27 2" xfId="2823"/>
    <cellStyle name="Normal 27 2 2" xfId="2824"/>
    <cellStyle name="Normal 27 3" xfId="2825"/>
    <cellStyle name="Normal 28" xfId="2826"/>
    <cellStyle name="Normal 29" xfId="2827"/>
    <cellStyle name="Normal 3" xfId="40"/>
    <cellStyle name="Normal 3 10" xfId="2829"/>
    <cellStyle name="Normal 3 10 2" xfId="2830"/>
    <cellStyle name="Normal 3 10 2 2" xfId="2831"/>
    <cellStyle name="Normal 3 10 2 2 2" xfId="2832"/>
    <cellStyle name="Normal 3 10 2 2 2 2" xfId="2833"/>
    <cellStyle name="Normal 3 10 2 2 2 2 2" xfId="2834"/>
    <cellStyle name="Normal 3 10 2 2 2 3" xfId="2835"/>
    <cellStyle name="Normal 3 10 2 2 3" xfId="2836"/>
    <cellStyle name="Normal 3 10 2 2 3 2" xfId="2837"/>
    <cellStyle name="Normal 3 10 2 2 4" xfId="2838"/>
    <cellStyle name="Normal 3 10 2 3" xfId="2839"/>
    <cellStyle name="Normal 3 10 2 3 2" xfId="2840"/>
    <cellStyle name="Normal 3 10 2 3 2 2" xfId="2841"/>
    <cellStyle name="Normal 3 10 2 3 3" xfId="2842"/>
    <cellStyle name="Normal 3 10 2 4" xfId="2843"/>
    <cellStyle name="Normal 3 10 2 4 2" xfId="2844"/>
    <cellStyle name="Normal 3 10 2 5" xfId="2845"/>
    <cellStyle name="Normal 3 10 3" xfId="2846"/>
    <cellStyle name="Normal 3 10 3 2" xfId="2847"/>
    <cellStyle name="Normal 3 10 3 2 2" xfId="2848"/>
    <cellStyle name="Normal 3 10 3 2 2 2" xfId="2849"/>
    <cellStyle name="Normal 3 10 3 2 3" xfId="2850"/>
    <cellStyle name="Normal 3 10 3 3" xfId="2851"/>
    <cellStyle name="Normal 3 10 3 3 2" xfId="2852"/>
    <cellStyle name="Normal 3 10 3 4" xfId="2853"/>
    <cellStyle name="Normal 3 10 4" xfId="2854"/>
    <cellStyle name="Normal 3 10 4 2" xfId="2855"/>
    <cellStyle name="Normal 3 10 4 2 2" xfId="2856"/>
    <cellStyle name="Normal 3 10 4 3" xfId="2857"/>
    <cellStyle name="Normal 3 10 5" xfId="2858"/>
    <cellStyle name="Normal 3 10 5 2" xfId="2859"/>
    <cellStyle name="Normal 3 10 6" xfId="2860"/>
    <cellStyle name="Normal 3 11" xfId="2861"/>
    <cellStyle name="Normal 3 11 2" xfId="2862"/>
    <cellStyle name="Normal 3 11 2 2" xfId="2863"/>
    <cellStyle name="Normal 3 11 2 2 2" xfId="2864"/>
    <cellStyle name="Normal 3 11 2 2 2 2" xfId="2865"/>
    <cellStyle name="Normal 3 11 2 2 3" xfId="2866"/>
    <cellStyle name="Normal 3 11 2 3" xfId="2867"/>
    <cellStyle name="Normal 3 11 2 3 2" xfId="2868"/>
    <cellStyle name="Normal 3 11 2 4" xfId="2869"/>
    <cellStyle name="Normal 3 11 3" xfId="2870"/>
    <cellStyle name="Normal 3 11 3 2" xfId="2871"/>
    <cellStyle name="Normal 3 11 3 2 2" xfId="2872"/>
    <cellStyle name="Normal 3 11 3 3" xfId="2873"/>
    <cellStyle name="Normal 3 11 4" xfId="2874"/>
    <cellStyle name="Normal 3 11 4 2" xfId="2875"/>
    <cellStyle name="Normal 3 11 5" xfId="2876"/>
    <cellStyle name="Normal 3 12" xfId="2877"/>
    <cellStyle name="Normal 3 12 2" xfId="2878"/>
    <cellStyle name="Normal 3 12 2 2" xfId="2879"/>
    <cellStyle name="Normal 3 12 2 2 2" xfId="2880"/>
    <cellStyle name="Normal 3 12 2 3" xfId="2881"/>
    <cellStyle name="Normal 3 12 3" xfId="2882"/>
    <cellStyle name="Normal 3 12 3 2" xfId="2883"/>
    <cellStyle name="Normal 3 12 4" xfId="2884"/>
    <cellStyle name="Normal 3 13" xfId="2885"/>
    <cellStyle name="Normal 3 13 2" xfId="2886"/>
    <cellStyle name="Normal 3 13 2 2" xfId="2887"/>
    <cellStyle name="Normal 3 13 3" xfId="2888"/>
    <cellStyle name="Normal 3 14" xfId="2889"/>
    <cellStyle name="Normal 3 14 2" xfId="2890"/>
    <cellStyle name="Normal 3 15" xfId="2891"/>
    <cellStyle name="Normal 3 2" xfId="86"/>
    <cellStyle name="Normal 3 2 10" xfId="2893"/>
    <cellStyle name="Normal 3 2 10 2" xfId="2894"/>
    <cellStyle name="Normal 3 2 10 2 2" xfId="2895"/>
    <cellStyle name="Normal 3 2 10 2 2 2" xfId="2896"/>
    <cellStyle name="Normal 3 2 10 2 2 2 2" xfId="2897"/>
    <cellStyle name="Normal 3 2 10 2 2 3" xfId="2898"/>
    <cellStyle name="Normal 3 2 10 2 3" xfId="2899"/>
    <cellStyle name="Normal 3 2 10 2 3 2" xfId="2900"/>
    <cellStyle name="Normal 3 2 10 2 4" xfId="2901"/>
    <cellStyle name="Normal 3 2 10 3" xfId="2902"/>
    <cellStyle name="Normal 3 2 10 3 2" xfId="2903"/>
    <cellStyle name="Normal 3 2 10 3 2 2" xfId="2904"/>
    <cellStyle name="Normal 3 2 10 3 3" xfId="2905"/>
    <cellStyle name="Normal 3 2 10 4" xfId="2906"/>
    <cellStyle name="Normal 3 2 10 4 2" xfId="2907"/>
    <cellStyle name="Normal 3 2 10 5" xfId="2908"/>
    <cellStyle name="Normal 3 2 11" xfId="2909"/>
    <cellStyle name="Normal 3 2 11 2" xfId="2910"/>
    <cellStyle name="Normal 3 2 11 2 2" xfId="2911"/>
    <cellStyle name="Normal 3 2 11 2 2 2" xfId="2912"/>
    <cellStyle name="Normal 3 2 11 2 3" xfId="2913"/>
    <cellStyle name="Normal 3 2 11 3" xfId="2914"/>
    <cellStyle name="Normal 3 2 11 3 2" xfId="2915"/>
    <cellStyle name="Normal 3 2 11 4" xfId="2916"/>
    <cellStyle name="Normal 3 2 12" xfId="2917"/>
    <cellStyle name="Normal 3 2 12 2" xfId="2918"/>
    <cellStyle name="Normal 3 2 12 2 2" xfId="2919"/>
    <cellStyle name="Normal 3 2 12 3" xfId="2920"/>
    <cellStyle name="Normal 3 2 13" xfId="2921"/>
    <cellStyle name="Normal 3 2 13 2" xfId="2922"/>
    <cellStyle name="Normal 3 2 14" xfId="2923"/>
    <cellStyle name="Normal 3 2 2" xfId="2924"/>
    <cellStyle name="Normal 3 2 2 10" xfId="2925"/>
    <cellStyle name="Normal 3 2 2 10 2" xfId="2926"/>
    <cellStyle name="Normal 3 2 2 10 2 2" xfId="2927"/>
    <cellStyle name="Normal 3 2 2 10 2 2 2" xfId="2928"/>
    <cellStyle name="Normal 3 2 2 10 2 3" xfId="2929"/>
    <cellStyle name="Normal 3 2 2 10 3" xfId="2930"/>
    <cellStyle name="Normal 3 2 2 10 3 2" xfId="2931"/>
    <cellStyle name="Normal 3 2 2 10 4" xfId="2932"/>
    <cellStyle name="Normal 3 2 2 11" xfId="2933"/>
    <cellStyle name="Normal 3 2 2 11 2" xfId="2934"/>
    <cellStyle name="Normal 3 2 2 11 2 2" xfId="2935"/>
    <cellStyle name="Normal 3 2 2 11 3" xfId="2936"/>
    <cellStyle name="Normal 3 2 2 12" xfId="2937"/>
    <cellStyle name="Normal 3 2 2 12 2" xfId="2938"/>
    <cellStyle name="Normal 3 2 2 13" xfId="2939"/>
    <cellStyle name="Normal 3 2 2 2" xfId="2940"/>
    <cellStyle name="Normal 3 2 2 2 10" xfId="2941"/>
    <cellStyle name="Normal 3 2 2 2 10 2" xfId="2942"/>
    <cellStyle name="Normal 3 2 2 2 10 2 2" xfId="2943"/>
    <cellStyle name="Normal 3 2 2 2 10 3" xfId="2944"/>
    <cellStyle name="Normal 3 2 2 2 11" xfId="2945"/>
    <cellStyle name="Normal 3 2 2 2 11 2" xfId="2946"/>
    <cellStyle name="Normal 3 2 2 2 12" xfId="2947"/>
    <cellStyle name="Normal 3 2 2 2 2" xfId="2948"/>
    <cellStyle name="Normal 3 2 2 2 2 10" xfId="2949"/>
    <cellStyle name="Normal 3 2 2 2 2 10 2" xfId="2950"/>
    <cellStyle name="Normal 3 2 2 2 2 11" xfId="2951"/>
    <cellStyle name="Normal 3 2 2 2 2 2" xfId="2952"/>
    <cellStyle name="Normal 3 2 2 2 2 2 10" xfId="2953"/>
    <cellStyle name="Normal 3 2 2 2 2 2 2" xfId="2954"/>
    <cellStyle name="Normal 3 2 2 2 2 2 2 2" xfId="2955"/>
    <cellStyle name="Normal 3 2 2 2 2 2 2 2 2" xfId="2956"/>
    <cellStyle name="Normal 3 2 2 2 2 2 2 2 2 2" xfId="2957"/>
    <cellStyle name="Normal 3 2 2 2 2 2 2 2 2 2 2" xfId="2958"/>
    <cellStyle name="Normal 3 2 2 2 2 2 2 2 2 2 2 2" xfId="2959"/>
    <cellStyle name="Normal 3 2 2 2 2 2 2 2 2 2 2 2 2" xfId="2960"/>
    <cellStyle name="Normal 3 2 2 2 2 2 2 2 2 2 2 2 2 2" xfId="2961"/>
    <cellStyle name="Normal 3 2 2 2 2 2 2 2 2 2 2 2 2 2 2" xfId="2962"/>
    <cellStyle name="Normal 3 2 2 2 2 2 2 2 2 2 2 2 2 3" xfId="2963"/>
    <cellStyle name="Normal 3 2 2 2 2 2 2 2 2 2 2 2 3" xfId="2964"/>
    <cellStyle name="Normal 3 2 2 2 2 2 2 2 2 2 2 2 3 2" xfId="2965"/>
    <cellStyle name="Normal 3 2 2 2 2 2 2 2 2 2 2 2 4" xfId="2966"/>
    <cellStyle name="Normal 3 2 2 2 2 2 2 2 2 2 2 3" xfId="2967"/>
    <cellStyle name="Normal 3 2 2 2 2 2 2 2 2 2 2 3 2" xfId="2968"/>
    <cellStyle name="Normal 3 2 2 2 2 2 2 2 2 2 2 3 2 2" xfId="2969"/>
    <cellStyle name="Normal 3 2 2 2 2 2 2 2 2 2 2 3 3" xfId="2970"/>
    <cellStyle name="Normal 3 2 2 2 2 2 2 2 2 2 2 4" xfId="2971"/>
    <cellStyle name="Normal 3 2 2 2 2 2 2 2 2 2 2 4 2" xfId="2972"/>
    <cellStyle name="Normal 3 2 2 2 2 2 2 2 2 2 2 5" xfId="2973"/>
    <cellStyle name="Normal 3 2 2 2 2 2 2 2 2 2 3" xfId="2974"/>
    <cellStyle name="Normal 3 2 2 2 2 2 2 2 2 2 3 2" xfId="2975"/>
    <cellStyle name="Normal 3 2 2 2 2 2 2 2 2 2 3 2 2" xfId="2976"/>
    <cellStyle name="Normal 3 2 2 2 2 2 2 2 2 2 3 2 2 2" xfId="2977"/>
    <cellStyle name="Normal 3 2 2 2 2 2 2 2 2 2 3 2 3" xfId="2978"/>
    <cellStyle name="Normal 3 2 2 2 2 2 2 2 2 2 3 3" xfId="2979"/>
    <cellStyle name="Normal 3 2 2 2 2 2 2 2 2 2 3 3 2" xfId="2980"/>
    <cellStyle name="Normal 3 2 2 2 2 2 2 2 2 2 3 4" xfId="2981"/>
    <cellStyle name="Normal 3 2 2 2 2 2 2 2 2 2 4" xfId="2982"/>
    <cellStyle name="Normal 3 2 2 2 2 2 2 2 2 2 4 2" xfId="2983"/>
    <cellStyle name="Normal 3 2 2 2 2 2 2 2 2 2 4 2 2" xfId="2984"/>
    <cellStyle name="Normal 3 2 2 2 2 2 2 2 2 2 4 3" xfId="2985"/>
    <cellStyle name="Normal 3 2 2 2 2 2 2 2 2 2 5" xfId="2986"/>
    <cellStyle name="Normal 3 2 2 2 2 2 2 2 2 2 5 2" xfId="2987"/>
    <cellStyle name="Normal 3 2 2 2 2 2 2 2 2 2 6" xfId="2988"/>
    <cellStyle name="Normal 3 2 2 2 2 2 2 2 2 3" xfId="2989"/>
    <cellStyle name="Normal 3 2 2 2 2 2 2 2 2 3 2" xfId="2990"/>
    <cellStyle name="Normal 3 2 2 2 2 2 2 2 2 3 2 2" xfId="2991"/>
    <cellStyle name="Normal 3 2 2 2 2 2 2 2 2 3 2 2 2" xfId="2992"/>
    <cellStyle name="Normal 3 2 2 2 2 2 2 2 2 3 2 2 2 2" xfId="2993"/>
    <cellStyle name="Normal 3 2 2 2 2 2 2 2 2 3 2 2 3" xfId="2994"/>
    <cellStyle name="Normal 3 2 2 2 2 2 2 2 2 3 2 3" xfId="2995"/>
    <cellStyle name="Normal 3 2 2 2 2 2 2 2 2 3 2 3 2" xfId="2996"/>
    <cellStyle name="Normal 3 2 2 2 2 2 2 2 2 3 2 4" xfId="2997"/>
    <cellStyle name="Normal 3 2 2 2 2 2 2 2 2 3 3" xfId="2998"/>
    <cellStyle name="Normal 3 2 2 2 2 2 2 2 2 3 3 2" xfId="2999"/>
    <cellStyle name="Normal 3 2 2 2 2 2 2 2 2 3 3 2 2" xfId="3000"/>
    <cellStyle name="Normal 3 2 2 2 2 2 2 2 2 3 3 3" xfId="3001"/>
    <cellStyle name="Normal 3 2 2 2 2 2 2 2 2 3 4" xfId="3002"/>
    <cellStyle name="Normal 3 2 2 2 2 2 2 2 2 3 4 2" xfId="3003"/>
    <cellStyle name="Normal 3 2 2 2 2 2 2 2 2 3 5" xfId="3004"/>
    <cellStyle name="Normal 3 2 2 2 2 2 2 2 2 4" xfId="3005"/>
    <cellStyle name="Normal 3 2 2 2 2 2 2 2 2 4 2" xfId="3006"/>
    <cellStyle name="Normal 3 2 2 2 2 2 2 2 2 4 2 2" xfId="3007"/>
    <cellStyle name="Normal 3 2 2 2 2 2 2 2 2 4 2 2 2" xfId="3008"/>
    <cellStyle name="Normal 3 2 2 2 2 2 2 2 2 4 2 3" xfId="3009"/>
    <cellStyle name="Normal 3 2 2 2 2 2 2 2 2 4 3" xfId="3010"/>
    <cellStyle name="Normal 3 2 2 2 2 2 2 2 2 4 3 2" xfId="3011"/>
    <cellStyle name="Normal 3 2 2 2 2 2 2 2 2 4 4" xfId="3012"/>
    <cellStyle name="Normal 3 2 2 2 2 2 2 2 2 5" xfId="3013"/>
    <cellStyle name="Normal 3 2 2 2 2 2 2 2 2 5 2" xfId="3014"/>
    <cellStyle name="Normal 3 2 2 2 2 2 2 2 2 5 2 2" xfId="3015"/>
    <cellStyle name="Normal 3 2 2 2 2 2 2 2 2 5 3" xfId="3016"/>
    <cellStyle name="Normal 3 2 2 2 2 2 2 2 2 6" xfId="3017"/>
    <cellStyle name="Normal 3 2 2 2 2 2 2 2 2 6 2" xfId="3018"/>
    <cellStyle name="Normal 3 2 2 2 2 2 2 2 2 7" xfId="3019"/>
    <cellStyle name="Normal 3 2 2 2 2 2 2 2 3" xfId="3020"/>
    <cellStyle name="Normal 3 2 2 2 2 2 2 2 3 2" xfId="3021"/>
    <cellStyle name="Normal 3 2 2 2 2 2 2 2 3 2 2" xfId="3022"/>
    <cellStyle name="Normal 3 2 2 2 2 2 2 2 3 2 2 2" xfId="3023"/>
    <cellStyle name="Normal 3 2 2 2 2 2 2 2 3 2 2 2 2" xfId="3024"/>
    <cellStyle name="Normal 3 2 2 2 2 2 2 2 3 2 2 2 2 2" xfId="3025"/>
    <cellStyle name="Normal 3 2 2 2 2 2 2 2 3 2 2 2 3" xfId="3026"/>
    <cellStyle name="Normal 3 2 2 2 2 2 2 2 3 2 2 3" xfId="3027"/>
    <cellStyle name="Normal 3 2 2 2 2 2 2 2 3 2 2 3 2" xfId="3028"/>
    <cellStyle name="Normal 3 2 2 2 2 2 2 2 3 2 2 4" xfId="3029"/>
    <cellStyle name="Normal 3 2 2 2 2 2 2 2 3 2 3" xfId="3030"/>
    <cellStyle name="Normal 3 2 2 2 2 2 2 2 3 2 3 2" xfId="3031"/>
    <cellStyle name="Normal 3 2 2 2 2 2 2 2 3 2 3 2 2" xfId="3032"/>
    <cellStyle name="Normal 3 2 2 2 2 2 2 2 3 2 3 3" xfId="3033"/>
    <cellStyle name="Normal 3 2 2 2 2 2 2 2 3 2 4" xfId="3034"/>
    <cellStyle name="Normal 3 2 2 2 2 2 2 2 3 2 4 2" xfId="3035"/>
    <cellStyle name="Normal 3 2 2 2 2 2 2 2 3 2 5" xfId="3036"/>
    <cellStyle name="Normal 3 2 2 2 2 2 2 2 3 3" xfId="3037"/>
    <cellStyle name="Normal 3 2 2 2 2 2 2 2 3 3 2" xfId="3038"/>
    <cellStyle name="Normal 3 2 2 2 2 2 2 2 3 3 2 2" xfId="3039"/>
    <cellStyle name="Normal 3 2 2 2 2 2 2 2 3 3 2 2 2" xfId="3040"/>
    <cellStyle name="Normal 3 2 2 2 2 2 2 2 3 3 2 3" xfId="3041"/>
    <cellStyle name="Normal 3 2 2 2 2 2 2 2 3 3 3" xfId="3042"/>
    <cellStyle name="Normal 3 2 2 2 2 2 2 2 3 3 3 2" xfId="3043"/>
    <cellStyle name="Normal 3 2 2 2 2 2 2 2 3 3 4" xfId="3044"/>
    <cellStyle name="Normal 3 2 2 2 2 2 2 2 3 4" xfId="3045"/>
    <cellStyle name="Normal 3 2 2 2 2 2 2 2 3 4 2" xfId="3046"/>
    <cellStyle name="Normal 3 2 2 2 2 2 2 2 3 4 2 2" xfId="3047"/>
    <cellStyle name="Normal 3 2 2 2 2 2 2 2 3 4 3" xfId="3048"/>
    <cellStyle name="Normal 3 2 2 2 2 2 2 2 3 5" xfId="3049"/>
    <cellStyle name="Normal 3 2 2 2 2 2 2 2 3 5 2" xfId="3050"/>
    <cellStyle name="Normal 3 2 2 2 2 2 2 2 3 6" xfId="3051"/>
    <cellStyle name="Normal 3 2 2 2 2 2 2 2 4" xfId="3052"/>
    <cellStyle name="Normal 3 2 2 2 2 2 2 2 4 2" xfId="3053"/>
    <cellStyle name="Normal 3 2 2 2 2 2 2 2 4 2 2" xfId="3054"/>
    <cellStyle name="Normal 3 2 2 2 2 2 2 2 4 2 2 2" xfId="3055"/>
    <cellStyle name="Normal 3 2 2 2 2 2 2 2 4 2 2 2 2" xfId="3056"/>
    <cellStyle name="Normal 3 2 2 2 2 2 2 2 4 2 2 3" xfId="3057"/>
    <cellStyle name="Normal 3 2 2 2 2 2 2 2 4 2 3" xfId="3058"/>
    <cellStyle name="Normal 3 2 2 2 2 2 2 2 4 2 3 2" xfId="3059"/>
    <cellStyle name="Normal 3 2 2 2 2 2 2 2 4 2 4" xfId="3060"/>
    <cellStyle name="Normal 3 2 2 2 2 2 2 2 4 3" xfId="3061"/>
    <cellStyle name="Normal 3 2 2 2 2 2 2 2 4 3 2" xfId="3062"/>
    <cellStyle name="Normal 3 2 2 2 2 2 2 2 4 3 2 2" xfId="3063"/>
    <cellStyle name="Normal 3 2 2 2 2 2 2 2 4 3 3" xfId="3064"/>
    <cellStyle name="Normal 3 2 2 2 2 2 2 2 4 4" xfId="3065"/>
    <cellStyle name="Normal 3 2 2 2 2 2 2 2 4 4 2" xfId="3066"/>
    <cellStyle name="Normal 3 2 2 2 2 2 2 2 4 5" xfId="3067"/>
    <cellStyle name="Normal 3 2 2 2 2 2 2 2 5" xfId="3068"/>
    <cellStyle name="Normal 3 2 2 2 2 2 2 2 5 2" xfId="3069"/>
    <cellStyle name="Normal 3 2 2 2 2 2 2 2 5 2 2" xfId="3070"/>
    <cellStyle name="Normal 3 2 2 2 2 2 2 2 5 2 2 2" xfId="3071"/>
    <cellStyle name="Normal 3 2 2 2 2 2 2 2 5 2 3" xfId="3072"/>
    <cellStyle name="Normal 3 2 2 2 2 2 2 2 5 3" xfId="3073"/>
    <cellStyle name="Normal 3 2 2 2 2 2 2 2 5 3 2" xfId="3074"/>
    <cellStyle name="Normal 3 2 2 2 2 2 2 2 5 4" xfId="3075"/>
    <cellStyle name="Normal 3 2 2 2 2 2 2 2 6" xfId="3076"/>
    <cellStyle name="Normal 3 2 2 2 2 2 2 2 6 2" xfId="3077"/>
    <cellStyle name="Normal 3 2 2 2 2 2 2 2 6 2 2" xfId="3078"/>
    <cellStyle name="Normal 3 2 2 2 2 2 2 2 6 3" xfId="3079"/>
    <cellStyle name="Normal 3 2 2 2 2 2 2 2 7" xfId="3080"/>
    <cellStyle name="Normal 3 2 2 2 2 2 2 2 7 2" xfId="3081"/>
    <cellStyle name="Normal 3 2 2 2 2 2 2 2 8" xfId="3082"/>
    <cellStyle name="Normal 3 2 2 2 2 2 2 3" xfId="3083"/>
    <cellStyle name="Normal 3 2 2 2 2 2 2 3 2" xfId="3084"/>
    <cellStyle name="Normal 3 2 2 2 2 2 2 3 2 2" xfId="3085"/>
    <cellStyle name="Normal 3 2 2 2 2 2 2 3 2 2 2" xfId="3086"/>
    <cellStyle name="Normal 3 2 2 2 2 2 2 3 2 2 2 2" xfId="3087"/>
    <cellStyle name="Normal 3 2 2 2 2 2 2 3 2 2 2 2 2" xfId="3088"/>
    <cellStyle name="Normal 3 2 2 2 2 2 2 3 2 2 2 2 2 2" xfId="3089"/>
    <cellStyle name="Normal 3 2 2 2 2 2 2 3 2 2 2 2 3" xfId="3090"/>
    <cellStyle name="Normal 3 2 2 2 2 2 2 3 2 2 2 3" xfId="3091"/>
    <cellStyle name="Normal 3 2 2 2 2 2 2 3 2 2 2 3 2" xfId="3092"/>
    <cellStyle name="Normal 3 2 2 2 2 2 2 3 2 2 2 4" xfId="3093"/>
    <cellStyle name="Normal 3 2 2 2 2 2 2 3 2 2 3" xfId="3094"/>
    <cellStyle name="Normal 3 2 2 2 2 2 2 3 2 2 3 2" xfId="3095"/>
    <cellStyle name="Normal 3 2 2 2 2 2 2 3 2 2 3 2 2" xfId="3096"/>
    <cellStyle name="Normal 3 2 2 2 2 2 2 3 2 2 3 3" xfId="3097"/>
    <cellStyle name="Normal 3 2 2 2 2 2 2 3 2 2 4" xfId="3098"/>
    <cellStyle name="Normal 3 2 2 2 2 2 2 3 2 2 4 2" xfId="3099"/>
    <cellStyle name="Normal 3 2 2 2 2 2 2 3 2 2 5" xfId="3100"/>
    <cellStyle name="Normal 3 2 2 2 2 2 2 3 2 3" xfId="3101"/>
    <cellStyle name="Normal 3 2 2 2 2 2 2 3 2 3 2" xfId="3102"/>
    <cellStyle name="Normal 3 2 2 2 2 2 2 3 2 3 2 2" xfId="3103"/>
    <cellStyle name="Normal 3 2 2 2 2 2 2 3 2 3 2 2 2" xfId="3104"/>
    <cellStyle name="Normal 3 2 2 2 2 2 2 3 2 3 2 3" xfId="3105"/>
    <cellStyle name="Normal 3 2 2 2 2 2 2 3 2 3 3" xfId="3106"/>
    <cellStyle name="Normal 3 2 2 2 2 2 2 3 2 3 3 2" xfId="3107"/>
    <cellStyle name="Normal 3 2 2 2 2 2 2 3 2 3 4" xfId="3108"/>
    <cellStyle name="Normal 3 2 2 2 2 2 2 3 2 4" xfId="3109"/>
    <cellStyle name="Normal 3 2 2 2 2 2 2 3 2 4 2" xfId="3110"/>
    <cellStyle name="Normal 3 2 2 2 2 2 2 3 2 4 2 2" xfId="3111"/>
    <cellStyle name="Normal 3 2 2 2 2 2 2 3 2 4 3" xfId="3112"/>
    <cellStyle name="Normal 3 2 2 2 2 2 2 3 2 5" xfId="3113"/>
    <cellStyle name="Normal 3 2 2 2 2 2 2 3 2 5 2" xfId="3114"/>
    <cellStyle name="Normal 3 2 2 2 2 2 2 3 2 6" xfId="3115"/>
    <cellStyle name="Normal 3 2 2 2 2 2 2 3 3" xfId="3116"/>
    <cellStyle name="Normal 3 2 2 2 2 2 2 3 3 2" xfId="3117"/>
    <cellStyle name="Normal 3 2 2 2 2 2 2 3 3 2 2" xfId="3118"/>
    <cellStyle name="Normal 3 2 2 2 2 2 2 3 3 2 2 2" xfId="3119"/>
    <cellStyle name="Normal 3 2 2 2 2 2 2 3 3 2 2 2 2" xfId="3120"/>
    <cellStyle name="Normal 3 2 2 2 2 2 2 3 3 2 2 3" xfId="3121"/>
    <cellStyle name="Normal 3 2 2 2 2 2 2 3 3 2 3" xfId="3122"/>
    <cellStyle name="Normal 3 2 2 2 2 2 2 3 3 2 3 2" xfId="3123"/>
    <cellStyle name="Normal 3 2 2 2 2 2 2 3 3 2 4" xfId="3124"/>
    <cellStyle name="Normal 3 2 2 2 2 2 2 3 3 3" xfId="3125"/>
    <cellStyle name="Normal 3 2 2 2 2 2 2 3 3 3 2" xfId="3126"/>
    <cellStyle name="Normal 3 2 2 2 2 2 2 3 3 3 2 2" xfId="3127"/>
    <cellStyle name="Normal 3 2 2 2 2 2 2 3 3 3 3" xfId="3128"/>
    <cellStyle name="Normal 3 2 2 2 2 2 2 3 3 4" xfId="3129"/>
    <cellStyle name="Normal 3 2 2 2 2 2 2 3 3 4 2" xfId="3130"/>
    <cellStyle name="Normal 3 2 2 2 2 2 2 3 3 5" xfId="3131"/>
    <cellStyle name="Normal 3 2 2 2 2 2 2 3 4" xfId="3132"/>
    <cellStyle name="Normal 3 2 2 2 2 2 2 3 4 2" xfId="3133"/>
    <cellStyle name="Normal 3 2 2 2 2 2 2 3 4 2 2" xfId="3134"/>
    <cellStyle name="Normal 3 2 2 2 2 2 2 3 4 2 2 2" xfId="3135"/>
    <cellStyle name="Normal 3 2 2 2 2 2 2 3 4 2 3" xfId="3136"/>
    <cellStyle name="Normal 3 2 2 2 2 2 2 3 4 3" xfId="3137"/>
    <cellStyle name="Normal 3 2 2 2 2 2 2 3 4 3 2" xfId="3138"/>
    <cellStyle name="Normal 3 2 2 2 2 2 2 3 4 4" xfId="3139"/>
    <cellStyle name="Normal 3 2 2 2 2 2 2 3 5" xfId="3140"/>
    <cellStyle name="Normal 3 2 2 2 2 2 2 3 5 2" xfId="3141"/>
    <cellStyle name="Normal 3 2 2 2 2 2 2 3 5 2 2" xfId="3142"/>
    <cellStyle name="Normal 3 2 2 2 2 2 2 3 5 3" xfId="3143"/>
    <cellStyle name="Normal 3 2 2 2 2 2 2 3 6" xfId="3144"/>
    <cellStyle name="Normal 3 2 2 2 2 2 2 3 6 2" xfId="3145"/>
    <cellStyle name="Normal 3 2 2 2 2 2 2 3 7" xfId="3146"/>
    <cellStyle name="Normal 3 2 2 2 2 2 2 4" xfId="3147"/>
    <cellStyle name="Normal 3 2 2 2 2 2 2 4 2" xfId="3148"/>
    <cellStyle name="Normal 3 2 2 2 2 2 2 4 2 2" xfId="3149"/>
    <cellStyle name="Normal 3 2 2 2 2 2 2 4 2 2 2" xfId="3150"/>
    <cellStyle name="Normal 3 2 2 2 2 2 2 4 2 2 2 2" xfId="3151"/>
    <cellStyle name="Normal 3 2 2 2 2 2 2 4 2 2 2 2 2" xfId="3152"/>
    <cellStyle name="Normal 3 2 2 2 2 2 2 4 2 2 2 3" xfId="3153"/>
    <cellStyle name="Normal 3 2 2 2 2 2 2 4 2 2 3" xfId="3154"/>
    <cellStyle name="Normal 3 2 2 2 2 2 2 4 2 2 3 2" xfId="3155"/>
    <cellStyle name="Normal 3 2 2 2 2 2 2 4 2 2 4" xfId="3156"/>
    <cellStyle name="Normal 3 2 2 2 2 2 2 4 2 3" xfId="3157"/>
    <cellStyle name="Normal 3 2 2 2 2 2 2 4 2 3 2" xfId="3158"/>
    <cellStyle name="Normal 3 2 2 2 2 2 2 4 2 3 2 2" xfId="3159"/>
    <cellStyle name="Normal 3 2 2 2 2 2 2 4 2 3 3" xfId="3160"/>
    <cellStyle name="Normal 3 2 2 2 2 2 2 4 2 4" xfId="3161"/>
    <cellStyle name="Normal 3 2 2 2 2 2 2 4 2 4 2" xfId="3162"/>
    <cellStyle name="Normal 3 2 2 2 2 2 2 4 2 5" xfId="3163"/>
    <cellStyle name="Normal 3 2 2 2 2 2 2 4 3" xfId="3164"/>
    <cellStyle name="Normal 3 2 2 2 2 2 2 4 3 2" xfId="3165"/>
    <cellStyle name="Normal 3 2 2 2 2 2 2 4 3 2 2" xfId="3166"/>
    <cellStyle name="Normal 3 2 2 2 2 2 2 4 3 2 2 2" xfId="3167"/>
    <cellStyle name="Normal 3 2 2 2 2 2 2 4 3 2 3" xfId="3168"/>
    <cellStyle name="Normal 3 2 2 2 2 2 2 4 3 3" xfId="3169"/>
    <cellStyle name="Normal 3 2 2 2 2 2 2 4 3 3 2" xfId="3170"/>
    <cellStyle name="Normal 3 2 2 2 2 2 2 4 3 4" xfId="3171"/>
    <cellStyle name="Normal 3 2 2 2 2 2 2 4 4" xfId="3172"/>
    <cellStyle name="Normal 3 2 2 2 2 2 2 4 4 2" xfId="3173"/>
    <cellStyle name="Normal 3 2 2 2 2 2 2 4 4 2 2" xfId="3174"/>
    <cellStyle name="Normal 3 2 2 2 2 2 2 4 4 3" xfId="3175"/>
    <cellStyle name="Normal 3 2 2 2 2 2 2 4 5" xfId="3176"/>
    <cellStyle name="Normal 3 2 2 2 2 2 2 4 5 2" xfId="3177"/>
    <cellStyle name="Normal 3 2 2 2 2 2 2 4 6" xfId="3178"/>
    <cellStyle name="Normal 3 2 2 2 2 2 2 5" xfId="3179"/>
    <cellStyle name="Normal 3 2 2 2 2 2 2 5 2" xfId="3180"/>
    <cellStyle name="Normal 3 2 2 2 2 2 2 5 2 2" xfId="3181"/>
    <cellStyle name="Normal 3 2 2 2 2 2 2 5 2 2 2" xfId="3182"/>
    <cellStyle name="Normal 3 2 2 2 2 2 2 5 2 2 2 2" xfId="3183"/>
    <cellStyle name="Normal 3 2 2 2 2 2 2 5 2 2 3" xfId="3184"/>
    <cellStyle name="Normal 3 2 2 2 2 2 2 5 2 3" xfId="3185"/>
    <cellStyle name="Normal 3 2 2 2 2 2 2 5 2 3 2" xfId="3186"/>
    <cellStyle name="Normal 3 2 2 2 2 2 2 5 2 4" xfId="3187"/>
    <cellStyle name="Normal 3 2 2 2 2 2 2 5 3" xfId="3188"/>
    <cellStyle name="Normal 3 2 2 2 2 2 2 5 3 2" xfId="3189"/>
    <cellStyle name="Normal 3 2 2 2 2 2 2 5 3 2 2" xfId="3190"/>
    <cellStyle name="Normal 3 2 2 2 2 2 2 5 3 3" xfId="3191"/>
    <cellStyle name="Normal 3 2 2 2 2 2 2 5 4" xfId="3192"/>
    <cellStyle name="Normal 3 2 2 2 2 2 2 5 4 2" xfId="3193"/>
    <cellStyle name="Normal 3 2 2 2 2 2 2 5 5" xfId="3194"/>
    <cellStyle name="Normal 3 2 2 2 2 2 2 6" xfId="3195"/>
    <cellStyle name="Normal 3 2 2 2 2 2 2 6 2" xfId="3196"/>
    <cellStyle name="Normal 3 2 2 2 2 2 2 6 2 2" xfId="3197"/>
    <cellStyle name="Normal 3 2 2 2 2 2 2 6 2 2 2" xfId="3198"/>
    <cellStyle name="Normal 3 2 2 2 2 2 2 6 2 3" xfId="3199"/>
    <cellStyle name="Normal 3 2 2 2 2 2 2 6 3" xfId="3200"/>
    <cellStyle name="Normal 3 2 2 2 2 2 2 6 3 2" xfId="3201"/>
    <cellStyle name="Normal 3 2 2 2 2 2 2 6 4" xfId="3202"/>
    <cellStyle name="Normal 3 2 2 2 2 2 2 7" xfId="3203"/>
    <cellStyle name="Normal 3 2 2 2 2 2 2 7 2" xfId="3204"/>
    <cellStyle name="Normal 3 2 2 2 2 2 2 7 2 2" xfId="3205"/>
    <cellStyle name="Normal 3 2 2 2 2 2 2 7 3" xfId="3206"/>
    <cellStyle name="Normal 3 2 2 2 2 2 2 8" xfId="3207"/>
    <cellStyle name="Normal 3 2 2 2 2 2 2 8 2" xfId="3208"/>
    <cellStyle name="Normal 3 2 2 2 2 2 2 9" xfId="3209"/>
    <cellStyle name="Normal 3 2 2 2 2 2 3" xfId="3210"/>
    <cellStyle name="Normal 3 2 2 2 2 2 3 2" xfId="3211"/>
    <cellStyle name="Normal 3 2 2 2 2 2 3 2 2" xfId="3212"/>
    <cellStyle name="Normal 3 2 2 2 2 2 3 2 2 2" xfId="3213"/>
    <cellStyle name="Normal 3 2 2 2 2 2 3 2 2 2 2" xfId="3214"/>
    <cellStyle name="Normal 3 2 2 2 2 2 3 2 2 2 2 2" xfId="3215"/>
    <cellStyle name="Normal 3 2 2 2 2 2 3 2 2 2 2 2 2" xfId="3216"/>
    <cellStyle name="Normal 3 2 2 2 2 2 3 2 2 2 2 2 2 2" xfId="3217"/>
    <cellStyle name="Normal 3 2 2 2 2 2 3 2 2 2 2 2 3" xfId="3218"/>
    <cellStyle name="Normal 3 2 2 2 2 2 3 2 2 2 2 3" xfId="3219"/>
    <cellStyle name="Normal 3 2 2 2 2 2 3 2 2 2 2 3 2" xfId="3220"/>
    <cellStyle name="Normal 3 2 2 2 2 2 3 2 2 2 2 4" xfId="3221"/>
    <cellStyle name="Normal 3 2 2 2 2 2 3 2 2 2 3" xfId="3222"/>
    <cellStyle name="Normal 3 2 2 2 2 2 3 2 2 2 3 2" xfId="3223"/>
    <cellStyle name="Normal 3 2 2 2 2 2 3 2 2 2 3 2 2" xfId="3224"/>
    <cellStyle name="Normal 3 2 2 2 2 2 3 2 2 2 3 3" xfId="3225"/>
    <cellStyle name="Normal 3 2 2 2 2 2 3 2 2 2 4" xfId="3226"/>
    <cellStyle name="Normal 3 2 2 2 2 2 3 2 2 2 4 2" xfId="3227"/>
    <cellStyle name="Normal 3 2 2 2 2 2 3 2 2 2 5" xfId="3228"/>
    <cellStyle name="Normal 3 2 2 2 2 2 3 2 2 3" xfId="3229"/>
    <cellStyle name="Normal 3 2 2 2 2 2 3 2 2 3 2" xfId="3230"/>
    <cellStyle name="Normal 3 2 2 2 2 2 3 2 2 3 2 2" xfId="3231"/>
    <cellStyle name="Normal 3 2 2 2 2 2 3 2 2 3 2 2 2" xfId="3232"/>
    <cellStyle name="Normal 3 2 2 2 2 2 3 2 2 3 2 3" xfId="3233"/>
    <cellStyle name="Normal 3 2 2 2 2 2 3 2 2 3 3" xfId="3234"/>
    <cellStyle name="Normal 3 2 2 2 2 2 3 2 2 3 3 2" xfId="3235"/>
    <cellStyle name="Normal 3 2 2 2 2 2 3 2 2 3 4" xfId="3236"/>
    <cellStyle name="Normal 3 2 2 2 2 2 3 2 2 4" xfId="3237"/>
    <cellStyle name="Normal 3 2 2 2 2 2 3 2 2 4 2" xfId="3238"/>
    <cellStyle name="Normal 3 2 2 2 2 2 3 2 2 4 2 2" xfId="3239"/>
    <cellStyle name="Normal 3 2 2 2 2 2 3 2 2 4 3" xfId="3240"/>
    <cellStyle name="Normal 3 2 2 2 2 2 3 2 2 5" xfId="3241"/>
    <cellStyle name="Normal 3 2 2 2 2 2 3 2 2 5 2" xfId="3242"/>
    <cellStyle name="Normal 3 2 2 2 2 2 3 2 2 6" xfId="3243"/>
    <cellStyle name="Normal 3 2 2 2 2 2 3 2 3" xfId="3244"/>
    <cellStyle name="Normal 3 2 2 2 2 2 3 2 3 2" xfId="3245"/>
    <cellStyle name="Normal 3 2 2 2 2 2 3 2 3 2 2" xfId="3246"/>
    <cellStyle name="Normal 3 2 2 2 2 2 3 2 3 2 2 2" xfId="3247"/>
    <cellStyle name="Normal 3 2 2 2 2 2 3 2 3 2 2 2 2" xfId="3248"/>
    <cellStyle name="Normal 3 2 2 2 2 2 3 2 3 2 2 3" xfId="3249"/>
    <cellStyle name="Normal 3 2 2 2 2 2 3 2 3 2 3" xfId="3250"/>
    <cellStyle name="Normal 3 2 2 2 2 2 3 2 3 2 3 2" xfId="3251"/>
    <cellStyle name="Normal 3 2 2 2 2 2 3 2 3 2 4" xfId="3252"/>
    <cellStyle name="Normal 3 2 2 2 2 2 3 2 3 3" xfId="3253"/>
    <cellStyle name="Normal 3 2 2 2 2 2 3 2 3 3 2" xfId="3254"/>
    <cellStyle name="Normal 3 2 2 2 2 2 3 2 3 3 2 2" xfId="3255"/>
    <cellStyle name="Normal 3 2 2 2 2 2 3 2 3 3 3" xfId="3256"/>
    <cellStyle name="Normal 3 2 2 2 2 2 3 2 3 4" xfId="3257"/>
    <cellStyle name="Normal 3 2 2 2 2 2 3 2 3 4 2" xfId="3258"/>
    <cellStyle name="Normal 3 2 2 2 2 2 3 2 3 5" xfId="3259"/>
    <cellStyle name="Normal 3 2 2 2 2 2 3 2 4" xfId="3260"/>
    <cellStyle name="Normal 3 2 2 2 2 2 3 2 4 2" xfId="3261"/>
    <cellStyle name="Normal 3 2 2 2 2 2 3 2 4 2 2" xfId="3262"/>
    <cellStyle name="Normal 3 2 2 2 2 2 3 2 4 2 2 2" xfId="3263"/>
    <cellStyle name="Normal 3 2 2 2 2 2 3 2 4 2 3" xfId="3264"/>
    <cellStyle name="Normal 3 2 2 2 2 2 3 2 4 3" xfId="3265"/>
    <cellStyle name="Normal 3 2 2 2 2 2 3 2 4 3 2" xfId="3266"/>
    <cellStyle name="Normal 3 2 2 2 2 2 3 2 4 4" xfId="3267"/>
    <cellStyle name="Normal 3 2 2 2 2 2 3 2 5" xfId="3268"/>
    <cellStyle name="Normal 3 2 2 2 2 2 3 2 5 2" xfId="3269"/>
    <cellStyle name="Normal 3 2 2 2 2 2 3 2 5 2 2" xfId="3270"/>
    <cellStyle name="Normal 3 2 2 2 2 2 3 2 5 3" xfId="3271"/>
    <cellStyle name="Normal 3 2 2 2 2 2 3 2 6" xfId="3272"/>
    <cellStyle name="Normal 3 2 2 2 2 2 3 2 6 2" xfId="3273"/>
    <cellStyle name="Normal 3 2 2 2 2 2 3 2 7" xfId="3274"/>
    <cellStyle name="Normal 3 2 2 2 2 2 3 3" xfId="3275"/>
    <cellStyle name="Normal 3 2 2 2 2 2 3 3 2" xfId="3276"/>
    <cellStyle name="Normal 3 2 2 2 2 2 3 3 2 2" xfId="3277"/>
    <cellStyle name="Normal 3 2 2 2 2 2 3 3 2 2 2" xfId="3278"/>
    <cellStyle name="Normal 3 2 2 2 2 2 3 3 2 2 2 2" xfId="3279"/>
    <cellStyle name="Normal 3 2 2 2 2 2 3 3 2 2 2 2 2" xfId="3280"/>
    <cellStyle name="Normal 3 2 2 2 2 2 3 3 2 2 2 3" xfId="3281"/>
    <cellStyle name="Normal 3 2 2 2 2 2 3 3 2 2 3" xfId="3282"/>
    <cellStyle name="Normal 3 2 2 2 2 2 3 3 2 2 3 2" xfId="3283"/>
    <cellStyle name="Normal 3 2 2 2 2 2 3 3 2 2 4" xfId="3284"/>
    <cellStyle name="Normal 3 2 2 2 2 2 3 3 2 3" xfId="3285"/>
    <cellStyle name="Normal 3 2 2 2 2 2 3 3 2 3 2" xfId="3286"/>
    <cellStyle name="Normal 3 2 2 2 2 2 3 3 2 3 2 2" xfId="3287"/>
    <cellStyle name="Normal 3 2 2 2 2 2 3 3 2 3 3" xfId="3288"/>
    <cellStyle name="Normal 3 2 2 2 2 2 3 3 2 4" xfId="3289"/>
    <cellStyle name="Normal 3 2 2 2 2 2 3 3 2 4 2" xfId="3290"/>
    <cellStyle name="Normal 3 2 2 2 2 2 3 3 2 5" xfId="3291"/>
    <cellStyle name="Normal 3 2 2 2 2 2 3 3 3" xfId="3292"/>
    <cellStyle name="Normal 3 2 2 2 2 2 3 3 3 2" xfId="3293"/>
    <cellStyle name="Normal 3 2 2 2 2 2 3 3 3 2 2" xfId="3294"/>
    <cellStyle name="Normal 3 2 2 2 2 2 3 3 3 2 2 2" xfId="3295"/>
    <cellStyle name="Normal 3 2 2 2 2 2 3 3 3 2 3" xfId="3296"/>
    <cellStyle name="Normal 3 2 2 2 2 2 3 3 3 3" xfId="3297"/>
    <cellStyle name="Normal 3 2 2 2 2 2 3 3 3 3 2" xfId="3298"/>
    <cellStyle name="Normal 3 2 2 2 2 2 3 3 3 4" xfId="3299"/>
    <cellStyle name="Normal 3 2 2 2 2 2 3 3 4" xfId="3300"/>
    <cellStyle name="Normal 3 2 2 2 2 2 3 3 4 2" xfId="3301"/>
    <cellStyle name="Normal 3 2 2 2 2 2 3 3 4 2 2" xfId="3302"/>
    <cellStyle name="Normal 3 2 2 2 2 2 3 3 4 3" xfId="3303"/>
    <cellStyle name="Normal 3 2 2 2 2 2 3 3 5" xfId="3304"/>
    <cellStyle name="Normal 3 2 2 2 2 2 3 3 5 2" xfId="3305"/>
    <cellStyle name="Normal 3 2 2 2 2 2 3 3 6" xfId="3306"/>
    <cellStyle name="Normal 3 2 2 2 2 2 3 4" xfId="3307"/>
    <cellStyle name="Normal 3 2 2 2 2 2 3 4 2" xfId="3308"/>
    <cellStyle name="Normal 3 2 2 2 2 2 3 4 2 2" xfId="3309"/>
    <cellStyle name="Normal 3 2 2 2 2 2 3 4 2 2 2" xfId="3310"/>
    <cellStyle name="Normal 3 2 2 2 2 2 3 4 2 2 2 2" xfId="3311"/>
    <cellStyle name="Normal 3 2 2 2 2 2 3 4 2 2 3" xfId="3312"/>
    <cellStyle name="Normal 3 2 2 2 2 2 3 4 2 3" xfId="3313"/>
    <cellStyle name="Normal 3 2 2 2 2 2 3 4 2 3 2" xfId="3314"/>
    <cellStyle name="Normal 3 2 2 2 2 2 3 4 2 4" xfId="3315"/>
    <cellStyle name="Normal 3 2 2 2 2 2 3 4 3" xfId="3316"/>
    <cellStyle name="Normal 3 2 2 2 2 2 3 4 3 2" xfId="3317"/>
    <cellStyle name="Normal 3 2 2 2 2 2 3 4 3 2 2" xfId="3318"/>
    <cellStyle name="Normal 3 2 2 2 2 2 3 4 3 3" xfId="3319"/>
    <cellStyle name="Normal 3 2 2 2 2 2 3 4 4" xfId="3320"/>
    <cellStyle name="Normal 3 2 2 2 2 2 3 4 4 2" xfId="3321"/>
    <cellStyle name="Normal 3 2 2 2 2 2 3 4 5" xfId="3322"/>
    <cellStyle name="Normal 3 2 2 2 2 2 3 5" xfId="3323"/>
    <cellStyle name="Normal 3 2 2 2 2 2 3 5 2" xfId="3324"/>
    <cellStyle name="Normal 3 2 2 2 2 2 3 5 2 2" xfId="3325"/>
    <cellStyle name="Normal 3 2 2 2 2 2 3 5 2 2 2" xfId="3326"/>
    <cellStyle name="Normal 3 2 2 2 2 2 3 5 2 3" xfId="3327"/>
    <cellStyle name="Normal 3 2 2 2 2 2 3 5 3" xfId="3328"/>
    <cellStyle name="Normal 3 2 2 2 2 2 3 5 3 2" xfId="3329"/>
    <cellStyle name="Normal 3 2 2 2 2 2 3 5 4" xfId="3330"/>
    <cellStyle name="Normal 3 2 2 2 2 2 3 6" xfId="3331"/>
    <cellStyle name="Normal 3 2 2 2 2 2 3 6 2" xfId="3332"/>
    <cellStyle name="Normal 3 2 2 2 2 2 3 6 2 2" xfId="3333"/>
    <cellStyle name="Normal 3 2 2 2 2 2 3 6 3" xfId="3334"/>
    <cellStyle name="Normal 3 2 2 2 2 2 3 7" xfId="3335"/>
    <cellStyle name="Normal 3 2 2 2 2 2 3 7 2" xfId="3336"/>
    <cellStyle name="Normal 3 2 2 2 2 2 3 8" xfId="3337"/>
    <cellStyle name="Normal 3 2 2 2 2 2 4" xfId="3338"/>
    <cellStyle name="Normal 3 2 2 2 2 2 4 2" xfId="3339"/>
    <cellStyle name="Normal 3 2 2 2 2 2 4 2 2" xfId="3340"/>
    <cellStyle name="Normal 3 2 2 2 2 2 4 2 2 2" xfId="3341"/>
    <cellStyle name="Normal 3 2 2 2 2 2 4 2 2 2 2" xfId="3342"/>
    <cellStyle name="Normal 3 2 2 2 2 2 4 2 2 2 2 2" xfId="3343"/>
    <cellStyle name="Normal 3 2 2 2 2 2 4 2 2 2 2 2 2" xfId="3344"/>
    <cellStyle name="Normal 3 2 2 2 2 2 4 2 2 2 2 3" xfId="3345"/>
    <cellStyle name="Normal 3 2 2 2 2 2 4 2 2 2 3" xfId="3346"/>
    <cellStyle name="Normal 3 2 2 2 2 2 4 2 2 2 3 2" xfId="3347"/>
    <cellStyle name="Normal 3 2 2 2 2 2 4 2 2 2 4" xfId="3348"/>
    <cellStyle name="Normal 3 2 2 2 2 2 4 2 2 3" xfId="3349"/>
    <cellStyle name="Normal 3 2 2 2 2 2 4 2 2 3 2" xfId="3350"/>
    <cellStyle name="Normal 3 2 2 2 2 2 4 2 2 3 2 2" xfId="3351"/>
    <cellStyle name="Normal 3 2 2 2 2 2 4 2 2 3 3" xfId="3352"/>
    <cellStyle name="Normal 3 2 2 2 2 2 4 2 2 4" xfId="3353"/>
    <cellStyle name="Normal 3 2 2 2 2 2 4 2 2 4 2" xfId="3354"/>
    <cellStyle name="Normal 3 2 2 2 2 2 4 2 2 5" xfId="3355"/>
    <cellStyle name="Normal 3 2 2 2 2 2 4 2 3" xfId="3356"/>
    <cellStyle name="Normal 3 2 2 2 2 2 4 2 3 2" xfId="3357"/>
    <cellStyle name="Normal 3 2 2 2 2 2 4 2 3 2 2" xfId="3358"/>
    <cellStyle name="Normal 3 2 2 2 2 2 4 2 3 2 2 2" xfId="3359"/>
    <cellStyle name="Normal 3 2 2 2 2 2 4 2 3 2 3" xfId="3360"/>
    <cellStyle name="Normal 3 2 2 2 2 2 4 2 3 3" xfId="3361"/>
    <cellStyle name="Normal 3 2 2 2 2 2 4 2 3 3 2" xfId="3362"/>
    <cellStyle name="Normal 3 2 2 2 2 2 4 2 3 4" xfId="3363"/>
    <cellStyle name="Normal 3 2 2 2 2 2 4 2 4" xfId="3364"/>
    <cellStyle name="Normal 3 2 2 2 2 2 4 2 4 2" xfId="3365"/>
    <cellStyle name="Normal 3 2 2 2 2 2 4 2 4 2 2" xfId="3366"/>
    <cellStyle name="Normal 3 2 2 2 2 2 4 2 4 3" xfId="3367"/>
    <cellStyle name="Normal 3 2 2 2 2 2 4 2 5" xfId="3368"/>
    <cellStyle name="Normal 3 2 2 2 2 2 4 2 5 2" xfId="3369"/>
    <cellStyle name="Normal 3 2 2 2 2 2 4 2 6" xfId="3370"/>
    <cellStyle name="Normal 3 2 2 2 2 2 4 3" xfId="3371"/>
    <cellStyle name="Normal 3 2 2 2 2 2 4 3 2" xfId="3372"/>
    <cellStyle name="Normal 3 2 2 2 2 2 4 3 2 2" xfId="3373"/>
    <cellStyle name="Normal 3 2 2 2 2 2 4 3 2 2 2" xfId="3374"/>
    <cellStyle name="Normal 3 2 2 2 2 2 4 3 2 2 2 2" xfId="3375"/>
    <cellStyle name="Normal 3 2 2 2 2 2 4 3 2 2 3" xfId="3376"/>
    <cellStyle name="Normal 3 2 2 2 2 2 4 3 2 3" xfId="3377"/>
    <cellStyle name="Normal 3 2 2 2 2 2 4 3 2 3 2" xfId="3378"/>
    <cellStyle name="Normal 3 2 2 2 2 2 4 3 2 4" xfId="3379"/>
    <cellStyle name="Normal 3 2 2 2 2 2 4 3 3" xfId="3380"/>
    <cellStyle name="Normal 3 2 2 2 2 2 4 3 3 2" xfId="3381"/>
    <cellStyle name="Normal 3 2 2 2 2 2 4 3 3 2 2" xfId="3382"/>
    <cellStyle name="Normal 3 2 2 2 2 2 4 3 3 3" xfId="3383"/>
    <cellStyle name="Normal 3 2 2 2 2 2 4 3 4" xfId="3384"/>
    <cellStyle name="Normal 3 2 2 2 2 2 4 3 4 2" xfId="3385"/>
    <cellStyle name="Normal 3 2 2 2 2 2 4 3 5" xfId="3386"/>
    <cellStyle name="Normal 3 2 2 2 2 2 4 4" xfId="3387"/>
    <cellStyle name="Normal 3 2 2 2 2 2 4 4 2" xfId="3388"/>
    <cellStyle name="Normal 3 2 2 2 2 2 4 4 2 2" xfId="3389"/>
    <cellStyle name="Normal 3 2 2 2 2 2 4 4 2 2 2" xfId="3390"/>
    <cellStyle name="Normal 3 2 2 2 2 2 4 4 2 3" xfId="3391"/>
    <cellStyle name="Normal 3 2 2 2 2 2 4 4 3" xfId="3392"/>
    <cellStyle name="Normal 3 2 2 2 2 2 4 4 3 2" xfId="3393"/>
    <cellStyle name="Normal 3 2 2 2 2 2 4 4 4" xfId="3394"/>
    <cellStyle name="Normal 3 2 2 2 2 2 4 5" xfId="3395"/>
    <cellStyle name="Normal 3 2 2 2 2 2 4 5 2" xfId="3396"/>
    <cellStyle name="Normal 3 2 2 2 2 2 4 5 2 2" xfId="3397"/>
    <cellStyle name="Normal 3 2 2 2 2 2 4 5 3" xfId="3398"/>
    <cellStyle name="Normal 3 2 2 2 2 2 4 6" xfId="3399"/>
    <cellStyle name="Normal 3 2 2 2 2 2 4 6 2" xfId="3400"/>
    <cellStyle name="Normal 3 2 2 2 2 2 4 7" xfId="3401"/>
    <cellStyle name="Normal 3 2 2 2 2 2 5" xfId="3402"/>
    <cellStyle name="Normal 3 2 2 2 2 2 5 2" xfId="3403"/>
    <cellStyle name="Normal 3 2 2 2 2 2 5 2 2" xfId="3404"/>
    <cellStyle name="Normal 3 2 2 2 2 2 5 2 2 2" xfId="3405"/>
    <cellStyle name="Normal 3 2 2 2 2 2 5 2 2 2 2" xfId="3406"/>
    <cellStyle name="Normal 3 2 2 2 2 2 5 2 2 2 2 2" xfId="3407"/>
    <cellStyle name="Normal 3 2 2 2 2 2 5 2 2 2 3" xfId="3408"/>
    <cellStyle name="Normal 3 2 2 2 2 2 5 2 2 3" xfId="3409"/>
    <cellStyle name="Normal 3 2 2 2 2 2 5 2 2 3 2" xfId="3410"/>
    <cellStyle name="Normal 3 2 2 2 2 2 5 2 2 4" xfId="3411"/>
    <cellStyle name="Normal 3 2 2 2 2 2 5 2 3" xfId="3412"/>
    <cellStyle name="Normal 3 2 2 2 2 2 5 2 3 2" xfId="3413"/>
    <cellStyle name="Normal 3 2 2 2 2 2 5 2 3 2 2" xfId="3414"/>
    <cellStyle name="Normal 3 2 2 2 2 2 5 2 3 3" xfId="3415"/>
    <cellStyle name="Normal 3 2 2 2 2 2 5 2 4" xfId="3416"/>
    <cellStyle name="Normal 3 2 2 2 2 2 5 2 4 2" xfId="3417"/>
    <cellStyle name="Normal 3 2 2 2 2 2 5 2 5" xfId="3418"/>
    <cellStyle name="Normal 3 2 2 2 2 2 5 3" xfId="3419"/>
    <cellStyle name="Normal 3 2 2 2 2 2 5 3 2" xfId="3420"/>
    <cellStyle name="Normal 3 2 2 2 2 2 5 3 2 2" xfId="3421"/>
    <cellStyle name="Normal 3 2 2 2 2 2 5 3 2 2 2" xfId="3422"/>
    <cellStyle name="Normal 3 2 2 2 2 2 5 3 2 3" xfId="3423"/>
    <cellStyle name="Normal 3 2 2 2 2 2 5 3 3" xfId="3424"/>
    <cellStyle name="Normal 3 2 2 2 2 2 5 3 3 2" xfId="3425"/>
    <cellStyle name="Normal 3 2 2 2 2 2 5 3 4" xfId="3426"/>
    <cellStyle name="Normal 3 2 2 2 2 2 5 4" xfId="3427"/>
    <cellStyle name="Normal 3 2 2 2 2 2 5 4 2" xfId="3428"/>
    <cellStyle name="Normal 3 2 2 2 2 2 5 4 2 2" xfId="3429"/>
    <cellStyle name="Normal 3 2 2 2 2 2 5 4 3" xfId="3430"/>
    <cellStyle name="Normal 3 2 2 2 2 2 5 5" xfId="3431"/>
    <cellStyle name="Normal 3 2 2 2 2 2 5 5 2" xfId="3432"/>
    <cellStyle name="Normal 3 2 2 2 2 2 5 6" xfId="3433"/>
    <cellStyle name="Normal 3 2 2 2 2 2 6" xfId="3434"/>
    <cellStyle name="Normal 3 2 2 2 2 2 6 2" xfId="3435"/>
    <cellStyle name="Normal 3 2 2 2 2 2 6 2 2" xfId="3436"/>
    <cellStyle name="Normal 3 2 2 2 2 2 6 2 2 2" xfId="3437"/>
    <cellStyle name="Normal 3 2 2 2 2 2 6 2 2 2 2" xfId="3438"/>
    <cellStyle name="Normal 3 2 2 2 2 2 6 2 2 3" xfId="3439"/>
    <cellStyle name="Normal 3 2 2 2 2 2 6 2 3" xfId="3440"/>
    <cellStyle name="Normal 3 2 2 2 2 2 6 2 3 2" xfId="3441"/>
    <cellStyle name="Normal 3 2 2 2 2 2 6 2 4" xfId="3442"/>
    <cellStyle name="Normal 3 2 2 2 2 2 6 3" xfId="3443"/>
    <cellStyle name="Normal 3 2 2 2 2 2 6 3 2" xfId="3444"/>
    <cellStyle name="Normal 3 2 2 2 2 2 6 3 2 2" xfId="3445"/>
    <cellStyle name="Normal 3 2 2 2 2 2 6 3 3" xfId="3446"/>
    <cellStyle name="Normal 3 2 2 2 2 2 6 4" xfId="3447"/>
    <cellStyle name="Normal 3 2 2 2 2 2 6 4 2" xfId="3448"/>
    <cellStyle name="Normal 3 2 2 2 2 2 6 5" xfId="3449"/>
    <cellStyle name="Normal 3 2 2 2 2 2 7" xfId="3450"/>
    <cellStyle name="Normal 3 2 2 2 2 2 7 2" xfId="3451"/>
    <cellStyle name="Normal 3 2 2 2 2 2 7 2 2" xfId="3452"/>
    <cellStyle name="Normal 3 2 2 2 2 2 7 2 2 2" xfId="3453"/>
    <cellStyle name="Normal 3 2 2 2 2 2 7 2 3" xfId="3454"/>
    <cellStyle name="Normal 3 2 2 2 2 2 7 3" xfId="3455"/>
    <cellStyle name="Normal 3 2 2 2 2 2 7 3 2" xfId="3456"/>
    <cellStyle name="Normal 3 2 2 2 2 2 7 4" xfId="3457"/>
    <cellStyle name="Normal 3 2 2 2 2 2 8" xfId="3458"/>
    <cellStyle name="Normal 3 2 2 2 2 2 8 2" xfId="3459"/>
    <cellStyle name="Normal 3 2 2 2 2 2 8 2 2" xfId="3460"/>
    <cellStyle name="Normal 3 2 2 2 2 2 8 3" xfId="3461"/>
    <cellStyle name="Normal 3 2 2 2 2 2 9" xfId="3462"/>
    <cellStyle name="Normal 3 2 2 2 2 2 9 2" xfId="3463"/>
    <cellStyle name="Normal 3 2 2 2 2 3" xfId="3464"/>
    <cellStyle name="Normal 3 2 2 2 2 3 2" xfId="3465"/>
    <cellStyle name="Normal 3 2 2 2 2 3 2 2" xfId="3466"/>
    <cellStyle name="Normal 3 2 2 2 2 3 2 2 2" xfId="3467"/>
    <cellStyle name="Normal 3 2 2 2 2 3 2 2 2 2" xfId="3468"/>
    <cellStyle name="Normal 3 2 2 2 2 3 2 2 2 2 2" xfId="3469"/>
    <cellStyle name="Normal 3 2 2 2 2 3 2 2 2 2 2 2" xfId="3470"/>
    <cellStyle name="Normal 3 2 2 2 2 3 2 2 2 2 2 2 2" xfId="3471"/>
    <cellStyle name="Normal 3 2 2 2 2 3 2 2 2 2 2 2 2 2" xfId="3472"/>
    <cellStyle name="Normal 3 2 2 2 2 3 2 2 2 2 2 2 3" xfId="3473"/>
    <cellStyle name="Normal 3 2 2 2 2 3 2 2 2 2 2 3" xfId="3474"/>
    <cellStyle name="Normal 3 2 2 2 2 3 2 2 2 2 2 3 2" xfId="3475"/>
    <cellStyle name="Normal 3 2 2 2 2 3 2 2 2 2 2 4" xfId="3476"/>
    <cellStyle name="Normal 3 2 2 2 2 3 2 2 2 2 3" xfId="3477"/>
    <cellStyle name="Normal 3 2 2 2 2 3 2 2 2 2 3 2" xfId="3478"/>
    <cellStyle name="Normal 3 2 2 2 2 3 2 2 2 2 3 2 2" xfId="3479"/>
    <cellStyle name="Normal 3 2 2 2 2 3 2 2 2 2 3 3" xfId="3480"/>
    <cellStyle name="Normal 3 2 2 2 2 3 2 2 2 2 4" xfId="3481"/>
    <cellStyle name="Normal 3 2 2 2 2 3 2 2 2 2 4 2" xfId="3482"/>
    <cellStyle name="Normal 3 2 2 2 2 3 2 2 2 2 5" xfId="3483"/>
    <cellStyle name="Normal 3 2 2 2 2 3 2 2 2 3" xfId="3484"/>
    <cellStyle name="Normal 3 2 2 2 2 3 2 2 2 3 2" xfId="3485"/>
    <cellStyle name="Normal 3 2 2 2 2 3 2 2 2 3 2 2" xfId="3486"/>
    <cellStyle name="Normal 3 2 2 2 2 3 2 2 2 3 2 2 2" xfId="3487"/>
    <cellStyle name="Normal 3 2 2 2 2 3 2 2 2 3 2 3" xfId="3488"/>
    <cellStyle name="Normal 3 2 2 2 2 3 2 2 2 3 3" xfId="3489"/>
    <cellStyle name="Normal 3 2 2 2 2 3 2 2 2 3 3 2" xfId="3490"/>
    <cellStyle name="Normal 3 2 2 2 2 3 2 2 2 3 4" xfId="3491"/>
    <cellStyle name="Normal 3 2 2 2 2 3 2 2 2 4" xfId="3492"/>
    <cellStyle name="Normal 3 2 2 2 2 3 2 2 2 4 2" xfId="3493"/>
    <cellStyle name="Normal 3 2 2 2 2 3 2 2 2 4 2 2" xfId="3494"/>
    <cellStyle name="Normal 3 2 2 2 2 3 2 2 2 4 3" xfId="3495"/>
    <cellStyle name="Normal 3 2 2 2 2 3 2 2 2 5" xfId="3496"/>
    <cellStyle name="Normal 3 2 2 2 2 3 2 2 2 5 2" xfId="3497"/>
    <cellStyle name="Normal 3 2 2 2 2 3 2 2 2 6" xfId="3498"/>
    <cellStyle name="Normal 3 2 2 2 2 3 2 2 3" xfId="3499"/>
    <cellStyle name="Normal 3 2 2 2 2 3 2 2 3 2" xfId="3500"/>
    <cellStyle name="Normal 3 2 2 2 2 3 2 2 3 2 2" xfId="3501"/>
    <cellStyle name="Normal 3 2 2 2 2 3 2 2 3 2 2 2" xfId="3502"/>
    <cellStyle name="Normal 3 2 2 2 2 3 2 2 3 2 2 2 2" xfId="3503"/>
    <cellStyle name="Normal 3 2 2 2 2 3 2 2 3 2 2 3" xfId="3504"/>
    <cellStyle name="Normal 3 2 2 2 2 3 2 2 3 2 3" xfId="3505"/>
    <cellStyle name="Normal 3 2 2 2 2 3 2 2 3 2 3 2" xfId="3506"/>
    <cellStyle name="Normal 3 2 2 2 2 3 2 2 3 2 4" xfId="3507"/>
    <cellStyle name="Normal 3 2 2 2 2 3 2 2 3 3" xfId="3508"/>
    <cellStyle name="Normal 3 2 2 2 2 3 2 2 3 3 2" xfId="3509"/>
    <cellStyle name="Normal 3 2 2 2 2 3 2 2 3 3 2 2" xfId="3510"/>
    <cellStyle name="Normal 3 2 2 2 2 3 2 2 3 3 3" xfId="3511"/>
    <cellStyle name="Normal 3 2 2 2 2 3 2 2 3 4" xfId="3512"/>
    <cellStyle name="Normal 3 2 2 2 2 3 2 2 3 4 2" xfId="3513"/>
    <cellStyle name="Normal 3 2 2 2 2 3 2 2 3 5" xfId="3514"/>
    <cellStyle name="Normal 3 2 2 2 2 3 2 2 4" xfId="3515"/>
    <cellStyle name="Normal 3 2 2 2 2 3 2 2 4 2" xfId="3516"/>
    <cellStyle name="Normal 3 2 2 2 2 3 2 2 4 2 2" xfId="3517"/>
    <cellStyle name="Normal 3 2 2 2 2 3 2 2 4 2 2 2" xfId="3518"/>
    <cellStyle name="Normal 3 2 2 2 2 3 2 2 4 2 3" xfId="3519"/>
    <cellStyle name="Normal 3 2 2 2 2 3 2 2 4 3" xfId="3520"/>
    <cellStyle name="Normal 3 2 2 2 2 3 2 2 4 3 2" xfId="3521"/>
    <cellStyle name="Normal 3 2 2 2 2 3 2 2 4 4" xfId="3522"/>
    <cellStyle name="Normal 3 2 2 2 2 3 2 2 5" xfId="3523"/>
    <cellStyle name="Normal 3 2 2 2 2 3 2 2 5 2" xfId="3524"/>
    <cellStyle name="Normal 3 2 2 2 2 3 2 2 5 2 2" xfId="3525"/>
    <cellStyle name="Normal 3 2 2 2 2 3 2 2 5 3" xfId="3526"/>
    <cellStyle name="Normal 3 2 2 2 2 3 2 2 6" xfId="3527"/>
    <cellStyle name="Normal 3 2 2 2 2 3 2 2 6 2" xfId="3528"/>
    <cellStyle name="Normal 3 2 2 2 2 3 2 2 7" xfId="3529"/>
    <cellStyle name="Normal 3 2 2 2 2 3 2 3" xfId="3530"/>
    <cellStyle name="Normal 3 2 2 2 2 3 2 3 2" xfId="3531"/>
    <cellStyle name="Normal 3 2 2 2 2 3 2 3 2 2" xfId="3532"/>
    <cellStyle name="Normal 3 2 2 2 2 3 2 3 2 2 2" xfId="3533"/>
    <cellStyle name="Normal 3 2 2 2 2 3 2 3 2 2 2 2" xfId="3534"/>
    <cellStyle name="Normal 3 2 2 2 2 3 2 3 2 2 2 2 2" xfId="3535"/>
    <cellStyle name="Normal 3 2 2 2 2 3 2 3 2 2 2 3" xfId="3536"/>
    <cellStyle name="Normal 3 2 2 2 2 3 2 3 2 2 3" xfId="3537"/>
    <cellStyle name="Normal 3 2 2 2 2 3 2 3 2 2 3 2" xfId="3538"/>
    <cellStyle name="Normal 3 2 2 2 2 3 2 3 2 2 4" xfId="3539"/>
    <cellStyle name="Normal 3 2 2 2 2 3 2 3 2 3" xfId="3540"/>
    <cellStyle name="Normal 3 2 2 2 2 3 2 3 2 3 2" xfId="3541"/>
    <cellStyle name="Normal 3 2 2 2 2 3 2 3 2 3 2 2" xfId="3542"/>
    <cellStyle name="Normal 3 2 2 2 2 3 2 3 2 3 3" xfId="3543"/>
    <cellStyle name="Normal 3 2 2 2 2 3 2 3 2 4" xfId="3544"/>
    <cellStyle name="Normal 3 2 2 2 2 3 2 3 2 4 2" xfId="3545"/>
    <cellStyle name="Normal 3 2 2 2 2 3 2 3 2 5" xfId="3546"/>
    <cellStyle name="Normal 3 2 2 2 2 3 2 3 3" xfId="3547"/>
    <cellStyle name="Normal 3 2 2 2 2 3 2 3 3 2" xfId="3548"/>
    <cellStyle name="Normal 3 2 2 2 2 3 2 3 3 2 2" xfId="3549"/>
    <cellStyle name="Normal 3 2 2 2 2 3 2 3 3 2 2 2" xfId="3550"/>
    <cellStyle name="Normal 3 2 2 2 2 3 2 3 3 2 3" xfId="3551"/>
    <cellStyle name="Normal 3 2 2 2 2 3 2 3 3 3" xfId="3552"/>
    <cellStyle name="Normal 3 2 2 2 2 3 2 3 3 3 2" xfId="3553"/>
    <cellStyle name="Normal 3 2 2 2 2 3 2 3 3 4" xfId="3554"/>
    <cellStyle name="Normal 3 2 2 2 2 3 2 3 4" xfId="3555"/>
    <cellStyle name="Normal 3 2 2 2 2 3 2 3 4 2" xfId="3556"/>
    <cellStyle name="Normal 3 2 2 2 2 3 2 3 4 2 2" xfId="3557"/>
    <cellStyle name="Normal 3 2 2 2 2 3 2 3 4 3" xfId="3558"/>
    <cellStyle name="Normal 3 2 2 2 2 3 2 3 5" xfId="3559"/>
    <cellStyle name="Normal 3 2 2 2 2 3 2 3 5 2" xfId="3560"/>
    <cellStyle name="Normal 3 2 2 2 2 3 2 3 6" xfId="3561"/>
    <cellStyle name="Normal 3 2 2 2 2 3 2 4" xfId="3562"/>
    <cellStyle name="Normal 3 2 2 2 2 3 2 4 2" xfId="3563"/>
    <cellStyle name="Normal 3 2 2 2 2 3 2 4 2 2" xfId="3564"/>
    <cellStyle name="Normal 3 2 2 2 2 3 2 4 2 2 2" xfId="3565"/>
    <cellStyle name="Normal 3 2 2 2 2 3 2 4 2 2 2 2" xfId="3566"/>
    <cellStyle name="Normal 3 2 2 2 2 3 2 4 2 2 3" xfId="3567"/>
    <cellStyle name="Normal 3 2 2 2 2 3 2 4 2 3" xfId="3568"/>
    <cellStyle name="Normal 3 2 2 2 2 3 2 4 2 3 2" xfId="3569"/>
    <cellStyle name="Normal 3 2 2 2 2 3 2 4 2 4" xfId="3570"/>
    <cellStyle name="Normal 3 2 2 2 2 3 2 4 3" xfId="3571"/>
    <cellStyle name="Normal 3 2 2 2 2 3 2 4 3 2" xfId="3572"/>
    <cellStyle name="Normal 3 2 2 2 2 3 2 4 3 2 2" xfId="3573"/>
    <cellStyle name="Normal 3 2 2 2 2 3 2 4 3 3" xfId="3574"/>
    <cellStyle name="Normal 3 2 2 2 2 3 2 4 4" xfId="3575"/>
    <cellStyle name="Normal 3 2 2 2 2 3 2 4 4 2" xfId="3576"/>
    <cellStyle name="Normal 3 2 2 2 2 3 2 4 5" xfId="3577"/>
    <cellStyle name="Normal 3 2 2 2 2 3 2 5" xfId="3578"/>
    <cellStyle name="Normal 3 2 2 2 2 3 2 5 2" xfId="3579"/>
    <cellStyle name="Normal 3 2 2 2 2 3 2 5 2 2" xfId="3580"/>
    <cellStyle name="Normal 3 2 2 2 2 3 2 5 2 2 2" xfId="3581"/>
    <cellStyle name="Normal 3 2 2 2 2 3 2 5 2 3" xfId="3582"/>
    <cellStyle name="Normal 3 2 2 2 2 3 2 5 3" xfId="3583"/>
    <cellStyle name="Normal 3 2 2 2 2 3 2 5 3 2" xfId="3584"/>
    <cellStyle name="Normal 3 2 2 2 2 3 2 5 4" xfId="3585"/>
    <cellStyle name="Normal 3 2 2 2 2 3 2 6" xfId="3586"/>
    <cellStyle name="Normal 3 2 2 2 2 3 2 6 2" xfId="3587"/>
    <cellStyle name="Normal 3 2 2 2 2 3 2 6 2 2" xfId="3588"/>
    <cellStyle name="Normal 3 2 2 2 2 3 2 6 3" xfId="3589"/>
    <cellStyle name="Normal 3 2 2 2 2 3 2 7" xfId="3590"/>
    <cellStyle name="Normal 3 2 2 2 2 3 2 7 2" xfId="3591"/>
    <cellStyle name="Normal 3 2 2 2 2 3 2 8" xfId="3592"/>
    <cellStyle name="Normal 3 2 2 2 2 3 3" xfId="3593"/>
    <cellStyle name="Normal 3 2 2 2 2 3 3 2" xfId="3594"/>
    <cellStyle name="Normal 3 2 2 2 2 3 3 2 2" xfId="3595"/>
    <cellStyle name="Normal 3 2 2 2 2 3 3 2 2 2" xfId="3596"/>
    <cellStyle name="Normal 3 2 2 2 2 3 3 2 2 2 2" xfId="3597"/>
    <cellStyle name="Normal 3 2 2 2 2 3 3 2 2 2 2 2" xfId="3598"/>
    <cellStyle name="Normal 3 2 2 2 2 3 3 2 2 2 2 2 2" xfId="3599"/>
    <cellStyle name="Normal 3 2 2 2 2 3 3 2 2 2 2 3" xfId="3600"/>
    <cellStyle name="Normal 3 2 2 2 2 3 3 2 2 2 3" xfId="3601"/>
    <cellStyle name="Normal 3 2 2 2 2 3 3 2 2 2 3 2" xfId="3602"/>
    <cellStyle name="Normal 3 2 2 2 2 3 3 2 2 2 4" xfId="3603"/>
    <cellStyle name="Normal 3 2 2 2 2 3 3 2 2 3" xfId="3604"/>
    <cellStyle name="Normal 3 2 2 2 2 3 3 2 2 3 2" xfId="3605"/>
    <cellStyle name="Normal 3 2 2 2 2 3 3 2 2 3 2 2" xfId="3606"/>
    <cellStyle name="Normal 3 2 2 2 2 3 3 2 2 3 3" xfId="3607"/>
    <cellStyle name="Normal 3 2 2 2 2 3 3 2 2 4" xfId="3608"/>
    <cellStyle name="Normal 3 2 2 2 2 3 3 2 2 4 2" xfId="3609"/>
    <cellStyle name="Normal 3 2 2 2 2 3 3 2 2 5" xfId="3610"/>
    <cellStyle name="Normal 3 2 2 2 2 3 3 2 3" xfId="3611"/>
    <cellStyle name="Normal 3 2 2 2 2 3 3 2 3 2" xfId="3612"/>
    <cellStyle name="Normal 3 2 2 2 2 3 3 2 3 2 2" xfId="3613"/>
    <cellStyle name="Normal 3 2 2 2 2 3 3 2 3 2 2 2" xfId="3614"/>
    <cellStyle name="Normal 3 2 2 2 2 3 3 2 3 2 3" xfId="3615"/>
    <cellStyle name="Normal 3 2 2 2 2 3 3 2 3 3" xfId="3616"/>
    <cellStyle name="Normal 3 2 2 2 2 3 3 2 3 3 2" xfId="3617"/>
    <cellStyle name="Normal 3 2 2 2 2 3 3 2 3 4" xfId="3618"/>
    <cellStyle name="Normal 3 2 2 2 2 3 3 2 4" xfId="3619"/>
    <cellStyle name="Normal 3 2 2 2 2 3 3 2 4 2" xfId="3620"/>
    <cellStyle name="Normal 3 2 2 2 2 3 3 2 4 2 2" xfId="3621"/>
    <cellStyle name="Normal 3 2 2 2 2 3 3 2 4 3" xfId="3622"/>
    <cellStyle name="Normal 3 2 2 2 2 3 3 2 5" xfId="3623"/>
    <cellStyle name="Normal 3 2 2 2 2 3 3 2 5 2" xfId="3624"/>
    <cellStyle name="Normal 3 2 2 2 2 3 3 2 6" xfId="3625"/>
    <cellStyle name="Normal 3 2 2 2 2 3 3 3" xfId="3626"/>
    <cellStyle name="Normal 3 2 2 2 2 3 3 3 2" xfId="3627"/>
    <cellStyle name="Normal 3 2 2 2 2 3 3 3 2 2" xfId="3628"/>
    <cellStyle name="Normal 3 2 2 2 2 3 3 3 2 2 2" xfId="3629"/>
    <cellStyle name="Normal 3 2 2 2 2 3 3 3 2 2 2 2" xfId="3630"/>
    <cellStyle name="Normal 3 2 2 2 2 3 3 3 2 2 3" xfId="3631"/>
    <cellStyle name="Normal 3 2 2 2 2 3 3 3 2 3" xfId="3632"/>
    <cellStyle name="Normal 3 2 2 2 2 3 3 3 2 3 2" xfId="3633"/>
    <cellStyle name="Normal 3 2 2 2 2 3 3 3 2 4" xfId="3634"/>
    <cellStyle name="Normal 3 2 2 2 2 3 3 3 3" xfId="3635"/>
    <cellStyle name="Normal 3 2 2 2 2 3 3 3 3 2" xfId="3636"/>
    <cellStyle name="Normal 3 2 2 2 2 3 3 3 3 2 2" xfId="3637"/>
    <cellStyle name="Normal 3 2 2 2 2 3 3 3 3 3" xfId="3638"/>
    <cellStyle name="Normal 3 2 2 2 2 3 3 3 4" xfId="3639"/>
    <cellStyle name="Normal 3 2 2 2 2 3 3 3 4 2" xfId="3640"/>
    <cellStyle name="Normal 3 2 2 2 2 3 3 3 5" xfId="3641"/>
    <cellStyle name="Normal 3 2 2 2 2 3 3 4" xfId="3642"/>
    <cellStyle name="Normal 3 2 2 2 2 3 3 4 2" xfId="3643"/>
    <cellStyle name="Normal 3 2 2 2 2 3 3 4 2 2" xfId="3644"/>
    <cellStyle name="Normal 3 2 2 2 2 3 3 4 2 2 2" xfId="3645"/>
    <cellStyle name="Normal 3 2 2 2 2 3 3 4 2 3" xfId="3646"/>
    <cellStyle name="Normal 3 2 2 2 2 3 3 4 3" xfId="3647"/>
    <cellStyle name="Normal 3 2 2 2 2 3 3 4 3 2" xfId="3648"/>
    <cellStyle name="Normal 3 2 2 2 2 3 3 4 4" xfId="3649"/>
    <cellStyle name="Normal 3 2 2 2 2 3 3 5" xfId="3650"/>
    <cellStyle name="Normal 3 2 2 2 2 3 3 5 2" xfId="3651"/>
    <cellStyle name="Normal 3 2 2 2 2 3 3 5 2 2" xfId="3652"/>
    <cellStyle name="Normal 3 2 2 2 2 3 3 5 3" xfId="3653"/>
    <cellStyle name="Normal 3 2 2 2 2 3 3 6" xfId="3654"/>
    <cellStyle name="Normal 3 2 2 2 2 3 3 6 2" xfId="3655"/>
    <cellStyle name="Normal 3 2 2 2 2 3 3 7" xfId="3656"/>
    <cellStyle name="Normal 3 2 2 2 2 3 4" xfId="3657"/>
    <cellStyle name="Normal 3 2 2 2 2 3 4 2" xfId="3658"/>
    <cellStyle name="Normal 3 2 2 2 2 3 4 2 2" xfId="3659"/>
    <cellStyle name="Normal 3 2 2 2 2 3 4 2 2 2" xfId="3660"/>
    <cellStyle name="Normal 3 2 2 2 2 3 4 2 2 2 2" xfId="3661"/>
    <cellStyle name="Normal 3 2 2 2 2 3 4 2 2 2 2 2" xfId="3662"/>
    <cellStyle name="Normal 3 2 2 2 2 3 4 2 2 2 3" xfId="3663"/>
    <cellStyle name="Normal 3 2 2 2 2 3 4 2 2 3" xfId="3664"/>
    <cellStyle name="Normal 3 2 2 2 2 3 4 2 2 3 2" xfId="3665"/>
    <cellStyle name="Normal 3 2 2 2 2 3 4 2 2 4" xfId="3666"/>
    <cellStyle name="Normal 3 2 2 2 2 3 4 2 3" xfId="3667"/>
    <cellStyle name="Normal 3 2 2 2 2 3 4 2 3 2" xfId="3668"/>
    <cellStyle name="Normal 3 2 2 2 2 3 4 2 3 2 2" xfId="3669"/>
    <cellStyle name="Normal 3 2 2 2 2 3 4 2 3 3" xfId="3670"/>
    <cellStyle name="Normal 3 2 2 2 2 3 4 2 4" xfId="3671"/>
    <cellStyle name="Normal 3 2 2 2 2 3 4 2 4 2" xfId="3672"/>
    <cellStyle name="Normal 3 2 2 2 2 3 4 2 5" xfId="3673"/>
    <cellStyle name="Normal 3 2 2 2 2 3 4 3" xfId="3674"/>
    <cellStyle name="Normal 3 2 2 2 2 3 4 3 2" xfId="3675"/>
    <cellStyle name="Normal 3 2 2 2 2 3 4 3 2 2" xfId="3676"/>
    <cellStyle name="Normal 3 2 2 2 2 3 4 3 2 2 2" xfId="3677"/>
    <cellStyle name="Normal 3 2 2 2 2 3 4 3 2 3" xfId="3678"/>
    <cellStyle name="Normal 3 2 2 2 2 3 4 3 3" xfId="3679"/>
    <cellStyle name="Normal 3 2 2 2 2 3 4 3 3 2" xfId="3680"/>
    <cellStyle name="Normal 3 2 2 2 2 3 4 3 4" xfId="3681"/>
    <cellStyle name="Normal 3 2 2 2 2 3 4 4" xfId="3682"/>
    <cellStyle name="Normal 3 2 2 2 2 3 4 4 2" xfId="3683"/>
    <cellStyle name="Normal 3 2 2 2 2 3 4 4 2 2" xfId="3684"/>
    <cellStyle name="Normal 3 2 2 2 2 3 4 4 3" xfId="3685"/>
    <cellStyle name="Normal 3 2 2 2 2 3 4 5" xfId="3686"/>
    <cellStyle name="Normal 3 2 2 2 2 3 4 5 2" xfId="3687"/>
    <cellStyle name="Normal 3 2 2 2 2 3 4 6" xfId="3688"/>
    <cellStyle name="Normal 3 2 2 2 2 3 5" xfId="3689"/>
    <cellStyle name="Normal 3 2 2 2 2 3 5 2" xfId="3690"/>
    <cellStyle name="Normal 3 2 2 2 2 3 5 2 2" xfId="3691"/>
    <cellStyle name="Normal 3 2 2 2 2 3 5 2 2 2" xfId="3692"/>
    <cellStyle name="Normal 3 2 2 2 2 3 5 2 2 2 2" xfId="3693"/>
    <cellStyle name="Normal 3 2 2 2 2 3 5 2 2 3" xfId="3694"/>
    <cellStyle name="Normal 3 2 2 2 2 3 5 2 3" xfId="3695"/>
    <cellStyle name="Normal 3 2 2 2 2 3 5 2 3 2" xfId="3696"/>
    <cellStyle name="Normal 3 2 2 2 2 3 5 2 4" xfId="3697"/>
    <cellStyle name="Normal 3 2 2 2 2 3 5 3" xfId="3698"/>
    <cellStyle name="Normal 3 2 2 2 2 3 5 3 2" xfId="3699"/>
    <cellStyle name="Normal 3 2 2 2 2 3 5 3 2 2" xfId="3700"/>
    <cellStyle name="Normal 3 2 2 2 2 3 5 3 3" xfId="3701"/>
    <cellStyle name="Normal 3 2 2 2 2 3 5 4" xfId="3702"/>
    <cellStyle name="Normal 3 2 2 2 2 3 5 4 2" xfId="3703"/>
    <cellStyle name="Normal 3 2 2 2 2 3 5 5" xfId="3704"/>
    <cellStyle name="Normal 3 2 2 2 2 3 6" xfId="3705"/>
    <cellStyle name="Normal 3 2 2 2 2 3 6 2" xfId="3706"/>
    <cellStyle name="Normal 3 2 2 2 2 3 6 2 2" xfId="3707"/>
    <cellStyle name="Normal 3 2 2 2 2 3 6 2 2 2" xfId="3708"/>
    <cellStyle name="Normal 3 2 2 2 2 3 6 2 3" xfId="3709"/>
    <cellStyle name="Normal 3 2 2 2 2 3 6 3" xfId="3710"/>
    <cellStyle name="Normal 3 2 2 2 2 3 6 3 2" xfId="3711"/>
    <cellStyle name="Normal 3 2 2 2 2 3 6 4" xfId="3712"/>
    <cellStyle name="Normal 3 2 2 2 2 3 7" xfId="3713"/>
    <cellStyle name="Normal 3 2 2 2 2 3 7 2" xfId="3714"/>
    <cellStyle name="Normal 3 2 2 2 2 3 7 2 2" xfId="3715"/>
    <cellStyle name="Normal 3 2 2 2 2 3 7 3" xfId="3716"/>
    <cellStyle name="Normal 3 2 2 2 2 3 8" xfId="3717"/>
    <cellStyle name="Normal 3 2 2 2 2 3 8 2" xfId="3718"/>
    <cellStyle name="Normal 3 2 2 2 2 3 9" xfId="3719"/>
    <cellStyle name="Normal 3 2 2 2 2 4" xfId="3720"/>
    <cellStyle name="Normal 3 2 2 2 2 4 2" xfId="3721"/>
    <cellStyle name="Normal 3 2 2 2 2 4 2 2" xfId="3722"/>
    <cellStyle name="Normal 3 2 2 2 2 4 2 2 2" xfId="3723"/>
    <cellStyle name="Normal 3 2 2 2 2 4 2 2 2 2" xfId="3724"/>
    <cellStyle name="Normal 3 2 2 2 2 4 2 2 2 2 2" xfId="3725"/>
    <cellStyle name="Normal 3 2 2 2 2 4 2 2 2 2 2 2" xfId="3726"/>
    <cellStyle name="Normal 3 2 2 2 2 4 2 2 2 2 2 2 2" xfId="3727"/>
    <cellStyle name="Normal 3 2 2 2 2 4 2 2 2 2 2 3" xfId="3728"/>
    <cellStyle name="Normal 3 2 2 2 2 4 2 2 2 2 3" xfId="3729"/>
    <cellStyle name="Normal 3 2 2 2 2 4 2 2 2 2 3 2" xfId="3730"/>
    <cellStyle name="Normal 3 2 2 2 2 4 2 2 2 2 4" xfId="3731"/>
    <cellStyle name="Normal 3 2 2 2 2 4 2 2 2 3" xfId="3732"/>
    <cellStyle name="Normal 3 2 2 2 2 4 2 2 2 3 2" xfId="3733"/>
    <cellStyle name="Normal 3 2 2 2 2 4 2 2 2 3 2 2" xfId="3734"/>
    <cellStyle name="Normal 3 2 2 2 2 4 2 2 2 3 3" xfId="3735"/>
    <cellStyle name="Normal 3 2 2 2 2 4 2 2 2 4" xfId="3736"/>
    <cellStyle name="Normal 3 2 2 2 2 4 2 2 2 4 2" xfId="3737"/>
    <cellStyle name="Normal 3 2 2 2 2 4 2 2 2 5" xfId="3738"/>
    <cellStyle name="Normal 3 2 2 2 2 4 2 2 3" xfId="3739"/>
    <cellStyle name="Normal 3 2 2 2 2 4 2 2 3 2" xfId="3740"/>
    <cellStyle name="Normal 3 2 2 2 2 4 2 2 3 2 2" xfId="3741"/>
    <cellStyle name="Normal 3 2 2 2 2 4 2 2 3 2 2 2" xfId="3742"/>
    <cellStyle name="Normal 3 2 2 2 2 4 2 2 3 2 3" xfId="3743"/>
    <cellStyle name="Normal 3 2 2 2 2 4 2 2 3 3" xfId="3744"/>
    <cellStyle name="Normal 3 2 2 2 2 4 2 2 3 3 2" xfId="3745"/>
    <cellStyle name="Normal 3 2 2 2 2 4 2 2 3 4" xfId="3746"/>
    <cellStyle name="Normal 3 2 2 2 2 4 2 2 4" xfId="3747"/>
    <cellStyle name="Normal 3 2 2 2 2 4 2 2 4 2" xfId="3748"/>
    <cellStyle name="Normal 3 2 2 2 2 4 2 2 4 2 2" xfId="3749"/>
    <cellStyle name="Normal 3 2 2 2 2 4 2 2 4 3" xfId="3750"/>
    <cellStyle name="Normal 3 2 2 2 2 4 2 2 5" xfId="3751"/>
    <cellStyle name="Normal 3 2 2 2 2 4 2 2 5 2" xfId="3752"/>
    <cellStyle name="Normal 3 2 2 2 2 4 2 2 6" xfId="3753"/>
    <cellStyle name="Normal 3 2 2 2 2 4 2 3" xfId="3754"/>
    <cellStyle name="Normal 3 2 2 2 2 4 2 3 2" xfId="3755"/>
    <cellStyle name="Normal 3 2 2 2 2 4 2 3 2 2" xfId="3756"/>
    <cellStyle name="Normal 3 2 2 2 2 4 2 3 2 2 2" xfId="3757"/>
    <cellStyle name="Normal 3 2 2 2 2 4 2 3 2 2 2 2" xfId="3758"/>
    <cellStyle name="Normal 3 2 2 2 2 4 2 3 2 2 3" xfId="3759"/>
    <cellStyle name="Normal 3 2 2 2 2 4 2 3 2 3" xfId="3760"/>
    <cellStyle name="Normal 3 2 2 2 2 4 2 3 2 3 2" xfId="3761"/>
    <cellStyle name="Normal 3 2 2 2 2 4 2 3 2 4" xfId="3762"/>
    <cellStyle name="Normal 3 2 2 2 2 4 2 3 3" xfId="3763"/>
    <cellStyle name="Normal 3 2 2 2 2 4 2 3 3 2" xfId="3764"/>
    <cellStyle name="Normal 3 2 2 2 2 4 2 3 3 2 2" xfId="3765"/>
    <cellStyle name="Normal 3 2 2 2 2 4 2 3 3 3" xfId="3766"/>
    <cellStyle name="Normal 3 2 2 2 2 4 2 3 4" xfId="3767"/>
    <cellStyle name="Normal 3 2 2 2 2 4 2 3 4 2" xfId="3768"/>
    <cellStyle name="Normal 3 2 2 2 2 4 2 3 5" xfId="3769"/>
    <cellStyle name="Normal 3 2 2 2 2 4 2 4" xfId="3770"/>
    <cellStyle name="Normal 3 2 2 2 2 4 2 4 2" xfId="3771"/>
    <cellStyle name="Normal 3 2 2 2 2 4 2 4 2 2" xfId="3772"/>
    <cellStyle name="Normal 3 2 2 2 2 4 2 4 2 2 2" xfId="3773"/>
    <cellStyle name="Normal 3 2 2 2 2 4 2 4 2 3" xfId="3774"/>
    <cellStyle name="Normal 3 2 2 2 2 4 2 4 3" xfId="3775"/>
    <cellStyle name="Normal 3 2 2 2 2 4 2 4 3 2" xfId="3776"/>
    <cellStyle name="Normal 3 2 2 2 2 4 2 4 4" xfId="3777"/>
    <cellStyle name="Normal 3 2 2 2 2 4 2 5" xfId="3778"/>
    <cellStyle name="Normal 3 2 2 2 2 4 2 5 2" xfId="3779"/>
    <cellStyle name="Normal 3 2 2 2 2 4 2 5 2 2" xfId="3780"/>
    <cellStyle name="Normal 3 2 2 2 2 4 2 5 3" xfId="3781"/>
    <cellStyle name="Normal 3 2 2 2 2 4 2 6" xfId="3782"/>
    <cellStyle name="Normal 3 2 2 2 2 4 2 6 2" xfId="3783"/>
    <cellStyle name="Normal 3 2 2 2 2 4 2 7" xfId="3784"/>
    <cellStyle name="Normal 3 2 2 2 2 4 3" xfId="3785"/>
    <cellStyle name="Normal 3 2 2 2 2 4 3 2" xfId="3786"/>
    <cellStyle name="Normal 3 2 2 2 2 4 3 2 2" xfId="3787"/>
    <cellStyle name="Normal 3 2 2 2 2 4 3 2 2 2" xfId="3788"/>
    <cellStyle name="Normal 3 2 2 2 2 4 3 2 2 2 2" xfId="3789"/>
    <cellStyle name="Normal 3 2 2 2 2 4 3 2 2 2 2 2" xfId="3790"/>
    <cellStyle name="Normal 3 2 2 2 2 4 3 2 2 2 3" xfId="3791"/>
    <cellStyle name="Normal 3 2 2 2 2 4 3 2 2 3" xfId="3792"/>
    <cellStyle name="Normal 3 2 2 2 2 4 3 2 2 3 2" xfId="3793"/>
    <cellStyle name="Normal 3 2 2 2 2 4 3 2 2 4" xfId="3794"/>
    <cellStyle name="Normal 3 2 2 2 2 4 3 2 3" xfId="3795"/>
    <cellStyle name="Normal 3 2 2 2 2 4 3 2 3 2" xfId="3796"/>
    <cellStyle name="Normal 3 2 2 2 2 4 3 2 3 2 2" xfId="3797"/>
    <cellStyle name="Normal 3 2 2 2 2 4 3 2 3 3" xfId="3798"/>
    <cellStyle name="Normal 3 2 2 2 2 4 3 2 4" xfId="3799"/>
    <cellStyle name="Normal 3 2 2 2 2 4 3 2 4 2" xfId="3800"/>
    <cellStyle name="Normal 3 2 2 2 2 4 3 2 5" xfId="3801"/>
    <cellStyle name="Normal 3 2 2 2 2 4 3 3" xfId="3802"/>
    <cellStyle name="Normal 3 2 2 2 2 4 3 3 2" xfId="3803"/>
    <cellStyle name="Normal 3 2 2 2 2 4 3 3 2 2" xfId="3804"/>
    <cellStyle name="Normal 3 2 2 2 2 4 3 3 2 2 2" xfId="3805"/>
    <cellStyle name="Normal 3 2 2 2 2 4 3 3 2 3" xfId="3806"/>
    <cellStyle name="Normal 3 2 2 2 2 4 3 3 3" xfId="3807"/>
    <cellStyle name="Normal 3 2 2 2 2 4 3 3 3 2" xfId="3808"/>
    <cellStyle name="Normal 3 2 2 2 2 4 3 3 4" xfId="3809"/>
    <cellStyle name="Normal 3 2 2 2 2 4 3 4" xfId="3810"/>
    <cellStyle name="Normal 3 2 2 2 2 4 3 4 2" xfId="3811"/>
    <cellStyle name="Normal 3 2 2 2 2 4 3 4 2 2" xfId="3812"/>
    <cellStyle name="Normal 3 2 2 2 2 4 3 4 3" xfId="3813"/>
    <cellStyle name="Normal 3 2 2 2 2 4 3 5" xfId="3814"/>
    <cellStyle name="Normal 3 2 2 2 2 4 3 5 2" xfId="3815"/>
    <cellStyle name="Normal 3 2 2 2 2 4 3 6" xfId="3816"/>
    <cellStyle name="Normal 3 2 2 2 2 4 4" xfId="3817"/>
    <cellStyle name="Normal 3 2 2 2 2 4 4 2" xfId="3818"/>
    <cellStyle name="Normal 3 2 2 2 2 4 4 2 2" xfId="3819"/>
    <cellStyle name="Normal 3 2 2 2 2 4 4 2 2 2" xfId="3820"/>
    <cellStyle name="Normal 3 2 2 2 2 4 4 2 2 2 2" xfId="3821"/>
    <cellStyle name="Normal 3 2 2 2 2 4 4 2 2 3" xfId="3822"/>
    <cellStyle name="Normal 3 2 2 2 2 4 4 2 3" xfId="3823"/>
    <cellStyle name="Normal 3 2 2 2 2 4 4 2 3 2" xfId="3824"/>
    <cellStyle name="Normal 3 2 2 2 2 4 4 2 4" xfId="3825"/>
    <cellStyle name="Normal 3 2 2 2 2 4 4 3" xfId="3826"/>
    <cellStyle name="Normal 3 2 2 2 2 4 4 3 2" xfId="3827"/>
    <cellStyle name="Normal 3 2 2 2 2 4 4 3 2 2" xfId="3828"/>
    <cellStyle name="Normal 3 2 2 2 2 4 4 3 3" xfId="3829"/>
    <cellStyle name="Normal 3 2 3" xfId="3830"/>
    <cellStyle name="Normal 3 2 4" xfId="3849"/>
    <cellStyle name="Normal 3 2 5" xfId="3859"/>
    <cellStyle name="Normal 3 2 6" xfId="2892"/>
    <cellStyle name="Normal 3 2 7" xfId="146"/>
    <cellStyle name="Normal 3 3" xfId="3831"/>
    <cellStyle name="Normal 3 4" xfId="3848"/>
    <cellStyle name="Normal 3 5" xfId="3858"/>
    <cellStyle name="Normal 3 6" xfId="2828"/>
    <cellStyle name="Normal 3 7" xfId="138"/>
    <cellStyle name="Normal 30" xfId="3867"/>
    <cellStyle name="Normal 30 2" xfId="3870"/>
    <cellStyle name="Normal 31" xfId="2"/>
    <cellStyle name="Normal 4" xfId="49"/>
    <cellStyle name="Normal 4 2" xfId="100"/>
    <cellStyle name="Normal 4 2 2" xfId="3866"/>
    <cellStyle name="Normal 4 2 3" xfId="153"/>
    <cellStyle name="Normal 5" xfId="46"/>
    <cellStyle name="Normal 5 2" xfId="3832"/>
    <cellStyle name="Normal 5 3" xfId="144"/>
    <cellStyle name="Normal 6" xfId="92"/>
    <cellStyle name="Normal 6 2" xfId="95"/>
    <cellStyle name="Normal 6 2 2" xfId="155"/>
    <cellStyle name="Normal 6 3" xfId="3833"/>
    <cellStyle name="Normal 6 4" xfId="147"/>
    <cellStyle name="Normal 7" xfId="96"/>
    <cellStyle name="Normal 7 2" xfId="148"/>
    <cellStyle name="Normal 7 2 2" xfId="3852"/>
    <cellStyle name="Normal 7 2 3" xfId="3841"/>
    <cellStyle name="Normal 7 2 4" xfId="3860"/>
    <cellStyle name="Normal 7 2 5" xfId="3834"/>
    <cellStyle name="Normal 7 3" xfId="156"/>
    <cellStyle name="Normal 7 4" xfId="3840"/>
    <cellStyle name="Normal 7 5" xfId="101"/>
    <cellStyle name="Normal 8" xfId="97"/>
    <cellStyle name="Normal 8 2" xfId="3839"/>
    <cellStyle name="Normal 8 3" xfId="3838"/>
    <cellStyle name="Normal 8 4" xfId="3836"/>
    <cellStyle name="Normal 8 4 2" xfId="3861"/>
    <cellStyle name="Normal 8 5" xfId="3835"/>
    <cellStyle name="Normal 8 6" xfId="3863"/>
    <cellStyle name="Normal 8 7" xfId="157"/>
    <cellStyle name="Normal 9" xfId="98"/>
    <cellStyle name="Normal 9 2" xfId="3844"/>
    <cellStyle name="Normal 9 2 2" xfId="3853"/>
    <cellStyle name="Normal 9 2 2 2" xfId="3869"/>
    <cellStyle name="Normal 9 2 3" xfId="3862"/>
    <cellStyle name="Normal 9 3" xfId="3843"/>
    <cellStyle name="Normal 9 4" xfId="3864"/>
    <cellStyle name="Normal 9 5" xfId="158"/>
    <cellStyle name="Normal_Sheet1" xfId="3871"/>
    <cellStyle name="Note 2" xfId="87"/>
    <cellStyle name="Note 2 2" xfId="154"/>
    <cellStyle name="Note 3" xfId="139"/>
    <cellStyle name="Note 3 2" xfId="3837"/>
    <cellStyle name="Note 4" xfId="150"/>
    <cellStyle name="Note 5" xfId="41"/>
    <cellStyle name="Output 2" xfId="88"/>
    <cellStyle name="Output 3" xfId="140"/>
    <cellStyle name="Output 4" xfId="42"/>
    <cellStyle name="Percent 2" xfId="3850"/>
    <cellStyle name="Title 2" xfId="89"/>
    <cellStyle name="Title 3" xfId="141"/>
    <cellStyle name="Title 4" xfId="43"/>
    <cellStyle name="Total 2" xfId="90"/>
    <cellStyle name="Total 3" xfId="142"/>
    <cellStyle name="Total 4" xfId="44"/>
    <cellStyle name="Warning Text 2" xfId="91"/>
    <cellStyle name="Warning Text 3" xfId="143"/>
    <cellStyle name="Warning Text 4" xfId="45"/>
  </cellStyles>
  <dxfs count="912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andT\EBandET\Contracts\Services%20&amp;%20Projects\Firm%20Frequency%20Response%20Service\-Tender%20Round%2099-%20Received%20March%202018\Ariba%20Recieved\D%20Origami%202018-03%20F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andT\EBandET\Contracts\Services%20&amp;%20Projects\Firm%20Frequency%20Response%20Service\-Tender%20Round%2099-%20Received%20March%202018\Ariba%20Recieved\S%20Upside%20Energ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.rice\AppData\Local\Microsoft\Windows\Temporary%20Internet%20Files\Content.Outlook\VIMPY6CJ\FFR%20E-Tender%20Spreadsheet%20Proforma%202018%2002%2015_REstore_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andT\EBandET\Contracts\Services%20&amp;%20Projects\Firm%20Frequency%20Response%20Service\-Tender%20Round%2099-%20Received%20March%202018\Ariba%20Recieved\D%20Statkraft%2007.03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X341"/>
  <sheetViews>
    <sheetView tabSelected="1" zoomScale="70" zoomScaleNormal="70" workbookViewId="0">
      <pane ySplit="5" topLeftCell="A6" activePane="bottomLeft" state="frozen"/>
      <selection activeCell="A46" sqref="A46"/>
      <selection pane="bottomLeft" activeCell="B8" sqref="B8"/>
    </sheetView>
  </sheetViews>
  <sheetFormatPr defaultColWidth="9.140625" defaultRowHeight="15" x14ac:dyDescent="0.25"/>
  <cols>
    <col min="1" max="3" width="11.5703125" style="10" customWidth="1"/>
    <col min="4" max="4" width="34.140625" style="1" bestFit="1" customWidth="1"/>
    <col min="5" max="9" width="20.7109375" style="1" customWidth="1"/>
    <col min="10" max="10" width="38.42578125" style="89" bestFit="1" customWidth="1"/>
    <col min="11" max="11" width="24" style="1" customWidth="1"/>
    <col min="12" max="12" width="9.140625" style="1" customWidth="1"/>
    <col min="13" max="20" width="9.140625" style="1"/>
    <col min="21" max="21" width="11.7109375" style="1" customWidth="1"/>
    <col min="22" max="22" width="12.5703125" style="1" customWidth="1"/>
    <col min="23" max="23" width="12.140625" style="1" customWidth="1"/>
    <col min="24" max="24" width="11.7109375" style="1" customWidth="1"/>
    <col min="25" max="26" width="10.7109375" style="1" customWidth="1"/>
    <col min="27" max="29" width="10.5703125" style="1" customWidth="1"/>
    <col min="30" max="30" width="9.140625" style="1"/>
    <col min="31" max="31" width="11.140625" style="1" customWidth="1"/>
    <col min="32" max="32" width="27.140625" style="1" customWidth="1"/>
    <col min="33" max="33" width="25.140625" style="1" bestFit="1" customWidth="1"/>
    <col min="34" max="34" width="24.85546875" style="1" bestFit="1" customWidth="1"/>
    <col min="35" max="35" width="17.140625" style="1" customWidth="1"/>
    <col min="36" max="36" width="15.85546875" style="1" customWidth="1"/>
    <col min="37" max="39" width="9.140625" style="1"/>
    <col min="40" max="40" width="10.28515625" style="1" customWidth="1"/>
    <col min="41" max="41" width="10.42578125" style="1" customWidth="1"/>
    <col min="42" max="42" width="10.28515625" style="1" customWidth="1"/>
    <col min="43" max="43" width="10.7109375" style="1" customWidth="1"/>
    <col min="44" max="44" width="12.28515625" style="1" customWidth="1"/>
    <col min="45" max="46" width="11.7109375" style="1" customWidth="1"/>
    <col min="47" max="48" width="12.7109375" style="1" customWidth="1"/>
    <col min="49" max="49" width="49.7109375" style="1" bestFit="1" customWidth="1"/>
    <col min="50" max="16384" width="9.140625" style="15"/>
  </cols>
  <sheetData>
    <row r="1" spans="1:49" x14ac:dyDescent="0.25">
      <c r="A1" s="91" t="s">
        <v>244</v>
      </c>
    </row>
    <row r="2" spans="1:49" s="8" customFormat="1" x14ac:dyDescent="0.25">
      <c r="A2" s="10"/>
      <c r="B2" s="10"/>
      <c r="C2" s="10"/>
      <c r="D2" s="11"/>
      <c r="E2" s="11"/>
      <c r="F2" s="11"/>
      <c r="G2" s="11"/>
      <c r="H2" s="12"/>
      <c r="I2" s="12"/>
      <c r="J2" s="87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3"/>
      <c r="AS2" s="13"/>
      <c r="AT2" s="13"/>
      <c r="AU2" s="11"/>
      <c r="AV2" s="11"/>
      <c r="AW2" s="13"/>
    </row>
    <row r="3" spans="1:49" s="8" customFormat="1" ht="15" customHeight="1" x14ac:dyDescent="0.25">
      <c r="A3" s="92" t="s">
        <v>42</v>
      </c>
      <c r="B3" s="92" t="s">
        <v>239</v>
      </c>
      <c r="C3" s="92" t="s">
        <v>242</v>
      </c>
      <c r="D3" s="98" t="s">
        <v>0</v>
      </c>
      <c r="E3" s="100" t="s">
        <v>52</v>
      </c>
      <c r="F3" s="101" t="s">
        <v>65</v>
      </c>
      <c r="G3" s="101" t="s">
        <v>62</v>
      </c>
      <c r="H3" s="122" t="s">
        <v>48</v>
      </c>
      <c r="I3" s="122" t="s">
        <v>49</v>
      </c>
      <c r="J3" s="100" t="s">
        <v>53</v>
      </c>
      <c r="K3" s="102" t="s">
        <v>1</v>
      </c>
      <c r="L3" s="17" t="s">
        <v>2</v>
      </c>
      <c r="M3" s="18"/>
      <c r="N3" s="18"/>
      <c r="O3" s="18"/>
      <c r="P3" s="18"/>
      <c r="Q3" s="18"/>
      <c r="R3" s="18"/>
      <c r="S3" s="18"/>
      <c r="T3" s="18"/>
      <c r="U3" s="19" t="s">
        <v>3</v>
      </c>
      <c r="V3" s="20"/>
      <c r="W3" s="20"/>
      <c r="X3" s="20"/>
      <c r="Y3" s="21" t="s">
        <v>4</v>
      </c>
      <c r="Z3" s="22"/>
      <c r="AA3" s="116" t="s">
        <v>54</v>
      </c>
      <c r="AB3" s="23" t="s">
        <v>5</v>
      </c>
      <c r="AC3" s="24"/>
      <c r="AD3" s="24"/>
      <c r="AE3" s="24"/>
      <c r="AF3" s="24"/>
      <c r="AG3" s="25" t="s">
        <v>8</v>
      </c>
      <c r="AH3" s="26"/>
      <c r="AI3" s="26"/>
      <c r="AJ3" s="26"/>
      <c r="AK3" s="27" t="s">
        <v>9</v>
      </c>
      <c r="AL3" s="28"/>
      <c r="AM3" s="28"/>
      <c r="AN3" s="28"/>
      <c r="AO3" s="28"/>
      <c r="AP3" s="28"/>
      <c r="AQ3" s="28"/>
      <c r="AR3" s="96" t="s">
        <v>6</v>
      </c>
      <c r="AS3" s="97" t="s">
        <v>7</v>
      </c>
      <c r="AT3" s="93" t="s">
        <v>63</v>
      </c>
      <c r="AU3" s="29" t="s">
        <v>64</v>
      </c>
      <c r="AV3" s="30"/>
      <c r="AW3" s="112" t="s">
        <v>10</v>
      </c>
    </row>
    <row r="4" spans="1:49" s="8" customFormat="1" ht="38.25" customHeight="1" x14ac:dyDescent="0.25">
      <c r="A4" s="92"/>
      <c r="B4" s="92"/>
      <c r="C4" s="92"/>
      <c r="D4" s="98"/>
      <c r="E4" s="100"/>
      <c r="F4" s="109"/>
      <c r="G4" s="109"/>
      <c r="H4" s="123"/>
      <c r="I4" s="123"/>
      <c r="J4" s="100"/>
      <c r="K4" s="102"/>
      <c r="L4" s="103" t="s">
        <v>11</v>
      </c>
      <c r="M4" s="104"/>
      <c r="N4" s="105"/>
      <c r="O4" s="103" t="s">
        <v>12</v>
      </c>
      <c r="P4" s="104"/>
      <c r="Q4" s="105"/>
      <c r="R4" s="103" t="s">
        <v>13</v>
      </c>
      <c r="S4" s="104"/>
      <c r="T4" s="105"/>
      <c r="U4" s="106" t="s">
        <v>14</v>
      </c>
      <c r="V4" s="108" t="s">
        <v>15</v>
      </c>
      <c r="W4" s="108" t="s">
        <v>16</v>
      </c>
      <c r="X4" s="111" t="s">
        <v>17</v>
      </c>
      <c r="Y4" s="117" t="s">
        <v>18</v>
      </c>
      <c r="Z4" s="118"/>
      <c r="AA4" s="116"/>
      <c r="AB4" s="31"/>
      <c r="AC4" s="32"/>
      <c r="AD4" s="32"/>
      <c r="AE4" s="32"/>
      <c r="AF4" s="33"/>
      <c r="AG4" s="119" t="s">
        <v>19</v>
      </c>
      <c r="AH4" s="110" t="s">
        <v>20</v>
      </c>
      <c r="AI4" s="110" t="s">
        <v>21</v>
      </c>
      <c r="AJ4" s="115" t="s">
        <v>22</v>
      </c>
      <c r="AK4" s="34"/>
      <c r="AL4" s="35"/>
      <c r="AM4" s="35"/>
      <c r="AN4" s="35"/>
      <c r="AO4" s="35"/>
      <c r="AP4" s="35"/>
      <c r="AQ4" s="35"/>
      <c r="AR4" s="96"/>
      <c r="AS4" s="95"/>
      <c r="AT4" s="94"/>
      <c r="AU4" s="120" t="s">
        <v>61</v>
      </c>
      <c r="AV4" s="121"/>
      <c r="AW4" s="113"/>
    </row>
    <row r="5" spans="1:49" s="44" customFormat="1" ht="140.25" x14ac:dyDescent="0.25">
      <c r="A5" s="92"/>
      <c r="B5" s="92"/>
      <c r="C5" s="92"/>
      <c r="D5" s="99"/>
      <c r="E5" s="101"/>
      <c r="F5" s="110"/>
      <c r="G5" s="110"/>
      <c r="H5" s="124"/>
      <c r="I5" s="124"/>
      <c r="J5" s="101"/>
      <c r="K5" s="101"/>
      <c r="L5" s="36" t="s">
        <v>23</v>
      </c>
      <c r="M5" s="37" t="s">
        <v>24</v>
      </c>
      <c r="N5" s="37" t="s">
        <v>25</v>
      </c>
      <c r="O5" s="37" t="s">
        <v>23</v>
      </c>
      <c r="P5" s="37" t="s">
        <v>24</v>
      </c>
      <c r="Q5" s="37" t="s">
        <v>25</v>
      </c>
      <c r="R5" s="37" t="s">
        <v>23</v>
      </c>
      <c r="S5" s="37" t="s">
        <v>24</v>
      </c>
      <c r="T5" s="37" t="s">
        <v>25</v>
      </c>
      <c r="U5" s="107"/>
      <c r="V5" s="107"/>
      <c r="W5" s="107"/>
      <c r="X5" s="107"/>
      <c r="Y5" s="38" t="s">
        <v>26</v>
      </c>
      <c r="Z5" s="39" t="s">
        <v>27</v>
      </c>
      <c r="AA5" s="101"/>
      <c r="AB5" s="40" t="s">
        <v>28</v>
      </c>
      <c r="AC5" s="40" t="s">
        <v>29</v>
      </c>
      <c r="AD5" s="40" t="s">
        <v>30</v>
      </c>
      <c r="AE5" s="40" t="s">
        <v>31</v>
      </c>
      <c r="AF5" s="41" t="s">
        <v>32</v>
      </c>
      <c r="AG5" s="101"/>
      <c r="AH5" s="101"/>
      <c r="AI5" s="101"/>
      <c r="AJ5" s="101"/>
      <c r="AK5" s="42" t="s">
        <v>33</v>
      </c>
      <c r="AL5" s="42" t="s">
        <v>34</v>
      </c>
      <c r="AM5" s="42" t="s">
        <v>35</v>
      </c>
      <c r="AN5" s="42" t="s">
        <v>36</v>
      </c>
      <c r="AO5" s="42" t="s">
        <v>37</v>
      </c>
      <c r="AP5" s="42" t="s">
        <v>38</v>
      </c>
      <c r="AQ5" s="42" t="s">
        <v>39</v>
      </c>
      <c r="AR5" s="97"/>
      <c r="AS5" s="95"/>
      <c r="AT5" s="95"/>
      <c r="AU5" s="43" t="s">
        <v>40</v>
      </c>
      <c r="AV5" s="43" t="s">
        <v>41</v>
      </c>
      <c r="AW5" s="114"/>
    </row>
    <row r="6" spans="1:49" s="85" customFormat="1" ht="25.5" x14ac:dyDescent="0.25">
      <c r="A6" s="74">
        <v>99</v>
      </c>
      <c r="B6" s="75"/>
      <c r="C6" s="75"/>
      <c r="D6" s="76" t="s">
        <v>50</v>
      </c>
      <c r="E6" s="77" t="s">
        <v>51</v>
      </c>
      <c r="F6" s="77" t="s">
        <v>66</v>
      </c>
      <c r="G6" s="77" t="s">
        <v>74</v>
      </c>
      <c r="H6" s="78">
        <f>Sheet2!B2</f>
        <v>43131</v>
      </c>
      <c r="I6" s="78">
        <f>Sheet2!B8</f>
        <v>43524</v>
      </c>
      <c r="J6" s="79" t="str">
        <f>TEXT(H6,"DD.MM.YY")&amp;" - "&amp;TEXT(I6,"DD.MM.YY")&amp;" ("&amp;DATEDIF(H6,I6+1,"m")&amp;" months)"</f>
        <v>31.01.18 - 28.02.19 (13 months)</v>
      </c>
      <c r="K6" s="80" t="s">
        <v>43</v>
      </c>
      <c r="L6" s="81">
        <v>0.95833333333333337</v>
      </c>
      <c r="M6" s="82">
        <v>0.29166666666666669</v>
      </c>
      <c r="N6" s="80">
        <v>8</v>
      </c>
      <c r="O6" s="81">
        <v>0.95833333333333337</v>
      </c>
      <c r="P6" s="82">
        <v>0.29166666666666669</v>
      </c>
      <c r="Q6" s="80">
        <v>8</v>
      </c>
      <c r="R6" s="81">
        <v>0.95833333333333337</v>
      </c>
      <c r="S6" s="82">
        <v>0.29166666666666669</v>
      </c>
      <c r="T6" s="80">
        <v>8</v>
      </c>
      <c r="U6" s="83">
        <v>100</v>
      </c>
      <c r="V6" s="84">
        <v>600</v>
      </c>
      <c r="W6" s="83">
        <v>0</v>
      </c>
      <c r="X6" s="84">
        <v>0</v>
      </c>
      <c r="Y6" s="80" t="s">
        <v>44</v>
      </c>
      <c r="Z6" s="80" t="s">
        <v>44</v>
      </c>
      <c r="AA6" s="80" t="s">
        <v>44</v>
      </c>
      <c r="AB6" s="80" t="s">
        <v>44</v>
      </c>
      <c r="AC6" s="80" t="s">
        <v>44</v>
      </c>
      <c r="AD6" s="80" t="s">
        <v>44</v>
      </c>
      <c r="AE6" s="80" t="s">
        <v>44</v>
      </c>
      <c r="AF6" s="80" t="s">
        <v>44</v>
      </c>
      <c r="AG6" s="80">
        <v>800</v>
      </c>
      <c r="AH6" s="80">
        <v>800</v>
      </c>
      <c r="AI6" s="80">
        <v>1000</v>
      </c>
      <c r="AJ6" s="80">
        <v>600</v>
      </c>
      <c r="AK6" s="80">
        <v>20</v>
      </c>
      <c r="AL6" s="80">
        <v>50</v>
      </c>
      <c r="AM6" s="80">
        <v>80</v>
      </c>
      <c r="AN6" s="80">
        <v>20</v>
      </c>
      <c r="AO6" s="80">
        <v>50</v>
      </c>
      <c r="AP6" s="80">
        <v>20</v>
      </c>
      <c r="AQ6" s="80">
        <v>50</v>
      </c>
      <c r="AR6" s="80" t="s">
        <v>44</v>
      </c>
      <c r="AS6" s="80" t="s">
        <v>44</v>
      </c>
      <c r="AT6" s="80" t="s">
        <v>84</v>
      </c>
      <c r="AU6" s="80"/>
      <c r="AV6" s="80"/>
      <c r="AW6" s="80" t="s">
        <v>44</v>
      </c>
    </row>
    <row r="7" spans="1:49" s="85" customFormat="1" ht="25.5" x14ac:dyDescent="0.25">
      <c r="A7" s="75">
        <v>99</v>
      </c>
      <c r="B7" s="75"/>
      <c r="C7" s="75"/>
      <c r="D7" s="76" t="s">
        <v>50</v>
      </c>
      <c r="E7" s="77" t="str">
        <f>E6</f>
        <v>Ex-FFR-1</v>
      </c>
      <c r="F7" s="77" t="s">
        <v>67</v>
      </c>
      <c r="G7" s="77" t="s">
        <v>69</v>
      </c>
      <c r="H7" s="86">
        <f>H6</f>
        <v>43131</v>
      </c>
      <c r="I7" s="86">
        <f>I6</f>
        <v>43524</v>
      </c>
      <c r="J7" s="79" t="str">
        <f t="shared" ref="J7:J9" si="0">TEXT(H7,"DD.MM.YY")&amp;" - "&amp;TEXT(I7,"DD.MM.YY")&amp;" ("&amp;DATEDIF(H7,I7+1,"m")&amp;" months)"</f>
        <v>31.01.18 - 28.02.19 (13 months)</v>
      </c>
      <c r="K7" s="80" t="s">
        <v>43</v>
      </c>
      <c r="L7" s="81">
        <v>0.29166666666666669</v>
      </c>
      <c r="M7" s="82">
        <v>0.95833333333333337</v>
      </c>
      <c r="N7" s="80">
        <v>16</v>
      </c>
      <c r="O7" s="81">
        <v>0.29166666666666669</v>
      </c>
      <c r="P7" s="82">
        <v>0.95833333333333337</v>
      </c>
      <c r="Q7" s="80">
        <v>16</v>
      </c>
      <c r="R7" s="81">
        <v>0.29166666666666669</v>
      </c>
      <c r="S7" s="82">
        <v>0.95833333333333337</v>
      </c>
      <c r="T7" s="80">
        <v>16</v>
      </c>
      <c r="U7" s="83">
        <v>600</v>
      </c>
      <c r="V7" s="84">
        <v>100</v>
      </c>
      <c r="W7" s="83">
        <v>200</v>
      </c>
      <c r="X7" s="84">
        <v>200</v>
      </c>
      <c r="Y7" s="80" t="s">
        <v>44</v>
      </c>
      <c r="Z7" s="80" t="s">
        <v>44</v>
      </c>
      <c r="AA7" s="80" t="s">
        <v>44</v>
      </c>
      <c r="AB7" s="80" t="s">
        <v>44</v>
      </c>
      <c r="AC7" s="80" t="s">
        <v>44</v>
      </c>
      <c r="AD7" s="80" t="s">
        <v>44</v>
      </c>
      <c r="AE7" s="80" t="s">
        <v>44</v>
      </c>
      <c r="AF7" s="80" t="s">
        <v>44</v>
      </c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 t="s">
        <v>44</v>
      </c>
      <c r="AS7" s="80" t="s">
        <v>44</v>
      </c>
      <c r="AT7" s="80" t="s">
        <v>85</v>
      </c>
      <c r="AU7" s="80">
        <v>60</v>
      </c>
      <c r="AV7" s="80">
        <v>80</v>
      </c>
      <c r="AW7" s="80" t="s">
        <v>44</v>
      </c>
    </row>
    <row r="8" spans="1:49" s="67" customFormat="1" ht="24.95" customHeight="1" x14ac:dyDescent="0.25">
      <c r="A8" s="60">
        <v>99.001000000000005</v>
      </c>
      <c r="B8" s="60" t="s">
        <v>240</v>
      </c>
      <c r="C8" s="61">
        <v>1.2</v>
      </c>
      <c r="D8" s="62" t="s">
        <v>86</v>
      </c>
      <c r="E8" s="62" t="s">
        <v>87</v>
      </c>
      <c r="F8" s="62" t="s">
        <v>88</v>
      </c>
      <c r="G8" s="62" t="s">
        <v>76</v>
      </c>
      <c r="H8" s="63">
        <v>43344</v>
      </c>
      <c r="I8" s="63">
        <v>44074</v>
      </c>
      <c r="J8" s="90" t="str">
        <f t="shared" si="0"/>
        <v>01.09.18 - 31.08.20 (24 months)</v>
      </c>
      <c r="K8" s="6" t="s">
        <v>43</v>
      </c>
      <c r="L8" s="54">
        <v>0.95833333333333337</v>
      </c>
      <c r="M8" s="64">
        <v>0.29166666666666669</v>
      </c>
      <c r="N8" s="65">
        <v>8</v>
      </c>
      <c r="O8" s="54">
        <v>0.95833333333333337</v>
      </c>
      <c r="P8" s="64">
        <v>0.29166666666666669</v>
      </c>
      <c r="Q8" s="65">
        <v>8</v>
      </c>
      <c r="R8" s="54">
        <v>0.95833333333333337</v>
      </c>
      <c r="S8" s="64">
        <v>0.29166666666666669</v>
      </c>
      <c r="T8" s="65">
        <v>8</v>
      </c>
      <c r="U8" s="65">
        <v>356</v>
      </c>
      <c r="V8" s="65">
        <v>0</v>
      </c>
      <c r="W8" s="65">
        <v>0</v>
      </c>
      <c r="X8" s="65">
        <v>0</v>
      </c>
      <c r="Y8" s="62" t="s">
        <v>89</v>
      </c>
      <c r="Z8" s="62">
        <v>0</v>
      </c>
      <c r="AA8" s="62" t="s">
        <v>44</v>
      </c>
      <c r="AB8" s="62" t="s">
        <v>90</v>
      </c>
      <c r="AC8" s="62" t="s">
        <v>91</v>
      </c>
      <c r="AD8" s="62" t="s">
        <v>91</v>
      </c>
      <c r="AE8" s="62" t="s">
        <v>90</v>
      </c>
      <c r="AF8" s="62" t="s">
        <v>44</v>
      </c>
      <c r="AG8" s="62" t="s">
        <v>44</v>
      </c>
      <c r="AH8" s="62" t="s">
        <v>44</v>
      </c>
      <c r="AI8" s="62" t="s">
        <v>44</v>
      </c>
      <c r="AJ8" s="62" t="s">
        <v>44</v>
      </c>
      <c r="AK8" s="62">
        <f>0.4*20</f>
        <v>8</v>
      </c>
      <c r="AL8" s="62">
        <f>1*20</f>
        <v>20</v>
      </c>
      <c r="AM8" s="62">
        <f>20</f>
        <v>20</v>
      </c>
      <c r="AN8" s="62">
        <f>0.4*20</f>
        <v>8</v>
      </c>
      <c r="AO8" s="62">
        <v>20</v>
      </c>
      <c r="AP8" s="62">
        <f>0.4*20</f>
        <v>8</v>
      </c>
      <c r="AQ8" s="62">
        <f>20</f>
        <v>20</v>
      </c>
      <c r="AR8" s="66" t="s">
        <v>92</v>
      </c>
      <c r="AS8" s="62" t="s">
        <v>44</v>
      </c>
      <c r="AT8" s="16" t="s">
        <v>84</v>
      </c>
      <c r="AU8" s="62" t="s">
        <v>44</v>
      </c>
      <c r="AV8" s="62" t="s">
        <v>44</v>
      </c>
      <c r="AW8" s="66" t="s">
        <v>93</v>
      </c>
    </row>
    <row r="9" spans="1:49" s="67" customFormat="1" ht="24.95" customHeight="1" x14ac:dyDescent="0.25">
      <c r="A9" s="60">
        <v>99.001999999999995</v>
      </c>
      <c r="B9" s="60" t="s">
        <v>240</v>
      </c>
      <c r="C9" s="61">
        <v>1.2</v>
      </c>
      <c r="D9" s="62" t="s">
        <v>86</v>
      </c>
      <c r="E9" s="62" t="s">
        <v>87</v>
      </c>
      <c r="F9" s="62" t="s">
        <v>88</v>
      </c>
      <c r="G9" s="62" t="s">
        <v>76</v>
      </c>
      <c r="H9" s="63">
        <f t="shared" ref="H9:I11" si="1">H8</f>
        <v>43344</v>
      </c>
      <c r="I9" s="63">
        <f t="shared" si="1"/>
        <v>44074</v>
      </c>
      <c r="J9" s="90" t="str">
        <f t="shared" si="0"/>
        <v>01.09.18 - 31.08.20 (24 months)</v>
      </c>
      <c r="K9" s="6" t="s">
        <v>43</v>
      </c>
      <c r="L9" s="54">
        <v>0.29166666666666669</v>
      </c>
      <c r="M9" s="64">
        <v>0.95833333333333337</v>
      </c>
      <c r="N9" s="65">
        <v>16</v>
      </c>
      <c r="O9" s="54">
        <v>0.29166666666666669</v>
      </c>
      <c r="P9" s="64">
        <v>0.95833333333333337</v>
      </c>
      <c r="Q9" s="65">
        <v>16</v>
      </c>
      <c r="R9" s="54">
        <v>0.29166666666666669</v>
      </c>
      <c r="S9" s="64">
        <v>0.95833333333333337</v>
      </c>
      <c r="T9" s="65">
        <v>16</v>
      </c>
      <c r="U9" s="65">
        <v>158</v>
      </c>
      <c r="V9" s="65">
        <v>0</v>
      </c>
      <c r="W9" s="65">
        <v>0</v>
      </c>
      <c r="X9" s="65">
        <v>0</v>
      </c>
      <c r="Y9" s="62" t="s">
        <v>89</v>
      </c>
      <c r="Z9" s="62">
        <v>0</v>
      </c>
      <c r="AA9" s="62" t="s">
        <v>44</v>
      </c>
      <c r="AB9" s="62" t="s">
        <v>90</v>
      </c>
      <c r="AC9" s="62" t="s">
        <v>91</v>
      </c>
      <c r="AD9" s="62" t="s">
        <v>91</v>
      </c>
      <c r="AE9" s="62" t="s">
        <v>90</v>
      </c>
      <c r="AF9" s="62" t="s">
        <v>44</v>
      </c>
      <c r="AG9" s="62" t="s">
        <v>44</v>
      </c>
      <c r="AH9" s="62" t="s">
        <v>44</v>
      </c>
      <c r="AI9" s="62" t="s">
        <v>44</v>
      </c>
      <c r="AJ9" s="62" t="s">
        <v>44</v>
      </c>
      <c r="AK9" s="62">
        <f t="shared" ref="AK9:AK10" si="2">0.4*20</f>
        <v>8</v>
      </c>
      <c r="AL9" s="62">
        <f t="shared" ref="AL9:AL10" si="3">1*20</f>
        <v>20</v>
      </c>
      <c r="AM9" s="62">
        <f>20</f>
        <v>20</v>
      </c>
      <c r="AN9" s="62">
        <f t="shared" ref="AN9:AN10" si="4">0.4*20</f>
        <v>8</v>
      </c>
      <c r="AO9" s="62">
        <v>20</v>
      </c>
      <c r="AP9" s="62">
        <f t="shared" ref="AP9:AP10" si="5">0.4*20</f>
        <v>8</v>
      </c>
      <c r="AQ9" s="62">
        <f>20</f>
        <v>20</v>
      </c>
      <c r="AR9" s="66" t="s">
        <v>92</v>
      </c>
      <c r="AS9" s="62" t="s">
        <v>44</v>
      </c>
      <c r="AT9" s="16" t="s">
        <v>84</v>
      </c>
      <c r="AU9" s="62" t="s">
        <v>44</v>
      </c>
      <c r="AV9" s="62" t="s">
        <v>44</v>
      </c>
      <c r="AW9" s="66" t="s">
        <v>93</v>
      </c>
    </row>
    <row r="10" spans="1:49" s="67" customFormat="1" ht="24.95" customHeight="1" x14ac:dyDescent="0.25">
      <c r="A10" s="60">
        <v>99.003</v>
      </c>
      <c r="B10" s="60" t="s">
        <v>240</v>
      </c>
      <c r="C10" s="61">
        <v>1.2</v>
      </c>
      <c r="D10" s="62" t="s">
        <v>86</v>
      </c>
      <c r="E10" s="62" t="s">
        <v>87</v>
      </c>
      <c r="F10" s="62" t="s">
        <v>88</v>
      </c>
      <c r="G10" s="62" t="s">
        <v>76</v>
      </c>
      <c r="H10" s="63">
        <f t="shared" si="1"/>
        <v>43344</v>
      </c>
      <c r="I10" s="63">
        <f t="shared" si="1"/>
        <v>44074</v>
      </c>
      <c r="J10" s="90" t="str">
        <f>TEXT(H10,"DD.MM.YY")&amp;" - "&amp;TEXT(I10,"DD.MM.YY")&amp;" ("&amp;DATEDIF(H10,I10+1,"m")&amp;" months)"</f>
        <v>01.09.18 - 31.08.20 (24 months)</v>
      </c>
      <c r="K10" s="6" t="s">
        <v>43</v>
      </c>
      <c r="L10" s="54">
        <v>0</v>
      </c>
      <c r="M10" s="64">
        <v>0</v>
      </c>
      <c r="N10" s="65">
        <v>24</v>
      </c>
      <c r="O10" s="54">
        <v>0</v>
      </c>
      <c r="P10" s="64">
        <v>0</v>
      </c>
      <c r="Q10" s="65">
        <v>24</v>
      </c>
      <c r="R10" s="54">
        <v>0</v>
      </c>
      <c r="S10" s="64">
        <v>0</v>
      </c>
      <c r="T10" s="65">
        <v>24</v>
      </c>
      <c r="U10" s="65">
        <v>224</v>
      </c>
      <c r="V10" s="65">
        <v>0</v>
      </c>
      <c r="W10" s="65">
        <v>0</v>
      </c>
      <c r="X10" s="65">
        <v>0</v>
      </c>
      <c r="Y10" s="62" t="s">
        <v>89</v>
      </c>
      <c r="Z10" s="62">
        <v>0</v>
      </c>
      <c r="AA10" s="62" t="s">
        <v>44</v>
      </c>
      <c r="AB10" s="62" t="s">
        <v>90</v>
      </c>
      <c r="AC10" s="62" t="s">
        <v>91</v>
      </c>
      <c r="AD10" s="62" t="s">
        <v>91</v>
      </c>
      <c r="AE10" s="62" t="s">
        <v>90</v>
      </c>
      <c r="AF10" s="62" t="s">
        <v>44</v>
      </c>
      <c r="AG10" s="62" t="s">
        <v>44</v>
      </c>
      <c r="AH10" s="62" t="s">
        <v>44</v>
      </c>
      <c r="AI10" s="62" t="s">
        <v>44</v>
      </c>
      <c r="AJ10" s="62" t="s">
        <v>44</v>
      </c>
      <c r="AK10" s="62">
        <f t="shared" si="2"/>
        <v>8</v>
      </c>
      <c r="AL10" s="62">
        <f t="shared" si="3"/>
        <v>20</v>
      </c>
      <c r="AM10" s="62">
        <f>20</f>
        <v>20</v>
      </c>
      <c r="AN10" s="62">
        <f t="shared" si="4"/>
        <v>8</v>
      </c>
      <c r="AO10" s="62">
        <v>20</v>
      </c>
      <c r="AP10" s="62">
        <f t="shared" si="5"/>
        <v>8</v>
      </c>
      <c r="AQ10" s="62">
        <f>20</f>
        <v>20</v>
      </c>
      <c r="AR10" s="66" t="s">
        <v>92</v>
      </c>
      <c r="AS10" s="62" t="s">
        <v>44</v>
      </c>
      <c r="AT10" s="16" t="s">
        <v>94</v>
      </c>
      <c r="AU10" s="62" t="s">
        <v>44</v>
      </c>
      <c r="AV10" s="62" t="s">
        <v>44</v>
      </c>
      <c r="AW10" s="66" t="s">
        <v>95</v>
      </c>
    </row>
    <row r="11" spans="1:49" s="67" customFormat="1" ht="24.95" customHeight="1" x14ac:dyDescent="0.25">
      <c r="A11" s="60">
        <v>99.004000000000005</v>
      </c>
      <c r="B11" s="60" t="s">
        <v>240</v>
      </c>
      <c r="C11" s="61">
        <v>1.3</v>
      </c>
      <c r="D11" s="62" t="s">
        <v>86</v>
      </c>
      <c r="E11" s="62" t="s">
        <v>87</v>
      </c>
      <c r="F11" s="62" t="s">
        <v>88</v>
      </c>
      <c r="G11" s="62" t="s">
        <v>76</v>
      </c>
      <c r="H11" s="63">
        <f t="shared" si="1"/>
        <v>43344</v>
      </c>
      <c r="I11" s="63">
        <f t="shared" si="1"/>
        <v>44074</v>
      </c>
      <c r="J11" s="90" t="str">
        <f>TEXT(H11,"DD.MM.YY")&amp;" - "&amp;TEXT(I11,"DD.MM.YY")&amp;" ("&amp;DATEDIF(H11,I11+1,"m")&amp;" months)"</f>
        <v>01.09.18 - 31.08.20 (24 months)</v>
      </c>
      <c r="K11" s="6" t="s">
        <v>43</v>
      </c>
      <c r="L11" s="54">
        <v>0.95833333333333337</v>
      </c>
      <c r="M11" s="64">
        <v>0.29166666666666669</v>
      </c>
      <c r="N11" s="65">
        <v>8</v>
      </c>
      <c r="O11" s="54">
        <v>0.95833333333333337</v>
      </c>
      <c r="P11" s="64">
        <v>0.29166666666666669</v>
      </c>
      <c r="Q11" s="65">
        <v>8</v>
      </c>
      <c r="R11" s="54">
        <v>0.95833333333333337</v>
      </c>
      <c r="S11" s="64">
        <v>0.29166666666666669</v>
      </c>
      <c r="T11" s="65">
        <v>8</v>
      </c>
      <c r="U11" s="65">
        <v>573</v>
      </c>
      <c r="V11" s="65">
        <v>0</v>
      </c>
      <c r="W11" s="65">
        <v>0</v>
      </c>
      <c r="X11" s="65">
        <v>0</v>
      </c>
      <c r="Y11" s="62" t="s">
        <v>89</v>
      </c>
      <c r="Z11" s="62">
        <v>0</v>
      </c>
      <c r="AA11" s="62" t="s">
        <v>44</v>
      </c>
      <c r="AB11" s="62" t="s">
        <v>90</v>
      </c>
      <c r="AC11" s="62" t="s">
        <v>91</v>
      </c>
      <c r="AD11" s="62" t="s">
        <v>91</v>
      </c>
      <c r="AE11" s="62" t="s">
        <v>90</v>
      </c>
      <c r="AF11" s="62" t="s">
        <v>44</v>
      </c>
      <c r="AG11" s="62" t="s">
        <v>44</v>
      </c>
      <c r="AH11" s="62" t="s">
        <v>44</v>
      </c>
      <c r="AI11" s="62" t="s">
        <v>44</v>
      </c>
      <c r="AJ11" s="62" t="s">
        <v>44</v>
      </c>
      <c r="AK11" s="62">
        <f>0.4*20</f>
        <v>8</v>
      </c>
      <c r="AL11" s="62">
        <f>1*20</f>
        <v>20</v>
      </c>
      <c r="AM11" s="62">
        <f>20</f>
        <v>20</v>
      </c>
      <c r="AN11" s="62">
        <f>0.4*20</f>
        <v>8</v>
      </c>
      <c r="AO11" s="62">
        <v>20</v>
      </c>
      <c r="AP11" s="62">
        <f>0.4*20</f>
        <v>8</v>
      </c>
      <c r="AQ11" s="62">
        <f>20</f>
        <v>20</v>
      </c>
      <c r="AR11" s="66" t="s">
        <v>92</v>
      </c>
      <c r="AS11" s="62" t="s">
        <v>44</v>
      </c>
      <c r="AT11" s="16" t="s">
        <v>96</v>
      </c>
      <c r="AU11" s="62" t="s">
        <v>44</v>
      </c>
      <c r="AV11" s="62" t="s">
        <v>44</v>
      </c>
      <c r="AW11" s="66" t="s">
        <v>97</v>
      </c>
    </row>
    <row r="12" spans="1:49" s="67" customFormat="1" ht="24.95" customHeight="1" x14ac:dyDescent="0.25">
      <c r="A12" s="60">
        <v>99.004999999999995</v>
      </c>
      <c r="B12" s="60" t="s">
        <v>240</v>
      </c>
      <c r="C12" s="61">
        <v>2</v>
      </c>
      <c r="D12" s="62" t="s">
        <v>98</v>
      </c>
      <c r="E12" s="62" t="s">
        <v>99</v>
      </c>
      <c r="F12" s="62" t="s">
        <v>66</v>
      </c>
      <c r="G12" s="62" t="s">
        <v>72</v>
      </c>
      <c r="H12" s="63">
        <v>43191</v>
      </c>
      <c r="I12" s="63">
        <v>43220</v>
      </c>
      <c r="J12" s="90" t="str">
        <f>TEXT(H12,"DD.MM.YY")&amp;" - "&amp;TEXT(I12,"DD.MM.YY")&amp;" ("&amp;DATEDIF(H12,I12+1,"m")&amp;" months)"</f>
        <v>01.04.18 - 30.04.18 (1 months)</v>
      </c>
      <c r="K12" s="6" t="s">
        <v>100</v>
      </c>
      <c r="L12" s="68">
        <v>700</v>
      </c>
      <c r="M12" s="65">
        <v>2300</v>
      </c>
      <c r="N12" s="65">
        <v>16</v>
      </c>
      <c r="O12" s="65">
        <v>700</v>
      </c>
      <c r="P12" s="65">
        <v>2300</v>
      </c>
      <c r="Q12" s="65">
        <v>16</v>
      </c>
      <c r="R12" s="65">
        <v>700</v>
      </c>
      <c r="S12" s="65">
        <v>2300</v>
      </c>
      <c r="T12" s="65">
        <v>16</v>
      </c>
      <c r="U12" s="65">
        <v>312</v>
      </c>
      <c r="V12" s="65">
        <v>0</v>
      </c>
      <c r="W12" s="65">
        <v>0</v>
      </c>
      <c r="X12" s="65" t="s">
        <v>101</v>
      </c>
      <c r="Y12" s="62" t="s">
        <v>92</v>
      </c>
      <c r="Z12" s="62">
        <v>0</v>
      </c>
      <c r="AA12" s="45" t="s">
        <v>102</v>
      </c>
      <c r="AB12" s="62" t="s">
        <v>101</v>
      </c>
      <c r="AC12" s="62" t="s">
        <v>101</v>
      </c>
      <c r="AD12" s="62" t="s">
        <v>101</v>
      </c>
      <c r="AE12" s="62" t="s">
        <v>101</v>
      </c>
      <c r="AF12" s="62" t="s">
        <v>101</v>
      </c>
      <c r="AG12" s="62">
        <v>645</v>
      </c>
      <c r="AH12" s="62">
        <v>420</v>
      </c>
      <c r="AI12" s="62">
        <v>420</v>
      </c>
      <c r="AJ12" s="62">
        <v>300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24</v>
      </c>
      <c r="AQ12" s="62">
        <v>68</v>
      </c>
      <c r="AR12" s="66" t="s">
        <v>101</v>
      </c>
      <c r="AS12" s="66" t="s">
        <v>101</v>
      </c>
      <c r="AT12" s="66"/>
      <c r="AU12" s="62"/>
      <c r="AV12" s="62"/>
      <c r="AW12" s="66"/>
    </row>
    <row r="13" spans="1:49" s="67" customFormat="1" ht="24.95" customHeight="1" x14ac:dyDescent="0.25">
      <c r="A13" s="60">
        <v>99.006</v>
      </c>
      <c r="B13" s="69" t="s">
        <v>243</v>
      </c>
      <c r="C13" s="61" t="s">
        <v>90</v>
      </c>
      <c r="D13" s="62" t="s">
        <v>98</v>
      </c>
      <c r="E13" s="62" t="s">
        <v>99</v>
      </c>
      <c r="F13" s="62" t="s">
        <v>66</v>
      </c>
      <c r="G13" s="62" t="s">
        <v>72</v>
      </c>
      <c r="H13" s="63">
        <v>43190</v>
      </c>
      <c r="I13" s="63">
        <v>43220</v>
      </c>
      <c r="J13" s="90" t="str">
        <f t="shared" ref="J13:J70" si="6">TEXT(H13,"DD.MM.YY")&amp;" - "&amp;TEXT(I13,"DD.MM.YY")&amp;" ("&amp;DATEDIF(H13,I13+1,"m")&amp;" months)"</f>
        <v>31.03.18 - 30.04.18 (1 months)</v>
      </c>
      <c r="K13" s="6" t="s">
        <v>100</v>
      </c>
      <c r="L13" s="68">
        <v>2300</v>
      </c>
      <c r="M13" s="65">
        <v>700</v>
      </c>
      <c r="N13" s="65">
        <v>8</v>
      </c>
      <c r="O13" s="65">
        <v>2300</v>
      </c>
      <c r="P13" s="65">
        <v>700</v>
      </c>
      <c r="Q13" s="65">
        <v>8</v>
      </c>
      <c r="R13" s="65">
        <v>2300</v>
      </c>
      <c r="S13" s="65">
        <v>700</v>
      </c>
      <c r="T13" s="65">
        <v>8</v>
      </c>
      <c r="U13" s="65">
        <v>402</v>
      </c>
      <c r="V13" s="65">
        <v>0</v>
      </c>
      <c r="W13" s="65">
        <v>0</v>
      </c>
      <c r="X13" s="65" t="s">
        <v>101</v>
      </c>
      <c r="Y13" s="62" t="s">
        <v>92</v>
      </c>
      <c r="Z13" s="62">
        <v>0</v>
      </c>
      <c r="AA13" s="45" t="s">
        <v>102</v>
      </c>
      <c r="AB13" s="62" t="s">
        <v>101</v>
      </c>
      <c r="AC13" s="62" t="s">
        <v>101</v>
      </c>
      <c r="AD13" s="62" t="s">
        <v>101</v>
      </c>
      <c r="AE13" s="62" t="s">
        <v>101</v>
      </c>
      <c r="AF13" s="62" t="s">
        <v>101</v>
      </c>
      <c r="AG13" s="62">
        <v>645</v>
      </c>
      <c r="AH13" s="62">
        <v>420</v>
      </c>
      <c r="AI13" s="62">
        <v>420</v>
      </c>
      <c r="AJ13" s="62">
        <v>300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24</v>
      </c>
      <c r="AQ13" s="62">
        <v>68</v>
      </c>
      <c r="AR13" s="66" t="s">
        <v>101</v>
      </c>
      <c r="AS13" s="66" t="s">
        <v>101</v>
      </c>
      <c r="AT13" s="66"/>
      <c r="AU13" s="62"/>
      <c r="AV13" s="62"/>
      <c r="AW13" s="66"/>
    </row>
    <row r="14" spans="1:49" s="67" customFormat="1" ht="24.95" customHeight="1" x14ac:dyDescent="0.25">
      <c r="A14" s="60">
        <v>99.006999999999906</v>
      </c>
      <c r="B14" s="60" t="s">
        <v>240</v>
      </c>
      <c r="C14" s="61">
        <v>1.2</v>
      </c>
      <c r="D14" s="62" t="s">
        <v>103</v>
      </c>
      <c r="E14" s="62" t="s">
        <v>104</v>
      </c>
      <c r="F14" s="62" t="s">
        <v>66</v>
      </c>
      <c r="G14" s="62" t="s">
        <v>70</v>
      </c>
      <c r="H14" s="63">
        <v>43282</v>
      </c>
      <c r="I14" s="63">
        <v>43830</v>
      </c>
      <c r="J14" s="90" t="str">
        <f t="shared" si="6"/>
        <v>01.07.18 - 31.12.19 (18 months)</v>
      </c>
      <c r="K14" s="6" t="s">
        <v>43</v>
      </c>
      <c r="L14" s="64">
        <v>0.29166666666666669</v>
      </c>
      <c r="M14" s="64">
        <v>0.95833333333333337</v>
      </c>
      <c r="N14" s="65">
        <v>16</v>
      </c>
      <c r="O14" s="64">
        <v>0.29166666666666669</v>
      </c>
      <c r="P14" s="64">
        <v>0.95833333333333337</v>
      </c>
      <c r="Q14" s="65">
        <v>16</v>
      </c>
      <c r="R14" s="64">
        <v>0.33333333333333331</v>
      </c>
      <c r="S14" s="64">
        <v>0.95833333333333337</v>
      </c>
      <c r="T14" s="65">
        <v>15</v>
      </c>
      <c r="U14" s="65">
        <v>1150</v>
      </c>
      <c r="V14" s="65">
        <v>1150</v>
      </c>
      <c r="W14" s="65">
        <v>0</v>
      </c>
      <c r="X14" s="47" t="s">
        <v>44</v>
      </c>
      <c r="Y14" s="62" t="s">
        <v>44</v>
      </c>
      <c r="Z14" s="62" t="s">
        <v>44</v>
      </c>
      <c r="AA14" s="45" t="s">
        <v>92</v>
      </c>
      <c r="AB14" s="62">
        <v>3</v>
      </c>
      <c r="AC14" s="62" t="s">
        <v>91</v>
      </c>
      <c r="AD14" s="62">
        <v>16</v>
      </c>
      <c r="AE14" s="62">
        <v>2</v>
      </c>
      <c r="AF14" s="46" t="s">
        <v>105</v>
      </c>
      <c r="AG14" s="62">
        <v>150</v>
      </c>
      <c r="AH14" s="62">
        <v>150</v>
      </c>
      <c r="AI14" s="62">
        <v>288</v>
      </c>
      <c r="AJ14" s="62">
        <v>150</v>
      </c>
      <c r="AK14" s="62">
        <v>68</v>
      </c>
      <c r="AL14" s="62">
        <v>170</v>
      </c>
      <c r="AM14" s="62">
        <v>170</v>
      </c>
      <c r="AN14" s="62">
        <v>107</v>
      </c>
      <c r="AO14" s="62">
        <v>170</v>
      </c>
      <c r="AP14" s="62">
        <v>0</v>
      </c>
      <c r="AQ14" s="62">
        <v>0</v>
      </c>
      <c r="AR14" s="62" t="s">
        <v>44</v>
      </c>
      <c r="AS14" s="62" t="s">
        <v>44</v>
      </c>
      <c r="AT14" s="16"/>
      <c r="AU14" s="62" t="s">
        <v>44</v>
      </c>
      <c r="AV14" s="62" t="s">
        <v>44</v>
      </c>
      <c r="AW14" s="66" t="s">
        <v>106</v>
      </c>
    </row>
    <row r="15" spans="1:49" s="67" customFormat="1" ht="24.95" customHeight="1" x14ac:dyDescent="0.25">
      <c r="A15" s="60">
        <v>99.007999999999896</v>
      </c>
      <c r="B15" s="60" t="s">
        <v>240</v>
      </c>
      <c r="C15" s="61">
        <v>1.2</v>
      </c>
      <c r="D15" s="62" t="s">
        <v>103</v>
      </c>
      <c r="E15" s="62" t="s">
        <v>107</v>
      </c>
      <c r="F15" s="62" t="s">
        <v>66</v>
      </c>
      <c r="G15" s="62" t="s">
        <v>70</v>
      </c>
      <c r="H15" s="63">
        <v>43282</v>
      </c>
      <c r="I15" s="63">
        <v>43555</v>
      </c>
      <c r="J15" s="90" t="str">
        <f t="shared" si="6"/>
        <v>01.07.18 - 31.03.19 (9 months)</v>
      </c>
      <c r="K15" s="6" t="s">
        <v>43</v>
      </c>
      <c r="L15" s="64">
        <v>0.29166666666666669</v>
      </c>
      <c r="M15" s="64">
        <v>0.95833333333333337</v>
      </c>
      <c r="N15" s="65">
        <v>16</v>
      </c>
      <c r="O15" s="64">
        <v>0.29166666666666669</v>
      </c>
      <c r="P15" s="64">
        <v>0.95833333333333337</v>
      </c>
      <c r="Q15" s="65">
        <v>16</v>
      </c>
      <c r="R15" s="64">
        <v>0.33333333333333331</v>
      </c>
      <c r="S15" s="64">
        <v>0.95833333333333337</v>
      </c>
      <c r="T15" s="65">
        <v>15</v>
      </c>
      <c r="U15" s="65">
        <v>300</v>
      </c>
      <c r="V15" s="65">
        <v>2000</v>
      </c>
      <c r="W15" s="65">
        <v>0</v>
      </c>
      <c r="X15" s="65" t="s">
        <v>44</v>
      </c>
      <c r="Y15" s="62"/>
      <c r="Z15" s="62"/>
      <c r="AA15" s="45" t="s">
        <v>92</v>
      </c>
      <c r="AB15" s="62">
        <v>3</v>
      </c>
      <c r="AC15" s="62" t="s">
        <v>91</v>
      </c>
      <c r="AD15" s="62">
        <v>16</v>
      </c>
      <c r="AE15" s="62">
        <v>2</v>
      </c>
      <c r="AF15" s="46" t="s">
        <v>105</v>
      </c>
      <c r="AG15" s="62">
        <v>150</v>
      </c>
      <c r="AH15" s="62">
        <v>150</v>
      </c>
      <c r="AI15" s="62">
        <v>288</v>
      </c>
      <c r="AJ15" s="62">
        <v>150</v>
      </c>
      <c r="AK15" s="62">
        <v>68</v>
      </c>
      <c r="AL15" s="62">
        <v>170</v>
      </c>
      <c r="AM15" s="62">
        <v>170</v>
      </c>
      <c r="AN15" s="62">
        <v>107</v>
      </c>
      <c r="AO15" s="62">
        <v>170</v>
      </c>
      <c r="AP15" s="62">
        <v>0</v>
      </c>
      <c r="AQ15" s="62">
        <v>0</v>
      </c>
      <c r="AR15" s="62" t="s">
        <v>44</v>
      </c>
      <c r="AS15" s="62" t="s">
        <v>44</v>
      </c>
      <c r="AT15" s="16"/>
      <c r="AU15" s="62" t="s">
        <v>44</v>
      </c>
      <c r="AV15" s="62" t="s">
        <v>44</v>
      </c>
      <c r="AW15" s="66" t="s">
        <v>106</v>
      </c>
    </row>
    <row r="16" spans="1:49" s="67" customFormat="1" ht="24.95" customHeight="1" x14ac:dyDescent="0.25">
      <c r="A16" s="60">
        <v>99.008999999999901</v>
      </c>
      <c r="B16" s="60" t="s">
        <v>240</v>
      </c>
      <c r="C16" s="61">
        <v>2</v>
      </c>
      <c r="D16" s="62" t="s">
        <v>103</v>
      </c>
      <c r="E16" s="62" t="s">
        <v>108</v>
      </c>
      <c r="F16" s="62" t="s">
        <v>66</v>
      </c>
      <c r="G16" s="62" t="s">
        <v>70</v>
      </c>
      <c r="H16" s="63">
        <v>43282</v>
      </c>
      <c r="I16" s="63">
        <v>43373</v>
      </c>
      <c r="J16" s="90" t="str">
        <f t="shared" si="6"/>
        <v>01.07.18 - 30.09.18 (3 months)</v>
      </c>
      <c r="K16" s="6" t="s">
        <v>43</v>
      </c>
      <c r="L16" s="64">
        <v>0.29166666666666669</v>
      </c>
      <c r="M16" s="64">
        <v>0.95833333333333337</v>
      </c>
      <c r="N16" s="65">
        <v>16</v>
      </c>
      <c r="O16" s="64">
        <v>0.29166666666666669</v>
      </c>
      <c r="P16" s="64">
        <v>0.95833333333333337</v>
      </c>
      <c r="Q16" s="65">
        <v>16</v>
      </c>
      <c r="R16" s="64">
        <v>0.33333333333333331</v>
      </c>
      <c r="S16" s="64">
        <v>0.95833333333333337</v>
      </c>
      <c r="T16" s="65">
        <v>15</v>
      </c>
      <c r="U16" s="65">
        <v>0</v>
      </c>
      <c r="V16" s="65">
        <v>4000</v>
      </c>
      <c r="W16" s="65">
        <v>0</v>
      </c>
      <c r="X16" s="65" t="s">
        <v>44</v>
      </c>
      <c r="Y16" s="62"/>
      <c r="Z16" s="62"/>
      <c r="AA16" s="45" t="s">
        <v>92</v>
      </c>
      <c r="AB16" s="62">
        <v>3</v>
      </c>
      <c r="AC16" s="62" t="s">
        <v>91</v>
      </c>
      <c r="AD16" s="62">
        <v>16</v>
      </c>
      <c r="AE16" s="62">
        <v>2</v>
      </c>
      <c r="AF16" s="46" t="s">
        <v>105</v>
      </c>
      <c r="AG16" s="62">
        <v>150</v>
      </c>
      <c r="AH16" s="62">
        <v>150</v>
      </c>
      <c r="AI16" s="62">
        <v>288</v>
      </c>
      <c r="AJ16" s="62">
        <v>150</v>
      </c>
      <c r="AK16" s="62">
        <v>68</v>
      </c>
      <c r="AL16" s="62">
        <v>170</v>
      </c>
      <c r="AM16" s="62">
        <v>170</v>
      </c>
      <c r="AN16" s="62">
        <v>107</v>
      </c>
      <c r="AO16" s="62">
        <v>170</v>
      </c>
      <c r="AP16" s="62">
        <v>0</v>
      </c>
      <c r="AQ16" s="62">
        <v>0</v>
      </c>
      <c r="AR16" s="62" t="s">
        <v>44</v>
      </c>
      <c r="AS16" s="62" t="s">
        <v>44</v>
      </c>
      <c r="AT16" s="16"/>
      <c r="AU16" s="62" t="s">
        <v>44</v>
      </c>
      <c r="AV16" s="62" t="s">
        <v>44</v>
      </c>
      <c r="AW16" s="66" t="s">
        <v>44</v>
      </c>
    </row>
    <row r="17" spans="1:49" s="67" customFormat="1" ht="24.95" customHeight="1" x14ac:dyDescent="0.25">
      <c r="A17" s="60">
        <v>99.009999999999906</v>
      </c>
      <c r="B17" s="60" t="s">
        <v>240</v>
      </c>
      <c r="C17" s="61">
        <v>1.1000000000000001</v>
      </c>
      <c r="D17" s="62" t="s">
        <v>109</v>
      </c>
      <c r="E17" s="62" t="s">
        <v>110</v>
      </c>
      <c r="F17" s="62" t="s">
        <v>67</v>
      </c>
      <c r="G17" s="62" t="s">
        <v>76</v>
      </c>
      <c r="H17" s="63">
        <v>43344</v>
      </c>
      <c r="I17" s="63">
        <v>43555</v>
      </c>
      <c r="J17" s="90" t="str">
        <f t="shared" si="6"/>
        <v>01.09.18 - 31.03.19 (7 months)</v>
      </c>
      <c r="K17" s="6" t="s">
        <v>43</v>
      </c>
      <c r="L17" s="68">
        <v>2300</v>
      </c>
      <c r="M17" s="65">
        <v>700</v>
      </c>
      <c r="N17" s="65">
        <v>8</v>
      </c>
      <c r="O17" s="65">
        <v>2300</v>
      </c>
      <c r="P17" s="65">
        <v>700</v>
      </c>
      <c r="Q17" s="65">
        <v>8</v>
      </c>
      <c r="R17" s="65">
        <v>2300</v>
      </c>
      <c r="S17" s="65">
        <v>700</v>
      </c>
      <c r="T17" s="65">
        <v>8</v>
      </c>
      <c r="U17" s="65">
        <v>245</v>
      </c>
      <c r="V17" s="65">
        <v>0</v>
      </c>
      <c r="W17" s="65">
        <v>0</v>
      </c>
      <c r="X17" s="65">
        <v>0</v>
      </c>
      <c r="Y17" s="62" t="s">
        <v>92</v>
      </c>
      <c r="Z17" s="62" t="s">
        <v>44</v>
      </c>
      <c r="AA17" s="62" t="s">
        <v>44</v>
      </c>
      <c r="AB17" s="62" t="s">
        <v>44</v>
      </c>
      <c r="AC17" s="62" t="s">
        <v>44</v>
      </c>
      <c r="AD17" s="62" t="s">
        <v>44</v>
      </c>
      <c r="AE17" s="62" t="s">
        <v>44</v>
      </c>
      <c r="AF17" s="62" t="s">
        <v>44</v>
      </c>
      <c r="AG17" s="62" t="s">
        <v>44</v>
      </c>
      <c r="AH17" s="62" t="s">
        <v>44</v>
      </c>
      <c r="AI17" s="62" t="s">
        <v>44</v>
      </c>
      <c r="AJ17" s="62" t="s">
        <v>44</v>
      </c>
      <c r="AK17" s="62">
        <v>19.600000000000001</v>
      </c>
      <c r="AL17" s="62">
        <v>49</v>
      </c>
      <c r="AM17" s="62">
        <v>49</v>
      </c>
      <c r="AN17" s="62">
        <v>19.600000000000001</v>
      </c>
      <c r="AO17" s="62">
        <v>49</v>
      </c>
      <c r="AP17" s="62">
        <v>0</v>
      </c>
      <c r="AQ17" s="62">
        <v>0</v>
      </c>
      <c r="AR17" s="62" t="s">
        <v>44</v>
      </c>
      <c r="AS17" s="62" t="s">
        <v>44</v>
      </c>
      <c r="AT17" s="16" t="s">
        <v>84</v>
      </c>
      <c r="AU17" s="62" t="s">
        <v>44</v>
      </c>
      <c r="AV17" s="62" t="s">
        <v>44</v>
      </c>
      <c r="AW17" s="62" t="s">
        <v>44</v>
      </c>
    </row>
    <row r="18" spans="1:49" s="67" customFormat="1" ht="24.95" customHeight="1" x14ac:dyDescent="0.25">
      <c r="A18" s="60">
        <v>99.010999999999896</v>
      </c>
      <c r="B18" s="60" t="s">
        <v>240</v>
      </c>
      <c r="C18" s="61">
        <v>1.1000000000000001</v>
      </c>
      <c r="D18" s="62" t="s">
        <v>109</v>
      </c>
      <c r="E18" s="62" t="s">
        <v>110</v>
      </c>
      <c r="F18" s="62" t="s">
        <v>67</v>
      </c>
      <c r="G18" s="62" t="s">
        <v>76</v>
      </c>
      <c r="H18" s="63">
        <v>43344</v>
      </c>
      <c r="I18" s="63">
        <v>43434</v>
      </c>
      <c r="J18" s="90" t="str">
        <f t="shared" si="6"/>
        <v>01.09.18 - 30.11.18 (3 months)</v>
      </c>
      <c r="K18" s="6" t="s">
        <v>43</v>
      </c>
      <c r="L18" s="68">
        <v>2300</v>
      </c>
      <c r="M18" s="65">
        <v>700</v>
      </c>
      <c r="N18" s="65">
        <v>8</v>
      </c>
      <c r="O18" s="65">
        <v>2300</v>
      </c>
      <c r="P18" s="65">
        <v>700</v>
      </c>
      <c r="Q18" s="65">
        <v>8</v>
      </c>
      <c r="R18" s="65">
        <v>2300</v>
      </c>
      <c r="S18" s="65">
        <v>700</v>
      </c>
      <c r="T18" s="65">
        <v>8</v>
      </c>
      <c r="U18" s="65">
        <v>172.8</v>
      </c>
      <c r="V18" s="65">
        <v>0</v>
      </c>
      <c r="W18" s="65">
        <v>0</v>
      </c>
      <c r="X18" s="65">
        <v>0</v>
      </c>
      <c r="Y18" s="62" t="s">
        <v>92</v>
      </c>
      <c r="Z18" s="62" t="s">
        <v>44</v>
      </c>
      <c r="AA18" s="62" t="s">
        <v>44</v>
      </c>
      <c r="AB18" s="62" t="s">
        <v>44</v>
      </c>
      <c r="AC18" s="62" t="s">
        <v>44</v>
      </c>
      <c r="AD18" s="62" t="s">
        <v>44</v>
      </c>
      <c r="AE18" s="62" t="s">
        <v>44</v>
      </c>
      <c r="AF18" s="62" t="s">
        <v>44</v>
      </c>
      <c r="AG18" s="62" t="s">
        <v>44</v>
      </c>
      <c r="AH18" s="62" t="s">
        <v>44</v>
      </c>
      <c r="AI18" s="62" t="s">
        <v>44</v>
      </c>
      <c r="AJ18" s="62" t="s">
        <v>44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14.4</v>
      </c>
      <c r="AQ18" s="62">
        <v>36</v>
      </c>
      <c r="AR18" s="62" t="s">
        <v>44</v>
      </c>
      <c r="AS18" s="62" t="s">
        <v>44</v>
      </c>
      <c r="AT18" s="16" t="s">
        <v>84</v>
      </c>
      <c r="AU18" s="62" t="s">
        <v>44</v>
      </c>
      <c r="AV18" s="62" t="s">
        <v>44</v>
      </c>
      <c r="AW18" s="62" t="s">
        <v>44</v>
      </c>
    </row>
    <row r="19" spans="1:49" s="67" customFormat="1" ht="24.95" customHeight="1" x14ac:dyDescent="0.25">
      <c r="A19" s="60">
        <v>99.011999999999901</v>
      </c>
      <c r="B19" s="60" t="s">
        <v>240</v>
      </c>
      <c r="C19" s="61">
        <v>1.1000000000000001</v>
      </c>
      <c r="D19" s="62" t="s">
        <v>109</v>
      </c>
      <c r="E19" s="62" t="s">
        <v>110</v>
      </c>
      <c r="F19" s="62" t="s">
        <v>67</v>
      </c>
      <c r="G19" s="62" t="s">
        <v>76</v>
      </c>
      <c r="H19" s="63">
        <v>43435</v>
      </c>
      <c r="I19" s="63">
        <v>43555</v>
      </c>
      <c r="J19" s="90" t="str">
        <f t="shared" si="6"/>
        <v>01.12.18 - 31.03.19 (4 months)</v>
      </c>
      <c r="K19" s="6" t="s">
        <v>43</v>
      </c>
      <c r="L19" s="68">
        <v>2300</v>
      </c>
      <c r="M19" s="65">
        <v>700</v>
      </c>
      <c r="N19" s="65">
        <v>8</v>
      </c>
      <c r="O19" s="65">
        <v>2300</v>
      </c>
      <c r="P19" s="65">
        <v>700</v>
      </c>
      <c r="Q19" s="65">
        <v>8</v>
      </c>
      <c r="R19" s="65">
        <v>2300</v>
      </c>
      <c r="S19" s="65">
        <v>700</v>
      </c>
      <c r="T19" s="65">
        <v>8</v>
      </c>
      <c r="U19" s="65">
        <v>220.8</v>
      </c>
      <c r="V19" s="65">
        <v>0</v>
      </c>
      <c r="W19" s="65">
        <v>0</v>
      </c>
      <c r="X19" s="65">
        <v>0</v>
      </c>
      <c r="Y19" s="62" t="s">
        <v>92</v>
      </c>
      <c r="Z19" s="62" t="s">
        <v>44</v>
      </c>
      <c r="AA19" s="62" t="s">
        <v>44</v>
      </c>
      <c r="AB19" s="62" t="s">
        <v>44</v>
      </c>
      <c r="AC19" s="62" t="s">
        <v>44</v>
      </c>
      <c r="AD19" s="62" t="s">
        <v>44</v>
      </c>
      <c r="AE19" s="62" t="s">
        <v>44</v>
      </c>
      <c r="AF19" s="62" t="s">
        <v>44</v>
      </c>
      <c r="AG19" s="62" t="s">
        <v>44</v>
      </c>
      <c r="AH19" s="62" t="s">
        <v>44</v>
      </c>
      <c r="AI19" s="62" t="s">
        <v>44</v>
      </c>
      <c r="AJ19" s="62" t="s">
        <v>44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18.399999999999999</v>
      </c>
      <c r="AQ19" s="62">
        <v>46</v>
      </c>
      <c r="AR19" s="62" t="s">
        <v>44</v>
      </c>
      <c r="AS19" s="62" t="s">
        <v>44</v>
      </c>
      <c r="AT19" s="16" t="s">
        <v>84</v>
      </c>
      <c r="AU19" s="62" t="s">
        <v>44</v>
      </c>
      <c r="AV19" s="62" t="s">
        <v>44</v>
      </c>
      <c r="AW19" s="62" t="s">
        <v>44</v>
      </c>
    </row>
    <row r="20" spans="1:49" s="67" customFormat="1" ht="24.95" customHeight="1" x14ac:dyDescent="0.25">
      <c r="A20" s="60">
        <v>99.012999999999906</v>
      </c>
      <c r="B20" s="60" t="s">
        <v>240</v>
      </c>
      <c r="C20" s="61">
        <v>1.1000000000000001</v>
      </c>
      <c r="D20" s="62" t="s">
        <v>109</v>
      </c>
      <c r="E20" s="62" t="s">
        <v>110</v>
      </c>
      <c r="F20" s="62" t="s">
        <v>67</v>
      </c>
      <c r="G20" s="62" t="s">
        <v>76</v>
      </c>
      <c r="H20" s="63">
        <v>43556</v>
      </c>
      <c r="I20" s="63">
        <v>44075</v>
      </c>
      <c r="J20" s="90" t="str">
        <f t="shared" si="6"/>
        <v>01.04.19 - 01.09.20 (17 months)</v>
      </c>
      <c r="K20" s="6" t="s">
        <v>43</v>
      </c>
      <c r="L20" s="68">
        <v>0</v>
      </c>
      <c r="M20" s="65">
        <v>0</v>
      </c>
      <c r="N20" s="65">
        <v>24</v>
      </c>
      <c r="O20" s="65">
        <v>0</v>
      </c>
      <c r="P20" s="65">
        <v>0</v>
      </c>
      <c r="Q20" s="65">
        <v>24</v>
      </c>
      <c r="R20" s="65">
        <v>0</v>
      </c>
      <c r="S20" s="65">
        <v>0</v>
      </c>
      <c r="T20" s="65">
        <v>24</v>
      </c>
      <c r="U20" s="65">
        <v>669.6</v>
      </c>
      <c r="V20" s="65">
        <v>0</v>
      </c>
      <c r="W20" s="65">
        <v>0</v>
      </c>
      <c r="X20" s="65">
        <v>0</v>
      </c>
      <c r="Y20" s="62" t="s">
        <v>92</v>
      </c>
      <c r="Z20" s="62" t="s">
        <v>44</v>
      </c>
      <c r="AA20" s="62" t="s">
        <v>44</v>
      </c>
      <c r="AB20" s="62" t="s">
        <v>44</v>
      </c>
      <c r="AC20" s="62" t="s">
        <v>44</v>
      </c>
      <c r="AD20" s="62" t="s">
        <v>44</v>
      </c>
      <c r="AE20" s="62" t="s">
        <v>44</v>
      </c>
      <c r="AF20" s="62" t="s">
        <v>44</v>
      </c>
      <c r="AG20" s="62" t="s">
        <v>44</v>
      </c>
      <c r="AH20" s="62" t="s">
        <v>44</v>
      </c>
      <c r="AI20" s="62" t="s">
        <v>44</v>
      </c>
      <c r="AJ20" s="62" t="s">
        <v>44</v>
      </c>
      <c r="AK20" s="62">
        <v>19.2</v>
      </c>
      <c r="AL20" s="62">
        <v>48</v>
      </c>
      <c r="AM20" s="62">
        <v>48</v>
      </c>
      <c r="AN20" s="62">
        <v>19.2</v>
      </c>
      <c r="AO20" s="62">
        <v>48</v>
      </c>
      <c r="AP20" s="62">
        <v>19.2</v>
      </c>
      <c r="AQ20" s="62">
        <v>48</v>
      </c>
      <c r="AR20" s="62" t="s">
        <v>44</v>
      </c>
      <c r="AS20" s="62" t="s">
        <v>44</v>
      </c>
      <c r="AT20" s="16" t="s">
        <v>84</v>
      </c>
      <c r="AU20" s="62" t="s">
        <v>44</v>
      </c>
      <c r="AV20" s="62" t="s">
        <v>44</v>
      </c>
      <c r="AW20" s="62" t="s">
        <v>44</v>
      </c>
    </row>
    <row r="21" spans="1:49" s="67" customFormat="1" ht="24.95" customHeight="1" x14ac:dyDescent="0.25">
      <c r="A21" s="60">
        <v>99.013999999999896</v>
      </c>
      <c r="B21" s="69" t="s">
        <v>243</v>
      </c>
      <c r="C21" s="61" t="s">
        <v>90</v>
      </c>
      <c r="D21" s="62" t="s">
        <v>111</v>
      </c>
      <c r="E21" s="62" t="s">
        <v>112</v>
      </c>
      <c r="F21" s="62" t="s">
        <v>66</v>
      </c>
      <c r="G21" s="62" t="s">
        <v>70</v>
      </c>
      <c r="H21" s="63">
        <v>43190</v>
      </c>
      <c r="I21" s="63">
        <v>43220</v>
      </c>
      <c r="J21" s="90" t="str">
        <f t="shared" si="6"/>
        <v>31.03.18 - 30.04.18 (1 months)</v>
      </c>
      <c r="K21" s="6" t="s">
        <v>43</v>
      </c>
      <c r="L21" s="54">
        <v>0.95833333333333337</v>
      </c>
      <c r="M21" s="64">
        <v>0.29166666666666669</v>
      </c>
      <c r="N21" s="65">
        <v>8</v>
      </c>
      <c r="O21" s="54">
        <v>0.95833333333333337</v>
      </c>
      <c r="P21" s="64">
        <v>0.29166666666666669</v>
      </c>
      <c r="Q21" s="65">
        <v>8</v>
      </c>
      <c r="R21" s="54">
        <v>0.95833333333333337</v>
      </c>
      <c r="S21" s="64">
        <v>0.29166666666666669</v>
      </c>
      <c r="T21" s="65">
        <v>8</v>
      </c>
      <c r="U21" s="65">
        <v>250</v>
      </c>
      <c r="V21" s="65">
        <v>0</v>
      </c>
      <c r="W21" s="65">
        <v>0</v>
      </c>
      <c r="X21" s="65"/>
      <c r="Y21" s="62" t="s">
        <v>113</v>
      </c>
      <c r="Z21" s="62"/>
      <c r="AA21" s="45" t="s">
        <v>114</v>
      </c>
      <c r="AB21" s="62"/>
      <c r="AC21" s="62"/>
      <c r="AD21" s="62"/>
      <c r="AE21" s="62">
        <v>8</v>
      </c>
      <c r="AF21" s="62"/>
      <c r="AG21" s="62">
        <v>20</v>
      </c>
      <c r="AH21" s="62">
        <v>20</v>
      </c>
      <c r="AI21" s="62">
        <v>100</v>
      </c>
      <c r="AJ21" s="62">
        <v>20</v>
      </c>
      <c r="AK21" s="70">
        <v>6</v>
      </c>
      <c r="AL21" s="70">
        <v>6</v>
      </c>
      <c r="AM21" s="70">
        <v>8</v>
      </c>
      <c r="AN21" s="70">
        <v>12</v>
      </c>
      <c r="AO21" s="70">
        <v>32</v>
      </c>
      <c r="AP21" s="70">
        <v>0</v>
      </c>
      <c r="AQ21" s="70">
        <v>0</v>
      </c>
      <c r="AR21" s="66"/>
      <c r="AS21" s="66"/>
      <c r="AT21" s="16"/>
      <c r="AU21" s="62"/>
      <c r="AV21" s="62"/>
      <c r="AW21" s="66"/>
    </row>
    <row r="22" spans="1:49" s="67" customFormat="1" ht="24.95" customHeight="1" x14ac:dyDescent="0.25">
      <c r="A22" s="60">
        <v>99.014999999999901</v>
      </c>
      <c r="B22" s="60" t="s">
        <v>240</v>
      </c>
      <c r="C22" s="61">
        <v>4</v>
      </c>
      <c r="D22" s="62" t="s">
        <v>115</v>
      </c>
      <c r="E22" s="62" t="s">
        <v>116</v>
      </c>
      <c r="F22" s="62" t="s">
        <v>66</v>
      </c>
      <c r="G22" s="63" t="s">
        <v>69</v>
      </c>
      <c r="H22" s="63">
        <v>43190</v>
      </c>
      <c r="I22" s="63">
        <v>43220</v>
      </c>
      <c r="J22" s="90" t="str">
        <f t="shared" si="6"/>
        <v>31.03.18 - 30.04.18 (1 months)</v>
      </c>
      <c r="K22" s="6" t="s">
        <v>43</v>
      </c>
      <c r="L22" s="68">
        <v>2300</v>
      </c>
      <c r="M22" s="65">
        <v>700</v>
      </c>
      <c r="N22" s="65">
        <v>8</v>
      </c>
      <c r="O22" s="65">
        <v>2300</v>
      </c>
      <c r="P22" s="65">
        <v>700</v>
      </c>
      <c r="Q22" s="65">
        <v>8</v>
      </c>
      <c r="R22" s="65">
        <v>2300</v>
      </c>
      <c r="S22" s="65">
        <v>700</v>
      </c>
      <c r="T22" s="65">
        <v>8</v>
      </c>
      <c r="U22" s="65">
        <v>1050</v>
      </c>
      <c r="V22" s="65">
        <v>0</v>
      </c>
      <c r="W22" s="65">
        <v>0</v>
      </c>
      <c r="X22" s="65" t="s">
        <v>101</v>
      </c>
      <c r="Y22" s="62" t="s">
        <v>89</v>
      </c>
      <c r="Z22" s="62"/>
      <c r="AA22" s="45" t="s">
        <v>117</v>
      </c>
      <c r="AB22" s="62"/>
      <c r="AC22" s="62"/>
      <c r="AD22" s="62"/>
      <c r="AE22" s="62">
        <v>8</v>
      </c>
      <c r="AF22" s="62"/>
      <c r="AG22" s="62">
        <v>550</v>
      </c>
      <c r="AH22" s="62">
        <v>550</v>
      </c>
      <c r="AI22" s="62">
        <v>760</v>
      </c>
      <c r="AJ22" s="62">
        <v>467</v>
      </c>
      <c r="AK22" s="62">
        <v>60</v>
      </c>
      <c r="AL22" s="62">
        <v>92</v>
      </c>
      <c r="AM22" s="62">
        <v>92</v>
      </c>
      <c r="AN22" s="62">
        <v>80</v>
      </c>
      <c r="AO22" s="62">
        <v>126</v>
      </c>
      <c r="AP22" s="62">
        <v>60</v>
      </c>
      <c r="AQ22" s="62">
        <v>140</v>
      </c>
      <c r="AR22" s="66"/>
      <c r="AS22" s="66"/>
      <c r="AT22" s="66" t="s">
        <v>84</v>
      </c>
      <c r="AU22" s="62"/>
      <c r="AV22" s="62"/>
      <c r="AW22" s="66" t="s">
        <v>118</v>
      </c>
    </row>
    <row r="23" spans="1:49" s="67" customFormat="1" ht="24.95" customHeight="1" x14ac:dyDescent="0.25">
      <c r="A23" s="60">
        <v>99.015999999999906</v>
      </c>
      <c r="B23" s="60" t="s">
        <v>240</v>
      </c>
      <c r="C23" s="61">
        <v>4</v>
      </c>
      <c r="D23" s="62" t="s">
        <v>115</v>
      </c>
      <c r="E23" s="62" t="s">
        <v>116</v>
      </c>
      <c r="F23" s="62" t="s">
        <v>66</v>
      </c>
      <c r="G23" s="63" t="s">
        <v>69</v>
      </c>
      <c r="H23" s="63">
        <v>43191</v>
      </c>
      <c r="I23" s="63">
        <v>43220</v>
      </c>
      <c r="J23" s="90" t="str">
        <f t="shared" si="6"/>
        <v>01.04.18 - 30.04.18 (1 months)</v>
      </c>
      <c r="K23" s="6" t="s">
        <v>43</v>
      </c>
      <c r="L23" s="68">
        <v>700</v>
      </c>
      <c r="M23" s="65">
        <v>2300</v>
      </c>
      <c r="N23" s="65">
        <v>16</v>
      </c>
      <c r="O23" s="65">
        <v>700</v>
      </c>
      <c r="P23" s="65">
        <v>2300</v>
      </c>
      <c r="Q23" s="65">
        <v>16</v>
      </c>
      <c r="R23" s="65">
        <v>700</v>
      </c>
      <c r="S23" s="65">
        <v>2300</v>
      </c>
      <c r="T23" s="65">
        <v>16</v>
      </c>
      <c r="U23" s="65">
        <v>1050</v>
      </c>
      <c r="V23" s="65">
        <v>0</v>
      </c>
      <c r="W23" s="65">
        <v>0</v>
      </c>
      <c r="X23" s="65" t="s">
        <v>101</v>
      </c>
      <c r="Y23" s="62" t="s">
        <v>89</v>
      </c>
      <c r="Z23" s="62"/>
      <c r="AA23" s="45" t="s">
        <v>117</v>
      </c>
      <c r="AB23" s="62"/>
      <c r="AC23" s="62"/>
      <c r="AD23" s="62"/>
      <c r="AE23" s="62">
        <v>16</v>
      </c>
      <c r="AF23" s="62"/>
      <c r="AG23" s="62">
        <v>760</v>
      </c>
      <c r="AH23" s="62">
        <v>760</v>
      </c>
      <c r="AI23" s="62">
        <v>760</v>
      </c>
      <c r="AJ23" s="62">
        <v>467</v>
      </c>
      <c r="AK23" s="62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40</v>
      </c>
      <c r="AQ23" s="62">
        <v>140</v>
      </c>
      <c r="AR23" s="66"/>
      <c r="AS23" s="66"/>
      <c r="AT23" s="66" t="s">
        <v>84</v>
      </c>
      <c r="AU23" s="62"/>
      <c r="AV23" s="62"/>
      <c r="AW23" s="66" t="s">
        <v>118</v>
      </c>
    </row>
    <row r="24" spans="1:49" s="67" customFormat="1" ht="24.95" customHeight="1" x14ac:dyDescent="0.25">
      <c r="A24" s="60">
        <v>99.016999999999896</v>
      </c>
      <c r="B24" s="60" t="s">
        <v>240</v>
      </c>
      <c r="C24" s="61">
        <v>1.4</v>
      </c>
      <c r="D24" s="62" t="s">
        <v>115</v>
      </c>
      <c r="E24" s="62" t="s">
        <v>116</v>
      </c>
      <c r="F24" s="62" t="s">
        <v>66</v>
      </c>
      <c r="G24" s="63" t="s">
        <v>69</v>
      </c>
      <c r="H24" s="63">
        <v>43190</v>
      </c>
      <c r="I24" s="63">
        <v>43281</v>
      </c>
      <c r="J24" s="90" t="str">
        <f t="shared" si="6"/>
        <v>31.03.18 - 30.06.18 (3 months)</v>
      </c>
      <c r="K24" s="6" t="s">
        <v>43</v>
      </c>
      <c r="L24" s="68">
        <v>2300</v>
      </c>
      <c r="M24" s="65">
        <v>700</v>
      </c>
      <c r="N24" s="65">
        <v>8</v>
      </c>
      <c r="O24" s="65">
        <v>2300</v>
      </c>
      <c r="P24" s="65">
        <v>700</v>
      </c>
      <c r="Q24" s="65">
        <v>8</v>
      </c>
      <c r="R24" s="65">
        <v>2300</v>
      </c>
      <c r="S24" s="65">
        <v>700</v>
      </c>
      <c r="T24" s="65">
        <v>8</v>
      </c>
      <c r="U24" s="65">
        <v>1500</v>
      </c>
      <c r="V24" s="65">
        <v>330</v>
      </c>
      <c r="W24" s="65">
        <v>0</v>
      </c>
      <c r="X24" s="65" t="s">
        <v>101</v>
      </c>
      <c r="Y24" s="62" t="s">
        <v>89</v>
      </c>
      <c r="Z24" s="62"/>
      <c r="AA24" s="45" t="s">
        <v>117</v>
      </c>
      <c r="AB24" s="62"/>
      <c r="AC24" s="62"/>
      <c r="AD24" s="62"/>
      <c r="AE24" s="62">
        <v>8</v>
      </c>
      <c r="AF24" s="62"/>
      <c r="AG24" s="62">
        <v>550</v>
      </c>
      <c r="AH24" s="62">
        <v>550</v>
      </c>
      <c r="AI24" s="62">
        <v>760</v>
      </c>
      <c r="AJ24" s="62">
        <v>467</v>
      </c>
      <c r="AK24" s="62">
        <v>60</v>
      </c>
      <c r="AL24" s="62">
        <v>92</v>
      </c>
      <c r="AM24" s="62">
        <v>92</v>
      </c>
      <c r="AN24" s="62">
        <v>80</v>
      </c>
      <c r="AO24" s="62">
        <v>126</v>
      </c>
      <c r="AP24" s="62">
        <v>60</v>
      </c>
      <c r="AQ24" s="62">
        <v>140</v>
      </c>
      <c r="AR24" s="66"/>
      <c r="AS24" s="66"/>
      <c r="AT24" s="66" t="s">
        <v>94</v>
      </c>
      <c r="AU24" s="62"/>
      <c r="AV24" s="62"/>
      <c r="AW24" s="66" t="s">
        <v>118</v>
      </c>
    </row>
    <row r="25" spans="1:49" s="67" customFormat="1" ht="24.95" customHeight="1" x14ac:dyDescent="0.25">
      <c r="A25" s="60">
        <v>99.017999999999802</v>
      </c>
      <c r="B25" s="60" t="s">
        <v>240</v>
      </c>
      <c r="C25" s="61">
        <v>2</v>
      </c>
      <c r="D25" s="62" t="s">
        <v>115</v>
      </c>
      <c r="E25" s="62" t="s">
        <v>116</v>
      </c>
      <c r="F25" s="62" t="s">
        <v>66</v>
      </c>
      <c r="G25" s="63" t="s">
        <v>69</v>
      </c>
      <c r="H25" s="63">
        <v>43191</v>
      </c>
      <c r="I25" s="63">
        <v>43281</v>
      </c>
      <c r="J25" s="90" t="str">
        <f t="shared" si="6"/>
        <v>01.04.18 - 30.06.18 (3 months)</v>
      </c>
      <c r="K25" s="6" t="s">
        <v>43</v>
      </c>
      <c r="L25" s="68">
        <v>700</v>
      </c>
      <c r="M25" s="65">
        <v>2300</v>
      </c>
      <c r="N25" s="65">
        <v>16</v>
      </c>
      <c r="O25" s="65">
        <v>700</v>
      </c>
      <c r="P25" s="65">
        <v>2300</v>
      </c>
      <c r="Q25" s="65">
        <v>16</v>
      </c>
      <c r="R25" s="65">
        <v>700</v>
      </c>
      <c r="S25" s="65">
        <v>2300</v>
      </c>
      <c r="T25" s="65">
        <v>16</v>
      </c>
      <c r="U25" s="65">
        <v>1500</v>
      </c>
      <c r="V25" s="65">
        <v>330</v>
      </c>
      <c r="W25" s="65">
        <v>0</v>
      </c>
      <c r="X25" s="65" t="s">
        <v>101</v>
      </c>
      <c r="Y25" s="62" t="s">
        <v>89</v>
      </c>
      <c r="Z25" s="62"/>
      <c r="AA25" s="45" t="s">
        <v>117</v>
      </c>
      <c r="AB25" s="62"/>
      <c r="AC25" s="62"/>
      <c r="AD25" s="62"/>
      <c r="AE25" s="62">
        <v>16</v>
      </c>
      <c r="AF25" s="62"/>
      <c r="AG25" s="62">
        <v>760</v>
      </c>
      <c r="AH25" s="62">
        <v>760</v>
      </c>
      <c r="AI25" s="62">
        <v>760</v>
      </c>
      <c r="AJ25" s="62">
        <v>467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40</v>
      </c>
      <c r="AQ25" s="62">
        <v>140</v>
      </c>
      <c r="AR25" s="66"/>
      <c r="AS25" s="66"/>
      <c r="AT25" s="66" t="s">
        <v>94</v>
      </c>
      <c r="AU25" s="62"/>
      <c r="AV25" s="62"/>
      <c r="AW25" s="66" t="s">
        <v>118</v>
      </c>
    </row>
    <row r="26" spans="1:49" s="67" customFormat="1" ht="24.95" customHeight="1" x14ac:dyDescent="0.25">
      <c r="A26" s="60">
        <v>99.018999999999807</v>
      </c>
      <c r="B26" s="60" t="s">
        <v>240</v>
      </c>
      <c r="C26" s="61">
        <v>1.4</v>
      </c>
      <c r="D26" s="62" t="s">
        <v>115</v>
      </c>
      <c r="E26" s="62" t="s">
        <v>116</v>
      </c>
      <c r="F26" s="62" t="s">
        <v>66</v>
      </c>
      <c r="G26" s="63" t="s">
        <v>69</v>
      </c>
      <c r="H26" s="63">
        <v>43190</v>
      </c>
      <c r="I26" s="63">
        <v>43373</v>
      </c>
      <c r="J26" s="90" t="str">
        <f t="shared" si="6"/>
        <v>31.03.18 - 30.09.18 (6 months)</v>
      </c>
      <c r="K26" s="6" t="s">
        <v>43</v>
      </c>
      <c r="L26" s="68">
        <v>2300</v>
      </c>
      <c r="M26" s="65">
        <v>700</v>
      </c>
      <c r="N26" s="65">
        <v>8</v>
      </c>
      <c r="O26" s="65">
        <v>2300</v>
      </c>
      <c r="P26" s="65">
        <v>700</v>
      </c>
      <c r="Q26" s="65">
        <v>8</v>
      </c>
      <c r="R26" s="65">
        <v>2300</v>
      </c>
      <c r="S26" s="65">
        <v>700</v>
      </c>
      <c r="T26" s="65">
        <v>8</v>
      </c>
      <c r="U26" s="65">
        <v>1500</v>
      </c>
      <c r="V26" s="65">
        <v>370</v>
      </c>
      <c r="W26" s="65">
        <v>0</v>
      </c>
      <c r="X26" s="65" t="s">
        <v>101</v>
      </c>
      <c r="Y26" s="62" t="s">
        <v>89</v>
      </c>
      <c r="Z26" s="62"/>
      <c r="AA26" s="45" t="s">
        <v>117</v>
      </c>
      <c r="AB26" s="62"/>
      <c r="AC26" s="62"/>
      <c r="AD26" s="62"/>
      <c r="AE26" s="62">
        <v>8</v>
      </c>
      <c r="AF26" s="62"/>
      <c r="AG26" s="62">
        <v>550</v>
      </c>
      <c r="AH26" s="62">
        <v>550</v>
      </c>
      <c r="AI26" s="62">
        <v>760</v>
      </c>
      <c r="AJ26" s="62">
        <v>467</v>
      </c>
      <c r="AK26" s="62">
        <v>60</v>
      </c>
      <c r="AL26" s="62">
        <v>92</v>
      </c>
      <c r="AM26" s="62">
        <v>92</v>
      </c>
      <c r="AN26" s="62">
        <v>80</v>
      </c>
      <c r="AO26" s="62">
        <v>126</v>
      </c>
      <c r="AP26" s="62">
        <v>60</v>
      </c>
      <c r="AQ26" s="62">
        <v>140</v>
      </c>
      <c r="AR26" s="66"/>
      <c r="AS26" s="66"/>
      <c r="AT26" s="66" t="s">
        <v>96</v>
      </c>
      <c r="AU26" s="62"/>
      <c r="AV26" s="62"/>
      <c r="AW26" s="66" t="s">
        <v>118</v>
      </c>
    </row>
    <row r="27" spans="1:49" s="67" customFormat="1" ht="24.95" customHeight="1" x14ac:dyDescent="0.25">
      <c r="A27" s="60">
        <v>99.019999999999797</v>
      </c>
      <c r="B27" s="60" t="s">
        <v>240</v>
      </c>
      <c r="C27" s="61">
        <v>2</v>
      </c>
      <c r="D27" s="62" t="s">
        <v>115</v>
      </c>
      <c r="E27" s="62" t="s">
        <v>116</v>
      </c>
      <c r="F27" s="62" t="s">
        <v>66</v>
      </c>
      <c r="G27" s="63" t="s">
        <v>69</v>
      </c>
      <c r="H27" s="63">
        <v>43191</v>
      </c>
      <c r="I27" s="63">
        <v>43373</v>
      </c>
      <c r="J27" s="90" t="str">
        <f t="shared" si="6"/>
        <v>01.04.18 - 30.09.18 (6 months)</v>
      </c>
      <c r="K27" s="6" t="s">
        <v>43</v>
      </c>
      <c r="L27" s="68">
        <v>700</v>
      </c>
      <c r="M27" s="65">
        <v>2300</v>
      </c>
      <c r="N27" s="65">
        <v>16</v>
      </c>
      <c r="O27" s="65">
        <v>700</v>
      </c>
      <c r="P27" s="65">
        <v>2300</v>
      </c>
      <c r="Q27" s="65">
        <v>16</v>
      </c>
      <c r="R27" s="65">
        <v>700</v>
      </c>
      <c r="S27" s="65">
        <v>2300</v>
      </c>
      <c r="T27" s="65">
        <v>16</v>
      </c>
      <c r="U27" s="65">
        <v>1500</v>
      </c>
      <c r="V27" s="65">
        <v>370</v>
      </c>
      <c r="W27" s="65">
        <v>0</v>
      </c>
      <c r="X27" s="65" t="s">
        <v>101</v>
      </c>
      <c r="Y27" s="62" t="s">
        <v>89</v>
      </c>
      <c r="Z27" s="62"/>
      <c r="AA27" s="45" t="s">
        <v>117</v>
      </c>
      <c r="AB27" s="62"/>
      <c r="AC27" s="62"/>
      <c r="AD27" s="62"/>
      <c r="AE27" s="62">
        <v>16</v>
      </c>
      <c r="AF27" s="62"/>
      <c r="AG27" s="62">
        <v>760</v>
      </c>
      <c r="AH27" s="62">
        <v>760</v>
      </c>
      <c r="AI27" s="62">
        <v>760</v>
      </c>
      <c r="AJ27" s="62">
        <v>467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40</v>
      </c>
      <c r="AQ27" s="62">
        <v>140</v>
      </c>
      <c r="AR27" s="66"/>
      <c r="AS27" s="66"/>
      <c r="AT27" s="66" t="s">
        <v>96</v>
      </c>
      <c r="AU27" s="62"/>
      <c r="AV27" s="62"/>
      <c r="AW27" s="66" t="s">
        <v>118</v>
      </c>
    </row>
    <row r="28" spans="1:49" s="67" customFormat="1" ht="24.95" customHeight="1" x14ac:dyDescent="0.25">
      <c r="A28" s="60">
        <v>99.020999999999802</v>
      </c>
      <c r="B28" s="69" t="s">
        <v>243</v>
      </c>
      <c r="C28" s="61" t="s">
        <v>90</v>
      </c>
      <c r="D28" s="62" t="s">
        <v>115</v>
      </c>
      <c r="E28" s="62" t="s">
        <v>116</v>
      </c>
      <c r="F28" s="62" t="s">
        <v>66</v>
      </c>
      <c r="G28" s="63" t="s">
        <v>69</v>
      </c>
      <c r="H28" s="63">
        <v>43190</v>
      </c>
      <c r="I28" s="63">
        <v>43220</v>
      </c>
      <c r="J28" s="90" t="str">
        <f t="shared" si="6"/>
        <v>31.03.18 - 30.04.18 (1 months)</v>
      </c>
      <c r="K28" s="6" t="s">
        <v>43</v>
      </c>
      <c r="L28" s="68">
        <v>2300</v>
      </c>
      <c r="M28" s="65">
        <v>700</v>
      </c>
      <c r="N28" s="65">
        <v>8</v>
      </c>
      <c r="O28" s="65">
        <v>2300</v>
      </c>
      <c r="P28" s="65">
        <v>700</v>
      </c>
      <c r="Q28" s="65">
        <v>8</v>
      </c>
      <c r="R28" s="65">
        <v>2300</v>
      </c>
      <c r="S28" s="65">
        <v>700</v>
      </c>
      <c r="T28" s="65">
        <v>8</v>
      </c>
      <c r="U28" s="65">
        <v>937</v>
      </c>
      <c r="V28" s="65">
        <v>0</v>
      </c>
      <c r="W28" s="65">
        <v>0</v>
      </c>
      <c r="X28" s="65" t="s">
        <v>101</v>
      </c>
      <c r="Y28" s="62" t="s">
        <v>89</v>
      </c>
      <c r="Z28" s="62"/>
      <c r="AA28" s="45" t="s">
        <v>117</v>
      </c>
      <c r="AB28" s="62"/>
      <c r="AC28" s="62"/>
      <c r="AD28" s="62"/>
      <c r="AE28" s="62">
        <v>8</v>
      </c>
      <c r="AF28" s="62"/>
      <c r="AG28" s="62">
        <v>467</v>
      </c>
      <c r="AH28" s="62">
        <v>467</v>
      </c>
      <c r="AI28" s="62">
        <v>760</v>
      </c>
      <c r="AJ28" s="62">
        <v>467</v>
      </c>
      <c r="AK28" s="62">
        <v>64</v>
      </c>
      <c r="AL28" s="62">
        <v>132</v>
      </c>
      <c r="AM28" s="62">
        <v>136</v>
      </c>
      <c r="AN28" s="62">
        <v>80</v>
      </c>
      <c r="AO28" s="62">
        <v>180</v>
      </c>
      <c r="AP28" s="62">
        <v>60</v>
      </c>
      <c r="AQ28" s="62">
        <v>80</v>
      </c>
      <c r="AR28" s="66"/>
      <c r="AS28" s="66"/>
      <c r="AT28" s="66" t="s">
        <v>119</v>
      </c>
      <c r="AU28" s="62"/>
      <c r="AV28" s="62"/>
      <c r="AW28" s="66" t="s">
        <v>120</v>
      </c>
    </row>
    <row r="29" spans="1:49" s="67" customFormat="1" ht="24.95" customHeight="1" x14ac:dyDescent="0.25">
      <c r="A29" s="60">
        <v>99.021999999999807</v>
      </c>
      <c r="B29" s="69" t="s">
        <v>243</v>
      </c>
      <c r="C29" s="61" t="s">
        <v>90</v>
      </c>
      <c r="D29" s="62" t="s">
        <v>115</v>
      </c>
      <c r="E29" s="62" t="s">
        <v>116</v>
      </c>
      <c r="F29" s="62" t="s">
        <v>66</v>
      </c>
      <c r="G29" s="63" t="s">
        <v>69</v>
      </c>
      <c r="H29" s="63">
        <v>43191</v>
      </c>
      <c r="I29" s="63">
        <v>43220</v>
      </c>
      <c r="J29" s="90" t="str">
        <f t="shared" si="6"/>
        <v>01.04.18 - 30.04.18 (1 months)</v>
      </c>
      <c r="K29" s="6" t="s">
        <v>43</v>
      </c>
      <c r="L29" s="68">
        <v>700</v>
      </c>
      <c r="M29" s="65">
        <v>2300</v>
      </c>
      <c r="N29" s="65">
        <v>16</v>
      </c>
      <c r="O29" s="65">
        <v>700</v>
      </c>
      <c r="P29" s="65">
        <v>2300</v>
      </c>
      <c r="Q29" s="65">
        <v>16</v>
      </c>
      <c r="R29" s="65">
        <v>700</v>
      </c>
      <c r="S29" s="65">
        <v>2300</v>
      </c>
      <c r="T29" s="65">
        <v>16</v>
      </c>
      <c r="U29" s="65">
        <v>937</v>
      </c>
      <c r="V29" s="65">
        <v>0</v>
      </c>
      <c r="W29" s="65">
        <v>0</v>
      </c>
      <c r="X29" s="65" t="s">
        <v>101</v>
      </c>
      <c r="Y29" s="62" t="s">
        <v>89</v>
      </c>
      <c r="Z29" s="62"/>
      <c r="AA29" s="45" t="s">
        <v>117</v>
      </c>
      <c r="AB29" s="62"/>
      <c r="AC29" s="62"/>
      <c r="AD29" s="62"/>
      <c r="AE29" s="62">
        <v>16</v>
      </c>
      <c r="AF29" s="62"/>
      <c r="AG29" s="62">
        <v>760</v>
      </c>
      <c r="AH29" s="62">
        <v>760</v>
      </c>
      <c r="AI29" s="62">
        <v>760</v>
      </c>
      <c r="AJ29" s="62">
        <v>467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40</v>
      </c>
      <c r="AQ29" s="62">
        <v>140</v>
      </c>
      <c r="AR29" s="66"/>
      <c r="AS29" s="66"/>
      <c r="AT29" s="66" t="s">
        <v>119</v>
      </c>
      <c r="AU29" s="62"/>
      <c r="AV29" s="62"/>
      <c r="AW29" s="66" t="s">
        <v>120</v>
      </c>
    </row>
    <row r="30" spans="1:49" s="67" customFormat="1" ht="24.95" customHeight="1" x14ac:dyDescent="0.25">
      <c r="A30" s="60">
        <v>99.022999999999797</v>
      </c>
      <c r="B30" s="60" t="s">
        <v>240</v>
      </c>
      <c r="C30" s="61">
        <v>1.4</v>
      </c>
      <c r="D30" s="62" t="s">
        <v>115</v>
      </c>
      <c r="E30" s="62" t="s">
        <v>116</v>
      </c>
      <c r="F30" s="62" t="s">
        <v>66</v>
      </c>
      <c r="G30" s="63" t="s">
        <v>69</v>
      </c>
      <c r="H30" s="63">
        <v>43190</v>
      </c>
      <c r="I30" s="63">
        <v>43281</v>
      </c>
      <c r="J30" s="90" t="str">
        <f t="shared" si="6"/>
        <v>31.03.18 - 30.06.18 (3 months)</v>
      </c>
      <c r="K30" s="6" t="s">
        <v>43</v>
      </c>
      <c r="L30" s="68">
        <v>2300</v>
      </c>
      <c r="M30" s="65">
        <v>700</v>
      </c>
      <c r="N30" s="65">
        <v>8</v>
      </c>
      <c r="O30" s="65">
        <v>2300</v>
      </c>
      <c r="P30" s="65">
        <v>700</v>
      </c>
      <c r="Q30" s="65">
        <v>8</v>
      </c>
      <c r="R30" s="65">
        <v>2300</v>
      </c>
      <c r="S30" s="65">
        <v>700</v>
      </c>
      <c r="T30" s="65">
        <v>8</v>
      </c>
      <c r="U30" s="65">
        <v>1600</v>
      </c>
      <c r="V30" s="65">
        <v>120</v>
      </c>
      <c r="W30" s="65">
        <v>0</v>
      </c>
      <c r="X30" s="65" t="s">
        <v>101</v>
      </c>
      <c r="Y30" s="62" t="s">
        <v>89</v>
      </c>
      <c r="Z30" s="62"/>
      <c r="AA30" s="45" t="s">
        <v>117</v>
      </c>
      <c r="AB30" s="62"/>
      <c r="AC30" s="62"/>
      <c r="AD30" s="62"/>
      <c r="AE30" s="62">
        <v>8</v>
      </c>
      <c r="AF30" s="62"/>
      <c r="AG30" s="62">
        <v>467</v>
      </c>
      <c r="AH30" s="62">
        <v>467</v>
      </c>
      <c r="AI30" s="62">
        <v>760</v>
      </c>
      <c r="AJ30" s="62">
        <v>467</v>
      </c>
      <c r="AK30" s="62">
        <v>64</v>
      </c>
      <c r="AL30" s="62">
        <v>132</v>
      </c>
      <c r="AM30" s="62">
        <v>136</v>
      </c>
      <c r="AN30" s="62">
        <v>80</v>
      </c>
      <c r="AO30" s="62">
        <v>180</v>
      </c>
      <c r="AP30" s="62">
        <v>60</v>
      </c>
      <c r="AQ30" s="62">
        <v>80</v>
      </c>
      <c r="AR30" s="66"/>
      <c r="AS30" s="66"/>
      <c r="AT30" s="66" t="s">
        <v>121</v>
      </c>
      <c r="AU30" s="62"/>
      <c r="AV30" s="62"/>
      <c r="AW30" s="66" t="s">
        <v>120</v>
      </c>
    </row>
    <row r="31" spans="1:49" s="67" customFormat="1" ht="24.95" customHeight="1" x14ac:dyDescent="0.25">
      <c r="A31" s="60">
        <v>99.023999999999802</v>
      </c>
      <c r="B31" s="60" t="s">
        <v>240</v>
      </c>
      <c r="C31" s="61">
        <v>2</v>
      </c>
      <c r="D31" s="62" t="s">
        <v>115</v>
      </c>
      <c r="E31" s="62" t="s">
        <v>116</v>
      </c>
      <c r="F31" s="62" t="s">
        <v>66</v>
      </c>
      <c r="G31" s="63" t="s">
        <v>69</v>
      </c>
      <c r="H31" s="63">
        <v>43191</v>
      </c>
      <c r="I31" s="63">
        <v>43281</v>
      </c>
      <c r="J31" s="90" t="str">
        <f t="shared" si="6"/>
        <v>01.04.18 - 30.06.18 (3 months)</v>
      </c>
      <c r="K31" s="6" t="s">
        <v>43</v>
      </c>
      <c r="L31" s="68">
        <v>700</v>
      </c>
      <c r="M31" s="65">
        <v>2300</v>
      </c>
      <c r="N31" s="65">
        <v>16</v>
      </c>
      <c r="O31" s="65">
        <v>700</v>
      </c>
      <c r="P31" s="65">
        <v>2300</v>
      </c>
      <c r="Q31" s="65">
        <v>16</v>
      </c>
      <c r="R31" s="65">
        <v>700</v>
      </c>
      <c r="S31" s="65">
        <v>2300</v>
      </c>
      <c r="T31" s="65">
        <v>16</v>
      </c>
      <c r="U31" s="65">
        <v>1600</v>
      </c>
      <c r="V31" s="65">
        <v>120</v>
      </c>
      <c r="W31" s="65">
        <v>0</v>
      </c>
      <c r="X31" s="65" t="s">
        <v>101</v>
      </c>
      <c r="Y31" s="62" t="s">
        <v>89</v>
      </c>
      <c r="Z31" s="62"/>
      <c r="AA31" s="45" t="s">
        <v>117</v>
      </c>
      <c r="AB31" s="62"/>
      <c r="AC31" s="62"/>
      <c r="AD31" s="62"/>
      <c r="AE31" s="62">
        <v>16</v>
      </c>
      <c r="AF31" s="62"/>
      <c r="AG31" s="62">
        <v>760</v>
      </c>
      <c r="AH31" s="62">
        <v>760</v>
      </c>
      <c r="AI31" s="62">
        <v>760</v>
      </c>
      <c r="AJ31" s="62">
        <v>467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40</v>
      </c>
      <c r="AQ31" s="62">
        <v>140</v>
      </c>
      <c r="AR31" s="66"/>
      <c r="AS31" s="66"/>
      <c r="AT31" s="66" t="s">
        <v>121</v>
      </c>
      <c r="AU31" s="62"/>
      <c r="AV31" s="62"/>
      <c r="AW31" s="66" t="s">
        <v>120</v>
      </c>
    </row>
    <row r="32" spans="1:49" s="67" customFormat="1" ht="30" x14ac:dyDescent="0.25">
      <c r="A32" s="60">
        <v>99.024999999999807</v>
      </c>
      <c r="B32" s="60" t="s">
        <v>240</v>
      </c>
      <c r="C32" s="61">
        <v>1.4</v>
      </c>
      <c r="D32" s="62" t="s">
        <v>115</v>
      </c>
      <c r="E32" s="62" t="s">
        <v>116</v>
      </c>
      <c r="F32" s="62" t="s">
        <v>66</v>
      </c>
      <c r="G32" s="63" t="s">
        <v>69</v>
      </c>
      <c r="H32" s="63">
        <v>43190</v>
      </c>
      <c r="I32" s="63">
        <v>43373</v>
      </c>
      <c r="J32" s="90" t="str">
        <f t="shared" si="6"/>
        <v>31.03.18 - 30.09.18 (6 months)</v>
      </c>
      <c r="K32" s="6" t="s">
        <v>43</v>
      </c>
      <c r="L32" s="68">
        <v>2300</v>
      </c>
      <c r="M32" s="65">
        <v>700</v>
      </c>
      <c r="N32" s="65">
        <v>8</v>
      </c>
      <c r="O32" s="65">
        <v>2300</v>
      </c>
      <c r="P32" s="65">
        <v>700</v>
      </c>
      <c r="Q32" s="65">
        <v>8</v>
      </c>
      <c r="R32" s="65">
        <v>2300</v>
      </c>
      <c r="S32" s="65">
        <v>700</v>
      </c>
      <c r="T32" s="65">
        <v>8</v>
      </c>
      <c r="U32" s="65">
        <v>1600</v>
      </c>
      <c r="V32" s="65">
        <v>185</v>
      </c>
      <c r="W32" s="65">
        <v>0</v>
      </c>
      <c r="X32" s="65" t="s">
        <v>101</v>
      </c>
      <c r="Y32" s="62" t="s">
        <v>89</v>
      </c>
      <c r="Z32" s="62"/>
      <c r="AA32" s="45" t="s">
        <v>117</v>
      </c>
      <c r="AB32" s="62"/>
      <c r="AC32" s="62"/>
      <c r="AD32" s="62"/>
      <c r="AE32" s="62">
        <v>8</v>
      </c>
      <c r="AF32" s="62"/>
      <c r="AG32" s="62">
        <v>467</v>
      </c>
      <c r="AH32" s="62">
        <v>467</v>
      </c>
      <c r="AI32" s="62">
        <v>760</v>
      </c>
      <c r="AJ32" s="62">
        <v>467</v>
      </c>
      <c r="AK32" s="62">
        <v>64</v>
      </c>
      <c r="AL32" s="62">
        <v>132</v>
      </c>
      <c r="AM32" s="62">
        <v>136</v>
      </c>
      <c r="AN32" s="62">
        <v>80</v>
      </c>
      <c r="AO32" s="62">
        <v>180</v>
      </c>
      <c r="AP32" s="62">
        <v>60</v>
      </c>
      <c r="AQ32" s="62">
        <v>80</v>
      </c>
      <c r="AR32" s="66"/>
      <c r="AS32" s="66"/>
      <c r="AT32" s="66" t="s">
        <v>122</v>
      </c>
      <c r="AU32" s="62"/>
      <c r="AV32" s="62"/>
      <c r="AW32" s="66" t="s">
        <v>120</v>
      </c>
    </row>
    <row r="33" spans="1:49" s="67" customFormat="1" ht="30" x14ac:dyDescent="0.25">
      <c r="A33" s="60">
        <v>99.025999999999797</v>
      </c>
      <c r="B33" s="60" t="s">
        <v>240</v>
      </c>
      <c r="C33" s="61">
        <v>2</v>
      </c>
      <c r="D33" s="62" t="s">
        <v>115</v>
      </c>
      <c r="E33" s="62" t="s">
        <v>116</v>
      </c>
      <c r="F33" s="62" t="s">
        <v>66</v>
      </c>
      <c r="G33" s="63" t="s">
        <v>69</v>
      </c>
      <c r="H33" s="63">
        <v>43191</v>
      </c>
      <c r="I33" s="63">
        <v>43373</v>
      </c>
      <c r="J33" s="90" t="str">
        <f t="shared" si="6"/>
        <v>01.04.18 - 30.09.18 (6 months)</v>
      </c>
      <c r="K33" s="6" t="s">
        <v>43</v>
      </c>
      <c r="L33" s="68">
        <v>700</v>
      </c>
      <c r="M33" s="65">
        <v>2300</v>
      </c>
      <c r="N33" s="65">
        <v>16</v>
      </c>
      <c r="O33" s="65">
        <v>700</v>
      </c>
      <c r="P33" s="65">
        <v>2300</v>
      </c>
      <c r="Q33" s="65">
        <v>16</v>
      </c>
      <c r="R33" s="65">
        <v>700</v>
      </c>
      <c r="S33" s="65">
        <v>2300</v>
      </c>
      <c r="T33" s="65">
        <v>16</v>
      </c>
      <c r="U33" s="65">
        <v>1600</v>
      </c>
      <c r="V33" s="65">
        <v>185</v>
      </c>
      <c r="W33" s="65">
        <v>0</v>
      </c>
      <c r="X33" s="65" t="s">
        <v>101</v>
      </c>
      <c r="Y33" s="62" t="s">
        <v>89</v>
      </c>
      <c r="Z33" s="62"/>
      <c r="AA33" s="45" t="s">
        <v>117</v>
      </c>
      <c r="AB33" s="62"/>
      <c r="AC33" s="62"/>
      <c r="AD33" s="62"/>
      <c r="AE33" s="62">
        <v>16</v>
      </c>
      <c r="AF33" s="62"/>
      <c r="AG33" s="62">
        <v>760</v>
      </c>
      <c r="AH33" s="62">
        <v>760</v>
      </c>
      <c r="AI33" s="62">
        <v>760</v>
      </c>
      <c r="AJ33" s="62">
        <v>467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40</v>
      </c>
      <c r="AQ33" s="62">
        <v>140</v>
      </c>
      <c r="AR33" s="66"/>
      <c r="AS33" s="66"/>
      <c r="AT33" s="66" t="s">
        <v>122</v>
      </c>
      <c r="AU33" s="62"/>
      <c r="AV33" s="62"/>
      <c r="AW33" s="66" t="s">
        <v>120</v>
      </c>
    </row>
    <row r="34" spans="1:49" s="67" customFormat="1" ht="25.5" x14ac:dyDescent="0.25">
      <c r="A34" s="60">
        <v>99.028999999999698</v>
      </c>
      <c r="B34" s="69" t="s">
        <v>243</v>
      </c>
      <c r="C34" s="61" t="s">
        <v>90</v>
      </c>
      <c r="D34" s="62" t="s">
        <v>123</v>
      </c>
      <c r="E34" s="62" t="s">
        <v>124</v>
      </c>
      <c r="F34" s="62" t="s">
        <v>67</v>
      </c>
      <c r="G34" s="62" t="s">
        <v>79</v>
      </c>
      <c r="H34" s="63">
        <v>43191</v>
      </c>
      <c r="I34" s="63">
        <v>43220</v>
      </c>
      <c r="J34" s="90" t="str">
        <f t="shared" si="6"/>
        <v>01.04.18 - 30.04.18 (1 months)</v>
      </c>
      <c r="K34" s="6" t="s">
        <v>43</v>
      </c>
      <c r="L34" s="54">
        <v>0.95833333333333337</v>
      </c>
      <c r="M34" s="64">
        <v>0.29166666666666669</v>
      </c>
      <c r="N34" s="65">
        <v>8</v>
      </c>
      <c r="O34" s="54">
        <v>0.95833333333333337</v>
      </c>
      <c r="P34" s="64">
        <v>0.29166666666666669</v>
      </c>
      <c r="Q34" s="65">
        <v>8</v>
      </c>
      <c r="R34" s="54">
        <v>0.95833333333333337</v>
      </c>
      <c r="S34" s="64">
        <v>0.29166666666666669</v>
      </c>
      <c r="T34" s="65">
        <v>8</v>
      </c>
      <c r="U34" s="65">
        <v>91.63</v>
      </c>
      <c r="V34" s="65"/>
      <c r="W34" s="65"/>
      <c r="X34" s="65"/>
      <c r="Y34" s="62"/>
      <c r="Z34" s="62"/>
      <c r="AA34" s="45"/>
      <c r="AB34" s="62"/>
      <c r="AC34" s="62"/>
      <c r="AD34" s="62"/>
      <c r="AE34" s="62"/>
      <c r="AF34" s="62"/>
      <c r="AG34" s="62"/>
      <c r="AH34" s="62"/>
      <c r="AI34" s="62"/>
      <c r="AJ34" s="62"/>
      <c r="AK34" s="62">
        <v>1.6</v>
      </c>
      <c r="AL34" s="62">
        <v>4</v>
      </c>
      <c r="AM34" s="62">
        <v>4</v>
      </c>
      <c r="AN34" s="62">
        <v>4.4000000000000004</v>
      </c>
      <c r="AO34" s="62">
        <v>11</v>
      </c>
      <c r="AP34" s="62">
        <v>0</v>
      </c>
      <c r="AQ34" s="62">
        <v>0</v>
      </c>
      <c r="AR34" s="66"/>
      <c r="AS34" s="66"/>
      <c r="AT34" s="16"/>
      <c r="AU34" s="62"/>
      <c r="AV34" s="62"/>
      <c r="AW34" s="66"/>
    </row>
    <row r="35" spans="1:49" s="67" customFormat="1" ht="30" x14ac:dyDescent="0.25">
      <c r="A35" s="60">
        <v>99.029999999999703</v>
      </c>
      <c r="B35" s="60" t="s">
        <v>240</v>
      </c>
      <c r="C35" s="61">
        <v>1.2</v>
      </c>
      <c r="D35" s="62" t="s">
        <v>125</v>
      </c>
      <c r="E35" s="62" t="s">
        <v>126</v>
      </c>
      <c r="F35" s="62" t="s">
        <v>67</v>
      </c>
      <c r="G35" s="62" t="s">
        <v>76</v>
      </c>
      <c r="H35" s="63">
        <v>43344</v>
      </c>
      <c r="I35" s="63">
        <v>43373</v>
      </c>
      <c r="J35" s="90" t="str">
        <f t="shared" si="6"/>
        <v>01.09.18 - 30.09.18 (1 months)</v>
      </c>
      <c r="K35" s="6" t="s">
        <v>43</v>
      </c>
      <c r="L35" s="54"/>
      <c r="M35" s="64"/>
      <c r="N35" s="65"/>
      <c r="O35" s="54"/>
      <c r="P35" s="64"/>
      <c r="Q35" s="65"/>
      <c r="R35" s="54">
        <v>0.29166666666666669</v>
      </c>
      <c r="S35" s="64">
        <v>0.95833333333333337</v>
      </c>
      <c r="T35" s="65">
        <v>16</v>
      </c>
      <c r="U35" s="65">
        <v>108</v>
      </c>
      <c r="V35" s="65">
        <v>0</v>
      </c>
      <c r="W35" s="65">
        <v>0</v>
      </c>
      <c r="X35" s="65">
        <v>0</v>
      </c>
      <c r="Y35" s="62"/>
      <c r="Z35" s="62"/>
      <c r="AA35" s="45"/>
      <c r="AB35" s="62"/>
      <c r="AC35" s="62"/>
      <c r="AD35" s="62"/>
      <c r="AE35" s="62"/>
      <c r="AF35" s="62"/>
      <c r="AG35" s="62"/>
      <c r="AH35" s="62"/>
      <c r="AI35" s="62"/>
      <c r="AJ35" s="62"/>
      <c r="AK35" s="62">
        <f>0.4*6</f>
        <v>2.4000000000000004</v>
      </c>
      <c r="AL35" s="62">
        <v>6</v>
      </c>
      <c r="AM35" s="62">
        <v>6</v>
      </c>
      <c r="AN35" s="62">
        <v>2.4</v>
      </c>
      <c r="AO35" s="62">
        <v>6</v>
      </c>
      <c r="AP35" s="62">
        <v>2.4</v>
      </c>
      <c r="AQ35" s="62">
        <v>6</v>
      </c>
      <c r="AR35" s="66"/>
      <c r="AS35" s="66"/>
      <c r="AT35" s="16" t="s">
        <v>84</v>
      </c>
      <c r="AU35" s="62"/>
      <c r="AV35" s="62"/>
      <c r="AW35" s="66" t="s">
        <v>237</v>
      </c>
    </row>
    <row r="36" spans="1:49" s="67" customFormat="1" ht="25.5" x14ac:dyDescent="0.25">
      <c r="A36" s="60">
        <v>99.030999999999693</v>
      </c>
      <c r="B36" s="60" t="s">
        <v>240</v>
      </c>
      <c r="C36" s="61">
        <v>1.3</v>
      </c>
      <c r="D36" s="62" t="s">
        <v>125</v>
      </c>
      <c r="E36" s="62" t="s">
        <v>126</v>
      </c>
      <c r="F36" s="62" t="s">
        <v>67</v>
      </c>
      <c r="G36" s="62" t="s">
        <v>76</v>
      </c>
      <c r="H36" s="63">
        <v>43344</v>
      </c>
      <c r="I36" s="63">
        <v>43374</v>
      </c>
      <c r="J36" s="90" t="str">
        <f t="shared" si="6"/>
        <v>01.09.18 - 01.10.18 (1 months)</v>
      </c>
      <c r="K36" s="6" t="s">
        <v>43</v>
      </c>
      <c r="L36" s="54">
        <v>0.95833333333333337</v>
      </c>
      <c r="M36" s="64">
        <v>0.29166666666666669</v>
      </c>
      <c r="N36" s="65">
        <v>8</v>
      </c>
      <c r="O36" s="54">
        <v>0.95833333333333337</v>
      </c>
      <c r="P36" s="64">
        <v>0.29166666666666669</v>
      </c>
      <c r="Q36" s="65">
        <v>8</v>
      </c>
      <c r="R36" s="54">
        <v>0.95833333333333337</v>
      </c>
      <c r="S36" s="64">
        <v>0.29166666666666669</v>
      </c>
      <c r="T36" s="65">
        <v>8</v>
      </c>
      <c r="U36" s="65">
        <v>108</v>
      </c>
      <c r="V36" s="65">
        <v>0</v>
      </c>
      <c r="W36" s="65">
        <v>0</v>
      </c>
      <c r="X36" s="65">
        <v>0</v>
      </c>
      <c r="Y36" s="62"/>
      <c r="Z36" s="62"/>
      <c r="AA36" s="45"/>
      <c r="AB36" s="62"/>
      <c r="AC36" s="62"/>
      <c r="AD36" s="62"/>
      <c r="AE36" s="62"/>
      <c r="AF36" s="62"/>
      <c r="AG36" s="62"/>
      <c r="AH36" s="62"/>
      <c r="AI36" s="62"/>
      <c r="AJ36" s="62"/>
      <c r="AK36" s="62">
        <f t="shared" ref="AK36:AK48" si="7">0.4*6</f>
        <v>2.4000000000000004</v>
      </c>
      <c r="AL36" s="62">
        <v>6</v>
      </c>
      <c r="AM36" s="62">
        <v>6</v>
      </c>
      <c r="AN36" s="62">
        <v>2.4</v>
      </c>
      <c r="AO36" s="62">
        <v>6</v>
      </c>
      <c r="AP36" s="62">
        <v>2.4</v>
      </c>
      <c r="AQ36" s="62">
        <v>6</v>
      </c>
      <c r="AR36" s="66"/>
      <c r="AS36" s="66"/>
      <c r="AT36" s="16" t="s">
        <v>94</v>
      </c>
      <c r="AU36" s="62"/>
      <c r="AV36" s="62"/>
      <c r="AW36" s="66" t="s">
        <v>127</v>
      </c>
    </row>
    <row r="37" spans="1:49" s="67" customFormat="1" ht="30" x14ac:dyDescent="0.25">
      <c r="A37" s="60">
        <v>99.031999999999698</v>
      </c>
      <c r="B37" s="60" t="s">
        <v>240</v>
      </c>
      <c r="C37" s="61">
        <v>1.2</v>
      </c>
      <c r="D37" s="62" t="s">
        <v>125</v>
      </c>
      <c r="E37" s="62" t="s">
        <v>126</v>
      </c>
      <c r="F37" s="62" t="s">
        <v>67</v>
      </c>
      <c r="G37" s="62" t="s">
        <v>76</v>
      </c>
      <c r="H37" s="63">
        <v>43374</v>
      </c>
      <c r="I37" s="63">
        <v>43404</v>
      </c>
      <c r="J37" s="90" t="str">
        <f t="shared" si="6"/>
        <v>01.10.18 - 31.10.18 (1 months)</v>
      </c>
      <c r="K37" s="6" t="s">
        <v>43</v>
      </c>
      <c r="L37" s="54"/>
      <c r="M37" s="64"/>
      <c r="N37" s="65"/>
      <c r="O37" s="54"/>
      <c r="P37" s="64"/>
      <c r="Q37" s="65"/>
      <c r="R37" s="54">
        <v>0.29166666666666669</v>
      </c>
      <c r="S37" s="64">
        <v>0.95833333333333337</v>
      </c>
      <c r="T37" s="65">
        <v>16</v>
      </c>
      <c r="U37" s="65">
        <v>108</v>
      </c>
      <c r="V37" s="65">
        <v>0</v>
      </c>
      <c r="W37" s="65">
        <v>0</v>
      </c>
      <c r="X37" s="65">
        <v>0</v>
      </c>
      <c r="Y37" s="62"/>
      <c r="Z37" s="62"/>
      <c r="AA37" s="45"/>
      <c r="AB37" s="62"/>
      <c r="AC37" s="62"/>
      <c r="AD37" s="62"/>
      <c r="AE37" s="62"/>
      <c r="AF37" s="62"/>
      <c r="AG37" s="62"/>
      <c r="AH37" s="62"/>
      <c r="AI37" s="62"/>
      <c r="AJ37" s="62"/>
      <c r="AK37" s="62">
        <f t="shared" si="7"/>
        <v>2.4000000000000004</v>
      </c>
      <c r="AL37" s="62">
        <v>6</v>
      </c>
      <c r="AM37" s="62">
        <v>6</v>
      </c>
      <c r="AN37" s="62">
        <v>2.4</v>
      </c>
      <c r="AO37" s="62">
        <v>6</v>
      </c>
      <c r="AP37" s="62">
        <v>2.4</v>
      </c>
      <c r="AQ37" s="62">
        <v>6</v>
      </c>
      <c r="AR37" s="66"/>
      <c r="AS37" s="66"/>
      <c r="AT37" s="16" t="s">
        <v>84</v>
      </c>
      <c r="AU37" s="62"/>
      <c r="AV37" s="62"/>
      <c r="AW37" s="66" t="s">
        <v>237</v>
      </c>
    </row>
    <row r="38" spans="1:49" s="67" customFormat="1" ht="25.5" x14ac:dyDescent="0.25">
      <c r="A38" s="60">
        <v>99.032999999999703</v>
      </c>
      <c r="B38" s="60" t="s">
        <v>240</v>
      </c>
      <c r="C38" s="61">
        <v>1.3</v>
      </c>
      <c r="D38" s="62" t="s">
        <v>125</v>
      </c>
      <c r="E38" s="62" t="s">
        <v>126</v>
      </c>
      <c r="F38" s="62" t="s">
        <v>67</v>
      </c>
      <c r="G38" s="62" t="s">
        <v>76</v>
      </c>
      <c r="H38" s="63">
        <v>43374</v>
      </c>
      <c r="I38" s="63">
        <v>43405</v>
      </c>
      <c r="J38" s="90" t="str">
        <f t="shared" si="6"/>
        <v>01.10.18 - 01.11.18 (1 months)</v>
      </c>
      <c r="K38" s="6" t="s">
        <v>43</v>
      </c>
      <c r="L38" s="54">
        <v>0.95833333333333337</v>
      </c>
      <c r="M38" s="64">
        <v>0.29166666666666669</v>
      </c>
      <c r="N38" s="65">
        <v>8</v>
      </c>
      <c r="O38" s="54">
        <v>0.95833333333333337</v>
      </c>
      <c r="P38" s="64">
        <v>0.29166666666666669</v>
      </c>
      <c r="Q38" s="65">
        <v>8</v>
      </c>
      <c r="R38" s="54">
        <v>0.95833333333333337</v>
      </c>
      <c r="S38" s="64">
        <v>0.29166666666666669</v>
      </c>
      <c r="T38" s="65">
        <v>8</v>
      </c>
      <c r="U38" s="65">
        <v>108</v>
      </c>
      <c r="V38" s="65">
        <v>0</v>
      </c>
      <c r="W38" s="65">
        <v>0</v>
      </c>
      <c r="X38" s="65">
        <v>0</v>
      </c>
      <c r="Y38" s="62"/>
      <c r="Z38" s="62"/>
      <c r="AA38" s="45"/>
      <c r="AB38" s="62"/>
      <c r="AC38" s="62"/>
      <c r="AD38" s="62"/>
      <c r="AE38" s="62"/>
      <c r="AF38" s="62"/>
      <c r="AG38" s="62"/>
      <c r="AH38" s="62"/>
      <c r="AI38" s="62"/>
      <c r="AJ38" s="62"/>
      <c r="AK38" s="62">
        <f t="shared" si="7"/>
        <v>2.4000000000000004</v>
      </c>
      <c r="AL38" s="62">
        <v>6</v>
      </c>
      <c r="AM38" s="62">
        <v>6</v>
      </c>
      <c r="AN38" s="62">
        <v>2.4</v>
      </c>
      <c r="AO38" s="62">
        <v>6</v>
      </c>
      <c r="AP38" s="62">
        <v>2.4</v>
      </c>
      <c r="AQ38" s="62">
        <v>6</v>
      </c>
      <c r="AR38" s="66"/>
      <c r="AS38" s="66"/>
      <c r="AT38" s="16" t="s">
        <v>94</v>
      </c>
      <c r="AU38" s="62"/>
      <c r="AV38" s="62"/>
      <c r="AW38" s="66" t="s">
        <v>127</v>
      </c>
    </row>
    <row r="39" spans="1:49" s="67" customFormat="1" ht="30" x14ac:dyDescent="0.25">
      <c r="A39" s="60">
        <v>99.033999999999693</v>
      </c>
      <c r="B39" s="60" t="s">
        <v>240</v>
      </c>
      <c r="C39" s="61">
        <v>1.2</v>
      </c>
      <c r="D39" s="62" t="s">
        <v>125</v>
      </c>
      <c r="E39" s="62" t="s">
        <v>126</v>
      </c>
      <c r="F39" s="62" t="s">
        <v>67</v>
      </c>
      <c r="G39" s="62" t="s">
        <v>76</v>
      </c>
      <c r="H39" s="63">
        <v>43405</v>
      </c>
      <c r="I39" s="63">
        <v>43524</v>
      </c>
      <c r="J39" s="90" t="str">
        <f t="shared" si="6"/>
        <v>01.11.18 - 28.02.19 (4 months)</v>
      </c>
      <c r="K39" s="6" t="s">
        <v>43</v>
      </c>
      <c r="L39" s="54"/>
      <c r="M39" s="64"/>
      <c r="N39" s="65"/>
      <c r="O39" s="54"/>
      <c r="P39" s="64"/>
      <c r="Q39" s="65"/>
      <c r="R39" s="54">
        <v>0.29166666666666669</v>
      </c>
      <c r="S39" s="64">
        <v>0.95833333333333337</v>
      </c>
      <c r="T39" s="65">
        <v>16</v>
      </c>
      <c r="U39" s="65">
        <v>108</v>
      </c>
      <c r="V39" s="65">
        <v>0</v>
      </c>
      <c r="W39" s="65">
        <v>0</v>
      </c>
      <c r="X39" s="65">
        <v>0</v>
      </c>
      <c r="Y39" s="62"/>
      <c r="Z39" s="62"/>
      <c r="AA39" s="45"/>
      <c r="AB39" s="62"/>
      <c r="AC39" s="62"/>
      <c r="AD39" s="62"/>
      <c r="AE39" s="62"/>
      <c r="AF39" s="62"/>
      <c r="AG39" s="62"/>
      <c r="AH39" s="62"/>
      <c r="AI39" s="62"/>
      <c r="AJ39" s="62"/>
      <c r="AK39" s="62">
        <f t="shared" si="7"/>
        <v>2.4000000000000004</v>
      </c>
      <c r="AL39" s="62">
        <v>6</v>
      </c>
      <c r="AM39" s="62">
        <v>6</v>
      </c>
      <c r="AN39" s="62">
        <v>2.4</v>
      </c>
      <c r="AO39" s="62">
        <v>6</v>
      </c>
      <c r="AP39" s="62">
        <v>2.4</v>
      </c>
      <c r="AQ39" s="62">
        <v>6</v>
      </c>
      <c r="AR39" s="66"/>
      <c r="AS39" s="66"/>
      <c r="AT39" s="16" t="s">
        <v>84</v>
      </c>
      <c r="AU39" s="62"/>
      <c r="AV39" s="62"/>
      <c r="AW39" s="66" t="s">
        <v>237</v>
      </c>
    </row>
    <row r="40" spans="1:49" s="67" customFormat="1" ht="25.5" x14ac:dyDescent="0.25">
      <c r="A40" s="60">
        <v>99.035999999999703</v>
      </c>
      <c r="B40" s="60" t="s">
        <v>240</v>
      </c>
      <c r="C40" s="61">
        <v>1.3</v>
      </c>
      <c r="D40" s="62" t="s">
        <v>125</v>
      </c>
      <c r="E40" s="62" t="s">
        <v>126</v>
      </c>
      <c r="F40" s="62" t="s">
        <v>67</v>
      </c>
      <c r="G40" s="62" t="s">
        <v>76</v>
      </c>
      <c r="H40" s="63">
        <v>43405</v>
      </c>
      <c r="I40" s="63">
        <v>43525</v>
      </c>
      <c r="J40" s="90" t="str">
        <f t="shared" si="6"/>
        <v>01.11.18 - 01.03.19 (4 months)</v>
      </c>
      <c r="K40" s="6" t="s">
        <v>43</v>
      </c>
      <c r="L40" s="54">
        <v>0.95833333333333337</v>
      </c>
      <c r="M40" s="64">
        <v>0.29166666666666669</v>
      </c>
      <c r="N40" s="65">
        <v>8</v>
      </c>
      <c r="O40" s="54">
        <v>0.95833333333333337</v>
      </c>
      <c r="P40" s="64">
        <v>0.29166666666666669</v>
      </c>
      <c r="Q40" s="65">
        <v>8</v>
      </c>
      <c r="R40" s="54">
        <v>0.95833333333333337</v>
      </c>
      <c r="S40" s="64">
        <v>0.29166666666666669</v>
      </c>
      <c r="T40" s="65">
        <v>8</v>
      </c>
      <c r="U40" s="65">
        <v>108</v>
      </c>
      <c r="V40" s="65">
        <v>0</v>
      </c>
      <c r="W40" s="65">
        <v>0</v>
      </c>
      <c r="X40" s="65">
        <v>0</v>
      </c>
      <c r="Y40" s="62"/>
      <c r="Z40" s="62"/>
      <c r="AA40" s="45"/>
      <c r="AB40" s="62"/>
      <c r="AC40" s="62"/>
      <c r="AD40" s="62"/>
      <c r="AE40" s="62"/>
      <c r="AF40" s="62"/>
      <c r="AG40" s="62"/>
      <c r="AH40" s="62"/>
      <c r="AI40" s="62"/>
      <c r="AJ40" s="62"/>
      <c r="AK40" s="62">
        <f t="shared" si="7"/>
        <v>2.4000000000000004</v>
      </c>
      <c r="AL40" s="62">
        <v>6</v>
      </c>
      <c r="AM40" s="62">
        <v>6</v>
      </c>
      <c r="AN40" s="62">
        <v>2.4</v>
      </c>
      <c r="AO40" s="62">
        <v>6</v>
      </c>
      <c r="AP40" s="62">
        <v>2.4</v>
      </c>
      <c r="AQ40" s="62">
        <v>6</v>
      </c>
      <c r="AR40" s="66"/>
      <c r="AS40" s="66"/>
      <c r="AT40" s="16" t="s">
        <v>94</v>
      </c>
      <c r="AU40" s="62"/>
      <c r="AV40" s="62"/>
      <c r="AW40" s="66" t="s">
        <v>127</v>
      </c>
    </row>
    <row r="41" spans="1:49" s="67" customFormat="1" ht="25.5" x14ac:dyDescent="0.25">
      <c r="A41" s="60">
        <v>99.036999999999694</v>
      </c>
      <c r="B41" s="60" t="s">
        <v>240</v>
      </c>
      <c r="C41" s="61">
        <v>1.2</v>
      </c>
      <c r="D41" s="62" t="s">
        <v>125</v>
      </c>
      <c r="E41" s="62" t="s">
        <v>126</v>
      </c>
      <c r="F41" s="62" t="s">
        <v>67</v>
      </c>
      <c r="G41" s="62" t="s">
        <v>76</v>
      </c>
      <c r="H41" s="63">
        <v>43525</v>
      </c>
      <c r="I41" s="63">
        <v>43555</v>
      </c>
      <c r="J41" s="90" t="str">
        <f t="shared" si="6"/>
        <v>01.03.19 - 31.03.19 (1 months)</v>
      </c>
      <c r="K41" s="6" t="s">
        <v>43</v>
      </c>
      <c r="L41" s="54"/>
      <c r="M41" s="64"/>
      <c r="N41" s="65"/>
      <c r="O41" s="54"/>
      <c r="P41" s="64"/>
      <c r="Q41" s="65"/>
      <c r="R41" s="54">
        <v>0.29166666666666669</v>
      </c>
      <c r="S41" s="64">
        <v>0.95833333333333337</v>
      </c>
      <c r="T41" s="65">
        <v>16</v>
      </c>
      <c r="U41" s="65">
        <v>108</v>
      </c>
      <c r="V41" s="65">
        <v>0</v>
      </c>
      <c r="W41" s="65">
        <v>0</v>
      </c>
      <c r="X41" s="65">
        <v>0</v>
      </c>
      <c r="Y41" s="62"/>
      <c r="Z41" s="62"/>
      <c r="AA41" s="45"/>
      <c r="AB41" s="62"/>
      <c r="AC41" s="62"/>
      <c r="AD41" s="62"/>
      <c r="AE41" s="62"/>
      <c r="AF41" s="62"/>
      <c r="AG41" s="62"/>
      <c r="AH41" s="62"/>
      <c r="AI41" s="62"/>
      <c r="AJ41" s="62"/>
      <c r="AK41" s="62">
        <f t="shared" si="7"/>
        <v>2.4000000000000004</v>
      </c>
      <c r="AL41" s="62">
        <v>6</v>
      </c>
      <c r="AM41" s="62">
        <v>6</v>
      </c>
      <c r="AN41" s="62">
        <v>2.4</v>
      </c>
      <c r="AO41" s="62">
        <v>6</v>
      </c>
      <c r="AP41" s="62">
        <v>2.4</v>
      </c>
      <c r="AQ41" s="62">
        <v>6</v>
      </c>
      <c r="AR41" s="66"/>
      <c r="AS41" s="66"/>
      <c r="AT41" s="16" t="s">
        <v>84</v>
      </c>
      <c r="AU41" s="62"/>
      <c r="AV41" s="62"/>
      <c r="AW41" s="66" t="s">
        <v>127</v>
      </c>
    </row>
    <row r="42" spans="1:49" s="67" customFormat="1" ht="25.5" x14ac:dyDescent="0.25">
      <c r="A42" s="60">
        <v>99.037999999999698</v>
      </c>
      <c r="B42" s="60" t="s">
        <v>240</v>
      </c>
      <c r="C42" s="61">
        <v>1.3</v>
      </c>
      <c r="D42" s="62" t="s">
        <v>125</v>
      </c>
      <c r="E42" s="62" t="s">
        <v>126</v>
      </c>
      <c r="F42" s="62" t="s">
        <v>67</v>
      </c>
      <c r="G42" s="62" t="s">
        <v>76</v>
      </c>
      <c r="H42" s="63">
        <v>43525</v>
      </c>
      <c r="I42" s="63">
        <v>43556</v>
      </c>
      <c r="J42" s="90" t="str">
        <f t="shared" si="6"/>
        <v>01.03.19 - 01.04.19 (1 months)</v>
      </c>
      <c r="K42" s="6" t="s">
        <v>43</v>
      </c>
      <c r="L42" s="54">
        <v>0.95833333333333337</v>
      </c>
      <c r="M42" s="64">
        <v>0.29166666666666669</v>
      </c>
      <c r="N42" s="65">
        <v>8</v>
      </c>
      <c r="O42" s="54">
        <v>0.95833333333333337</v>
      </c>
      <c r="P42" s="64">
        <v>0.29166666666666669</v>
      </c>
      <c r="Q42" s="65">
        <v>8</v>
      </c>
      <c r="R42" s="54">
        <v>0.95833333333333337</v>
      </c>
      <c r="S42" s="64">
        <v>0.29166666666666669</v>
      </c>
      <c r="T42" s="65">
        <v>8</v>
      </c>
      <c r="U42" s="65">
        <v>108</v>
      </c>
      <c r="V42" s="65">
        <v>0</v>
      </c>
      <c r="W42" s="65">
        <v>0</v>
      </c>
      <c r="X42" s="65">
        <v>0</v>
      </c>
      <c r="Y42" s="62"/>
      <c r="Z42" s="62"/>
      <c r="AA42" s="45"/>
      <c r="AB42" s="62"/>
      <c r="AC42" s="62"/>
      <c r="AD42" s="62"/>
      <c r="AE42" s="62"/>
      <c r="AF42" s="62"/>
      <c r="AG42" s="62"/>
      <c r="AH42" s="62"/>
      <c r="AI42" s="62"/>
      <c r="AJ42" s="62"/>
      <c r="AK42" s="62">
        <f t="shared" si="7"/>
        <v>2.4000000000000004</v>
      </c>
      <c r="AL42" s="62">
        <v>6</v>
      </c>
      <c r="AM42" s="62">
        <v>6</v>
      </c>
      <c r="AN42" s="62">
        <v>2.4</v>
      </c>
      <c r="AO42" s="62">
        <v>6</v>
      </c>
      <c r="AP42" s="62">
        <v>2.4</v>
      </c>
      <c r="AQ42" s="62">
        <v>6</v>
      </c>
      <c r="AR42" s="66"/>
      <c r="AS42" s="66"/>
      <c r="AT42" s="16" t="s">
        <v>94</v>
      </c>
      <c r="AU42" s="62"/>
      <c r="AV42" s="62"/>
      <c r="AW42" s="66" t="s">
        <v>127</v>
      </c>
    </row>
    <row r="43" spans="1:49" s="67" customFormat="1" ht="25.5" x14ac:dyDescent="0.25">
      <c r="A43" s="60">
        <v>99.038999999999604</v>
      </c>
      <c r="B43" s="60" t="s">
        <v>240</v>
      </c>
      <c r="C43" s="61">
        <v>1.2</v>
      </c>
      <c r="D43" s="62" t="s">
        <v>125</v>
      </c>
      <c r="E43" s="62" t="s">
        <v>126</v>
      </c>
      <c r="F43" s="62" t="s">
        <v>67</v>
      </c>
      <c r="G43" s="62" t="s">
        <v>76</v>
      </c>
      <c r="H43" s="63">
        <v>43556</v>
      </c>
      <c r="I43" s="63">
        <v>43769</v>
      </c>
      <c r="J43" s="90" t="str">
        <f t="shared" si="6"/>
        <v>01.04.19 - 31.10.19 (7 months)</v>
      </c>
      <c r="K43" s="6" t="s">
        <v>43</v>
      </c>
      <c r="L43" s="54">
        <v>0.29166666666666669</v>
      </c>
      <c r="M43" s="64">
        <v>0.95833333333333337</v>
      </c>
      <c r="N43" s="65">
        <v>16</v>
      </c>
      <c r="O43" s="54">
        <v>0.29166666666666669</v>
      </c>
      <c r="P43" s="64">
        <v>0.95833333333333337</v>
      </c>
      <c r="Q43" s="65">
        <v>16</v>
      </c>
      <c r="R43" s="54">
        <v>0.29166666666666669</v>
      </c>
      <c r="S43" s="64">
        <v>0.95833333333333337</v>
      </c>
      <c r="T43" s="65">
        <v>16</v>
      </c>
      <c r="U43" s="65">
        <v>108</v>
      </c>
      <c r="V43" s="65">
        <v>0</v>
      </c>
      <c r="W43" s="65">
        <v>0</v>
      </c>
      <c r="X43" s="65">
        <v>0</v>
      </c>
      <c r="Y43" s="62"/>
      <c r="Z43" s="62"/>
      <c r="AA43" s="45"/>
      <c r="AB43" s="62"/>
      <c r="AC43" s="62"/>
      <c r="AD43" s="62"/>
      <c r="AE43" s="62"/>
      <c r="AF43" s="62"/>
      <c r="AG43" s="62"/>
      <c r="AH43" s="62"/>
      <c r="AI43" s="62"/>
      <c r="AJ43" s="62"/>
      <c r="AK43" s="62">
        <f t="shared" si="7"/>
        <v>2.4000000000000004</v>
      </c>
      <c r="AL43" s="62">
        <v>6</v>
      </c>
      <c r="AM43" s="62">
        <v>6</v>
      </c>
      <c r="AN43" s="62">
        <v>2.4</v>
      </c>
      <c r="AO43" s="62">
        <v>6</v>
      </c>
      <c r="AP43" s="62">
        <v>2.4</v>
      </c>
      <c r="AQ43" s="62">
        <v>6</v>
      </c>
      <c r="AR43" s="66"/>
      <c r="AS43" s="66"/>
      <c r="AT43" s="16" t="s">
        <v>84</v>
      </c>
      <c r="AU43" s="62"/>
      <c r="AV43" s="62"/>
      <c r="AW43" s="66" t="s">
        <v>127</v>
      </c>
    </row>
    <row r="44" spans="1:49" s="67" customFormat="1" ht="25.5" x14ac:dyDescent="0.25">
      <c r="A44" s="60">
        <v>99.039999999999594</v>
      </c>
      <c r="B44" s="60" t="s">
        <v>240</v>
      </c>
      <c r="C44" s="61">
        <v>1.3</v>
      </c>
      <c r="D44" s="62" t="s">
        <v>125</v>
      </c>
      <c r="E44" s="62" t="s">
        <v>126</v>
      </c>
      <c r="F44" s="62" t="s">
        <v>67</v>
      </c>
      <c r="G44" s="62" t="s">
        <v>76</v>
      </c>
      <c r="H44" s="63">
        <v>43556</v>
      </c>
      <c r="I44" s="63">
        <v>43770</v>
      </c>
      <c r="J44" s="90" t="str">
        <f t="shared" si="6"/>
        <v>01.04.19 - 01.11.19 (7 months)</v>
      </c>
      <c r="K44" s="6" t="s">
        <v>43</v>
      </c>
      <c r="L44" s="54">
        <v>0.95833333333333337</v>
      </c>
      <c r="M44" s="64">
        <v>0.29166666666666669</v>
      </c>
      <c r="N44" s="65">
        <v>8</v>
      </c>
      <c r="O44" s="54">
        <v>0.95833333333333337</v>
      </c>
      <c r="P44" s="64">
        <v>0.29166666666666669</v>
      </c>
      <c r="Q44" s="65">
        <v>8</v>
      </c>
      <c r="R44" s="54">
        <v>0.95833333333333337</v>
      </c>
      <c r="S44" s="64">
        <v>0.29166666666666669</v>
      </c>
      <c r="T44" s="65">
        <v>8</v>
      </c>
      <c r="U44" s="65">
        <v>108</v>
      </c>
      <c r="V44" s="65">
        <v>0</v>
      </c>
      <c r="W44" s="65">
        <v>0</v>
      </c>
      <c r="X44" s="65">
        <v>0</v>
      </c>
      <c r="Y44" s="62"/>
      <c r="Z44" s="62"/>
      <c r="AA44" s="45"/>
      <c r="AB44" s="62"/>
      <c r="AC44" s="62"/>
      <c r="AD44" s="62"/>
      <c r="AE44" s="62"/>
      <c r="AF44" s="62"/>
      <c r="AG44" s="62"/>
      <c r="AH44" s="62"/>
      <c r="AI44" s="62"/>
      <c r="AJ44" s="62"/>
      <c r="AK44" s="62">
        <f t="shared" si="7"/>
        <v>2.4000000000000004</v>
      </c>
      <c r="AL44" s="62">
        <v>6</v>
      </c>
      <c r="AM44" s="62">
        <v>6</v>
      </c>
      <c r="AN44" s="62">
        <v>2.4</v>
      </c>
      <c r="AO44" s="62">
        <v>6</v>
      </c>
      <c r="AP44" s="62">
        <v>2.4</v>
      </c>
      <c r="AQ44" s="62">
        <v>6</v>
      </c>
      <c r="AR44" s="66"/>
      <c r="AS44" s="66"/>
      <c r="AT44" s="16" t="s">
        <v>94</v>
      </c>
      <c r="AU44" s="62"/>
      <c r="AV44" s="62"/>
      <c r="AW44" s="66" t="s">
        <v>127</v>
      </c>
    </row>
    <row r="45" spans="1:49" s="67" customFormat="1" ht="25.5" x14ac:dyDescent="0.25">
      <c r="A45" s="60">
        <v>99.040999999999599</v>
      </c>
      <c r="B45" s="60" t="s">
        <v>240</v>
      </c>
      <c r="C45" s="61">
        <v>1.2</v>
      </c>
      <c r="D45" s="62" t="s">
        <v>125</v>
      </c>
      <c r="E45" s="62" t="s">
        <v>126</v>
      </c>
      <c r="F45" s="62" t="s">
        <v>67</v>
      </c>
      <c r="G45" s="62" t="s">
        <v>76</v>
      </c>
      <c r="H45" s="63">
        <v>43770</v>
      </c>
      <c r="I45" s="63">
        <v>43890</v>
      </c>
      <c r="J45" s="90" t="str">
        <f t="shared" si="6"/>
        <v>01.11.19 - 29.02.20 (4 months)</v>
      </c>
      <c r="K45" s="6" t="s">
        <v>43</v>
      </c>
      <c r="L45" s="54">
        <v>0.29166666666666669</v>
      </c>
      <c r="M45" s="64">
        <v>0.625</v>
      </c>
      <c r="N45" s="65">
        <v>8</v>
      </c>
      <c r="O45" s="54">
        <v>0.29166666666666669</v>
      </c>
      <c r="P45" s="64">
        <v>0.95833333333333337</v>
      </c>
      <c r="Q45" s="65">
        <v>16</v>
      </c>
      <c r="R45" s="54">
        <v>0.29166666666666669</v>
      </c>
      <c r="S45" s="64">
        <v>0.95833333333333337</v>
      </c>
      <c r="T45" s="65">
        <v>16</v>
      </c>
      <c r="U45" s="65">
        <v>108</v>
      </c>
      <c r="V45" s="65">
        <v>0</v>
      </c>
      <c r="W45" s="65">
        <v>0</v>
      </c>
      <c r="X45" s="65">
        <v>0</v>
      </c>
      <c r="Y45" s="62"/>
      <c r="Z45" s="62"/>
      <c r="AA45" s="45"/>
      <c r="AB45" s="62"/>
      <c r="AC45" s="62"/>
      <c r="AD45" s="62"/>
      <c r="AE45" s="62"/>
      <c r="AF45" s="62"/>
      <c r="AG45" s="62"/>
      <c r="AH45" s="62"/>
      <c r="AI45" s="62"/>
      <c r="AJ45" s="62"/>
      <c r="AK45" s="62">
        <f t="shared" si="7"/>
        <v>2.4000000000000004</v>
      </c>
      <c r="AL45" s="62">
        <v>6</v>
      </c>
      <c r="AM45" s="62">
        <v>6</v>
      </c>
      <c r="AN45" s="62">
        <v>2.4</v>
      </c>
      <c r="AO45" s="62">
        <v>6</v>
      </c>
      <c r="AP45" s="62">
        <v>2.4</v>
      </c>
      <c r="AQ45" s="62">
        <v>6</v>
      </c>
      <c r="AR45" s="66"/>
      <c r="AS45" s="66"/>
      <c r="AT45" s="16" t="s">
        <v>84</v>
      </c>
      <c r="AU45" s="62"/>
      <c r="AV45" s="62"/>
      <c r="AW45" s="66" t="s">
        <v>127</v>
      </c>
    </row>
    <row r="46" spans="1:49" s="67" customFormat="1" ht="25.5" x14ac:dyDescent="0.25">
      <c r="A46" s="60">
        <v>99.042999999999594</v>
      </c>
      <c r="B46" s="60" t="s">
        <v>240</v>
      </c>
      <c r="C46" s="61">
        <v>1.3</v>
      </c>
      <c r="D46" s="62" t="s">
        <v>125</v>
      </c>
      <c r="E46" s="62" t="s">
        <v>126</v>
      </c>
      <c r="F46" s="62" t="s">
        <v>67</v>
      </c>
      <c r="G46" s="62" t="s">
        <v>76</v>
      </c>
      <c r="H46" s="63">
        <v>43770</v>
      </c>
      <c r="I46" s="63">
        <v>43891</v>
      </c>
      <c r="J46" s="90" t="str">
        <f t="shared" si="6"/>
        <v>01.11.19 - 01.03.20 (4 months)</v>
      </c>
      <c r="K46" s="6" t="s">
        <v>43</v>
      </c>
      <c r="L46" s="54">
        <v>0.95833333333333337</v>
      </c>
      <c r="M46" s="64">
        <v>0.29166666666666669</v>
      </c>
      <c r="N46" s="65">
        <v>8</v>
      </c>
      <c r="O46" s="54">
        <v>0.95833333333333337</v>
      </c>
      <c r="P46" s="64">
        <v>0.29166666666666669</v>
      </c>
      <c r="Q46" s="65">
        <v>8</v>
      </c>
      <c r="R46" s="54">
        <v>0.95833333333333337</v>
      </c>
      <c r="S46" s="64">
        <v>0.29166666666666669</v>
      </c>
      <c r="T46" s="65">
        <v>8</v>
      </c>
      <c r="U46" s="65">
        <v>108</v>
      </c>
      <c r="V46" s="65">
        <v>0</v>
      </c>
      <c r="W46" s="65">
        <v>0</v>
      </c>
      <c r="X46" s="65">
        <v>0</v>
      </c>
      <c r="Y46" s="62"/>
      <c r="Z46" s="62"/>
      <c r="AA46" s="45"/>
      <c r="AB46" s="62"/>
      <c r="AC46" s="62"/>
      <c r="AD46" s="62"/>
      <c r="AE46" s="62"/>
      <c r="AF46" s="62"/>
      <c r="AG46" s="62"/>
      <c r="AH46" s="62"/>
      <c r="AI46" s="62"/>
      <c r="AJ46" s="62"/>
      <c r="AK46" s="62">
        <f t="shared" si="7"/>
        <v>2.4000000000000004</v>
      </c>
      <c r="AL46" s="62">
        <v>6</v>
      </c>
      <c r="AM46" s="62">
        <v>6</v>
      </c>
      <c r="AN46" s="62">
        <v>2.4</v>
      </c>
      <c r="AO46" s="62">
        <v>6</v>
      </c>
      <c r="AP46" s="62">
        <v>2.4</v>
      </c>
      <c r="AQ46" s="62">
        <v>6</v>
      </c>
      <c r="AR46" s="66"/>
      <c r="AS46" s="66"/>
      <c r="AT46" s="16" t="s">
        <v>94</v>
      </c>
      <c r="AU46" s="62"/>
      <c r="AV46" s="62"/>
      <c r="AW46" s="66" t="s">
        <v>127</v>
      </c>
    </row>
    <row r="47" spans="1:49" s="67" customFormat="1" ht="25.5" x14ac:dyDescent="0.25">
      <c r="A47" s="60">
        <v>99.043999999999599</v>
      </c>
      <c r="B47" s="60" t="s">
        <v>240</v>
      </c>
      <c r="C47" s="61">
        <v>1.2</v>
      </c>
      <c r="D47" s="62" t="s">
        <v>125</v>
      </c>
      <c r="E47" s="62" t="s">
        <v>126</v>
      </c>
      <c r="F47" s="62" t="s">
        <v>67</v>
      </c>
      <c r="G47" s="62" t="s">
        <v>76</v>
      </c>
      <c r="H47" s="63">
        <v>43891</v>
      </c>
      <c r="I47" s="63">
        <v>44074</v>
      </c>
      <c r="J47" s="90" t="str">
        <f t="shared" si="6"/>
        <v>01.03.20 - 31.08.20 (6 months)</v>
      </c>
      <c r="K47" s="6" t="s">
        <v>43</v>
      </c>
      <c r="L47" s="54">
        <v>0.29166666666666669</v>
      </c>
      <c r="M47" s="64">
        <v>0.95833333333333337</v>
      </c>
      <c r="N47" s="65">
        <v>16</v>
      </c>
      <c r="O47" s="54">
        <v>0.29166666666666669</v>
      </c>
      <c r="P47" s="64">
        <v>0.95833333333333337</v>
      </c>
      <c r="Q47" s="65">
        <v>16</v>
      </c>
      <c r="R47" s="54">
        <v>0.29166666666666669</v>
      </c>
      <c r="S47" s="64">
        <v>0.95833333333333337</v>
      </c>
      <c r="T47" s="65">
        <v>16</v>
      </c>
      <c r="U47" s="65">
        <v>108</v>
      </c>
      <c r="V47" s="65">
        <v>0</v>
      </c>
      <c r="W47" s="65">
        <v>0</v>
      </c>
      <c r="X47" s="65">
        <v>0</v>
      </c>
      <c r="Y47" s="62"/>
      <c r="Z47" s="62"/>
      <c r="AA47" s="45"/>
      <c r="AB47" s="62"/>
      <c r="AC47" s="62"/>
      <c r="AD47" s="62"/>
      <c r="AE47" s="62"/>
      <c r="AF47" s="62"/>
      <c r="AG47" s="62"/>
      <c r="AH47" s="62"/>
      <c r="AI47" s="62"/>
      <c r="AJ47" s="62"/>
      <c r="AK47" s="62">
        <f t="shared" si="7"/>
        <v>2.4000000000000004</v>
      </c>
      <c r="AL47" s="62">
        <v>6</v>
      </c>
      <c r="AM47" s="62">
        <v>6</v>
      </c>
      <c r="AN47" s="62">
        <v>2.4</v>
      </c>
      <c r="AO47" s="62">
        <v>6</v>
      </c>
      <c r="AP47" s="62">
        <v>2.4</v>
      </c>
      <c r="AQ47" s="62">
        <v>6</v>
      </c>
      <c r="AR47" s="66"/>
      <c r="AS47" s="66"/>
      <c r="AT47" s="16" t="s">
        <v>84</v>
      </c>
      <c r="AU47" s="62"/>
      <c r="AV47" s="62"/>
      <c r="AW47" s="66" t="s">
        <v>127</v>
      </c>
    </row>
    <row r="48" spans="1:49" s="67" customFormat="1" ht="25.5" x14ac:dyDescent="0.25">
      <c r="A48" s="60">
        <v>99.044999999999604</v>
      </c>
      <c r="B48" s="60" t="s">
        <v>240</v>
      </c>
      <c r="C48" s="61">
        <v>1.3</v>
      </c>
      <c r="D48" s="62" t="s">
        <v>125</v>
      </c>
      <c r="E48" s="62" t="s">
        <v>126</v>
      </c>
      <c r="F48" s="62" t="s">
        <v>67</v>
      </c>
      <c r="G48" s="62" t="s">
        <v>76</v>
      </c>
      <c r="H48" s="63">
        <v>43891</v>
      </c>
      <c r="I48" s="63">
        <v>44075</v>
      </c>
      <c r="J48" s="90" t="str">
        <f t="shared" si="6"/>
        <v>01.03.20 - 01.09.20 (6 months)</v>
      </c>
      <c r="K48" s="6" t="s">
        <v>43</v>
      </c>
      <c r="L48" s="54">
        <v>0.95833333333333337</v>
      </c>
      <c r="M48" s="64">
        <v>0.29166666666666669</v>
      </c>
      <c r="N48" s="65">
        <v>8</v>
      </c>
      <c r="O48" s="54">
        <v>0.95833333333333337</v>
      </c>
      <c r="P48" s="64">
        <v>0.29166666666666669</v>
      </c>
      <c r="Q48" s="65">
        <v>8</v>
      </c>
      <c r="R48" s="54">
        <v>0.95833333333333337</v>
      </c>
      <c r="S48" s="64">
        <v>0.29166666666666669</v>
      </c>
      <c r="T48" s="65">
        <v>8</v>
      </c>
      <c r="U48" s="65">
        <v>108</v>
      </c>
      <c r="V48" s="65">
        <v>0</v>
      </c>
      <c r="W48" s="65">
        <v>0</v>
      </c>
      <c r="X48" s="65">
        <v>0</v>
      </c>
      <c r="Y48" s="62"/>
      <c r="Z48" s="62"/>
      <c r="AA48" s="45"/>
      <c r="AB48" s="62"/>
      <c r="AC48" s="62"/>
      <c r="AD48" s="62"/>
      <c r="AE48" s="62"/>
      <c r="AF48" s="62"/>
      <c r="AG48" s="62"/>
      <c r="AH48" s="62"/>
      <c r="AI48" s="62"/>
      <c r="AJ48" s="62"/>
      <c r="AK48" s="62">
        <f t="shared" si="7"/>
        <v>2.4000000000000004</v>
      </c>
      <c r="AL48" s="62">
        <v>6</v>
      </c>
      <c r="AM48" s="62">
        <v>6</v>
      </c>
      <c r="AN48" s="62">
        <v>2.4</v>
      </c>
      <c r="AO48" s="62">
        <v>6</v>
      </c>
      <c r="AP48" s="62">
        <v>2.4</v>
      </c>
      <c r="AQ48" s="62">
        <v>6</v>
      </c>
      <c r="AR48" s="66"/>
      <c r="AS48" s="66"/>
      <c r="AT48" s="16" t="s">
        <v>94</v>
      </c>
      <c r="AU48" s="62"/>
      <c r="AV48" s="62"/>
      <c r="AW48" s="66" t="s">
        <v>127</v>
      </c>
    </row>
    <row r="49" spans="1:49" s="67" customFormat="1" ht="30" x14ac:dyDescent="0.25">
      <c r="A49" s="60">
        <v>99.047999999999604</v>
      </c>
      <c r="B49" s="69" t="s">
        <v>243</v>
      </c>
      <c r="C49" s="61" t="s">
        <v>90</v>
      </c>
      <c r="D49" s="62" t="s">
        <v>128</v>
      </c>
      <c r="E49" s="62" t="s">
        <v>129</v>
      </c>
      <c r="F49" s="62" t="s">
        <v>67</v>
      </c>
      <c r="G49" s="62" t="s">
        <v>79</v>
      </c>
      <c r="H49" s="63">
        <v>43191</v>
      </c>
      <c r="I49" s="63">
        <v>43220</v>
      </c>
      <c r="J49" s="90" t="str">
        <f t="shared" si="6"/>
        <v>01.04.18 - 30.04.18 (1 months)</v>
      </c>
      <c r="K49" s="6" t="s">
        <v>43</v>
      </c>
      <c r="L49" s="68">
        <v>2300</v>
      </c>
      <c r="M49" s="65">
        <v>700</v>
      </c>
      <c r="N49" s="65">
        <v>8</v>
      </c>
      <c r="O49" s="68">
        <v>2300</v>
      </c>
      <c r="P49" s="65">
        <v>700</v>
      </c>
      <c r="Q49" s="65">
        <v>8</v>
      </c>
      <c r="R49" s="68">
        <v>2300</v>
      </c>
      <c r="S49" s="65">
        <v>700</v>
      </c>
      <c r="T49" s="65">
        <v>8</v>
      </c>
      <c r="U49" s="65">
        <v>85.9</v>
      </c>
      <c r="V49" s="65" t="s">
        <v>44</v>
      </c>
      <c r="W49" s="65" t="s">
        <v>44</v>
      </c>
      <c r="X49" s="65" t="s">
        <v>44</v>
      </c>
      <c r="Y49" s="62" t="s">
        <v>44</v>
      </c>
      <c r="Z49" s="62" t="s">
        <v>44</v>
      </c>
      <c r="AA49" s="47" t="s">
        <v>44</v>
      </c>
      <c r="AB49" s="62" t="s">
        <v>44</v>
      </c>
      <c r="AC49" s="62" t="s">
        <v>44</v>
      </c>
      <c r="AD49" s="62" t="s">
        <v>44</v>
      </c>
      <c r="AE49" s="62" t="s">
        <v>44</v>
      </c>
      <c r="AF49" s="62" t="s">
        <v>44</v>
      </c>
      <c r="AG49" s="62" t="s">
        <v>44</v>
      </c>
      <c r="AH49" s="62" t="s">
        <v>44</v>
      </c>
      <c r="AI49" s="62" t="s">
        <v>44</v>
      </c>
      <c r="AJ49" s="62" t="s">
        <v>44</v>
      </c>
      <c r="AK49" s="62">
        <v>1.6</v>
      </c>
      <c r="AL49" s="62">
        <v>4</v>
      </c>
      <c r="AM49" s="62">
        <v>4</v>
      </c>
      <c r="AN49" s="62">
        <v>1.6</v>
      </c>
      <c r="AO49" s="62">
        <v>4</v>
      </c>
      <c r="AP49" s="62">
        <v>4.4000000000000004</v>
      </c>
      <c r="AQ49" s="62">
        <v>11</v>
      </c>
      <c r="AR49" s="66" t="s">
        <v>44</v>
      </c>
      <c r="AS49" s="66" t="s">
        <v>44</v>
      </c>
      <c r="AT49" s="66" t="s">
        <v>130</v>
      </c>
      <c r="AU49" s="62" t="s">
        <v>44</v>
      </c>
      <c r="AV49" s="62" t="s">
        <v>44</v>
      </c>
      <c r="AW49" s="66" t="s">
        <v>44</v>
      </c>
    </row>
    <row r="50" spans="1:49" s="67" customFormat="1" ht="30" x14ac:dyDescent="0.25">
      <c r="A50" s="60">
        <v>99.048999999999594</v>
      </c>
      <c r="B50" s="69" t="s">
        <v>243</v>
      </c>
      <c r="C50" s="61" t="s">
        <v>90</v>
      </c>
      <c r="D50" s="62" t="s">
        <v>128</v>
      </c>
      <c r="E50" s="62" t="s">
        <v>129</v>
      </c>
      <c r="F50" s="62" t="s">
        <v>67</v>
      </c>
      <c r="G50" s="62" t="s">
        <v>79</v>
      </c>
      <c r="H50" s="63">
        <v>43191</v>
      </c>
      <c r="I50" s="63">
        <v>43220</v>
      </c>
      <c r="J50" s="90" t="str">
        <f t="shared" si="6"/>
        <v>01.04.18 - 30.04.18 (1 months)</v>
      </c>
      <c r="K50" s="6" t="s">
        <v>43</v>
      </c>
      <c r="L50" s="68">
        <v>700</v>
      </c>
      <c r="M50" s="65">
        <v>1600</v>
      </c>
      <c r="N50" s="65">
        <v>9</v>
      </c>
      <c r="O50" s="65">
        <v>700</v>
      </c>
      <c r="P50" s="65">
        <v>2300</v>
      </c>
      <c r="Q50" s="65">
        <v>16</v>
      </c>
      <c r="R50" s="65">
        <v>700</v>
      </c>
      <c r="S50" s="65">
        <v>2300</v>
      </c>
      <c r="T50" s="65">
        <v>16</v>
      </c>
      <c r="U50" s="65">
        <v>29.700000000000003</v>
      </c>
      <c r="V50" s="65" t="s">
        <v>44</v>
      </c>
      <c r="W50" s="65" t="s">
        <v>44</v>
      </c>
      <c r="X50" s="65" t="s">
        <v>44</v>
      </c>
      <c r="Y50" s="62" t="s">
        <v>44</v>
      </c>
      <c r="Z50" s="62" t="s">
        <v>44</v>
      </c>
      <c r="AA50" s="47" t="s">
        <v>44</v>
      </c>
      <c r="AB50" s="62" t="s">
        <v>44</v>
      </c>
      <c r="AC50" s="62" t="s">
        <v>44</v>
      </c>
      <c r="AD50" s="62" t="s">
        <v>44</v>
      </c>
      <c r="AE50" s="62" t="s">
        <v>44</v>
      </c>
      <c r="AF50" s="62" t="s">
        <v>44</v>
      </c>
      <c r="AG50" s="62" t="s">
        <v>44</v>
      </c>
      <c r="AH50" s="62" t="s">
        <v>44</v>
      </c>
      <c r="AI50" s="62" t="s">
        <v>44</v>
      </c>
      <c r="AJ50" s="62" t="s">
        <v>44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4.4000000000000004</v>
      </c>
      <c r="AQ50" s="62">
        <v>11</v>
      </c>
      <c r="AR50" s="66" t="s">
        <v>44</v>
      </c>
      <c r="AS50" s="66" t="s">
        <v>44</v>
      </c>
      <c r="AT50" s="66" t="s">
        <v>130</v>
      </c>
      <c r="AU50" s="62" t="s">
        <v>44</v>
      </c>
      <c r="AV50" s="62" t="s">
        <v>44</v>
      </c>
      <c r="AW50" s="66" t="s">
        <v>44</v>
      </c>
    </row>
    <row r="51" spans="1:49" s="67" customFormat="1" ht="30" x14ac:dyDescent="0.25">
      <c r="A51" s="60">
        <v>99.0499999999995</v>
      </c>
      <c r="B51" s="69" t="s">
        <v>243</v>
      </c>
      <c r="C51" s="61" t="s">
        <v>90</v>
      </c>
      <c r="D51" s="62" t="s">
        <v>128</v>
      </c>
      <c r="E51" s="62" t="s">
        <v>129</v>
      </c>
      <c r="F51" s="62" t="s">
        <v>67</v>
      </c>
      <c r="G51" s="62" t="s">
        <v>79</v>
      </c>
      <c r="H51" s="63">
        <v>43191</v>
      </c>
      <c r="I51" s="63">
        <v>43220</v>
      </c>
      <c r="J51" s="90" t="str">
        <f t="shared" si="6"/>
        <v>01.04.18 - 30.04.18 (1 months)</v>
      </c>
      <c r="K51" s="6" t="s">
        <v>43</v>
      </c>
      <c r="L51" s="68">
        <v>1600</v>
      </c>
      <c r="M51" s="65">
        <v>1900</v>
      </c>
      <c r="N51" s="65">
        <v>3</v>
      </c>
      <c r="O51" s="65"/>
      <c r="P51" s="65"/>
      <c r="Q51" s="65"/>
      <c r="R51" s="65"/>
      <c r="S51" s="65"/>
      <c r="T51" s="65"/>
      <c r="U51" s="65">
        <v>8.1000000000000014</v>
      </c>
      <c r="V51" s="65" t="s">
        <v>44</v>
      </c>
      <c r="W51" s="65" t="s">
        <v>44</v>
      </c>
      <c r="X51" s="65" t="s">
        <v>44</v>
      </c>
      <c r="Y51" s="62" t="s">
        <v>44</v>
      </c>
      <c r="Z51" s="62" t="s">
        <v>44</v>
      </c>
      <c r="AA51" s="47" t="s">
        <v>44</v>
      </c>
      <c r="AB51" s="62" t="s">
        <v>44</v>
      </c>
      <c r="AC51" s="62" t="s">
        <v>44</v>
      </c>
      <c r="AD51" s="62" t="s">
        <v>44</v>
      </c>
      <c r="AE51" s="62" t="s">
        <v>44</v>
      </c>
      <c r="AF51" s="62" t="s">
        <v>44</v>
      </c>
      <c r="AG51" s="62" t="s">
        <v>44</v>
      </c>
      <c r="AH51" s="62" t="s">
        <v>44</v>
      </c>
      <c r="AI51" s="62" t="s">
        <v>44</v>
      </c>
      <c r="AJ51" s="62" t="s">
        <v>44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1.2000000000000002</v>
      </c>
      <c r="AQ51" s="62">
        <v>3</v>
      </c>
      <c r="AR51" s="66" t="s">
        <v>44</v>
      </c>
      <c r="AS51" s="66" t="s">
        <v>44</v>
      </c>
      <c r="AT51" s="66" t="s">
        <v>130</v>
      </c>
      <c r="AU51" s="62" t="s">
        <v>44</v>
      </c>
      <c r="AV51" s="62" t="s">
        <v>44</v>
      </c>
      <c r="AW51" s="66" t="s">
        <v>44</v>
      </c>
    </row>
    <row r="52" spans="1:49" s="67" customFormat="1" ht="30" x14ac:dyDescent="0.25">
      <c r="A52" s="60">
        <v>99.050999999999505</v>
      </c>
      <c r="B52" s="69" t="s">
        <v>243</v>
      </c>
      <c r="C52" s="61" t="s">
        <v>90</v>
      </c>
      <c r="D52" s="62" t="s">
        <v>128</v>
      </c>
      <c r="E52" s="62" t="s">
        <v>129</v>
      </c>
      <c r="F52" s="62" t="s">
        <v>67</v>
      </c>
      <c r="G52" s="62" t="s">
        <v>79</v>
      </c>
      <c r="H52" s="63">
        <v>43191</v>
      </c>
      <c r="I52" s="63">
        <v>43220</v>
      </c>
      <c r="J52" s="90" t="str">
        <f t="shared" si="6"/>
        <v>01.04.18 - 30.04.18 (1 months)</v>
      </c>
      <c r="K52" s="6" t="s">
        <v>43</v>
      </c>
      <c r="L52" s="68">
        <v>1900</v>
      </c>
      <c r="M52" s="65">
        <v>2300</v>
      </c>
      <c r="N52" s="65">
        <v>4</v>
      </c>
      <c r="O52" s="65"/>
      <c r="P52" s="65"/>
      <c r="Q52" s="65"/>
      <c r="R52" s="65"/>
      <c r="S52" s="65"/>
      <c r="T52" s="65"/>
      <c r="U52" s="65">
        <v>29.700000000000003</v>
      </c>
      <c r="V52" s="65" t="s">
        <v>44</v>
      </c>
      <c r="W52" s="65" t="s">
        <v>44</v>
      </c>
      <c r="X52" s="65" t="s">
        <v>44</v>
      </c>
      <c r="Y52" s="62" t="s">
        <v>44</v>
      </c>
      <c r="Z52" s="62" t="s">
        <v>44</v>
      </c>
      <c r="AA52" s="47" t="s">
        <v>44</v>
      </c>
      <c r="AB52" s="62" t="s">
        <v>44</v>
      </c>
      <c r="AC52" s="62" t="s">
        <v>44</v>
      </c>
      <c r="AD52" s="62" t="s">
        <v>44</v>
      </c>
      <c r="AE52" s="62" t="s">
        <v>44</v>
      </c>
      <c r="AF52" s="62" t="s">
        <v>44</v>
      </c>
      <c r="AG52" s="62" t="s">
        <v>44</v>
      </c>
      <c r="AH52" s="62" t="s">
        <v>44</v>
      </c>
      <c r="AI52" s="62" t="s">
        <v>44</v>
      </c>
      <c r="AJ52" s="62" t="s">
        <v>44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4.4000000000000004</v>
      </c>
      <c r="AQ52" s="62">
        <v>11</v>
      </c>
      <c r="AR52" s="66" t="s">
        <v>44</v>
      </c>
      <c r="AS52" s="66" t="s">
        <v>44</v>
      </c>
      <c r="AT52" s="66" t="s">
        <v>130</v>
      </c>
      <c r="AU52" s="62" t="s">
        <v>44</v>
      </c>
      <c r="AV52" s="62" t="s">
        <v>44</v>
      </c>
      <c r="AW52" s="66" t="s">
        <v>44</v>
      </c>
    </row>
    <row r="53" spans="1:49" s="67" customFormat="1" ht="45" x14ac:dyDescent="0.25">
      <c r="A53" s="60">
        <v>99.051999999999495</v>
      </c>
      <c r="B53" s="60" t="s">
        <v>240</v>
      </c>
      <c r="C53" s="61">
        <v>1.3</v>
      </c>
      <c r="D53" s="62" t="s">
        <v>128</v>
      </c>
      <c r="E53" s="62" t="s">
        <v>129</v>
      </c>
      <c r="F53" s="62" t="s">
        <v>67</v>
      </c>
      <c r="G53" s="62" t="s">
        <v>79</v>
      </c>
      <c r="H53" s="63">
        <v>43221</v>
      </c>
      <c r="I53" s="63">
        <v>43281</v>
      </c>
      <c r="J53" s="90" t="str">
        <f t="shared" si="6"/>
        <v>01.05.18 - 30.06.18 (2 months)</v>
      </c>
      <c r="K53" s="6" t="s">
        <v>43</v>
      </c>
      <c r="L53" s="68">
        <v>2300</v>
      </c>
      <c r="M53" s="65">
        <v>700</v>
      </c>
      <c r="N53" s="65">
        <v>8</v>
      </c>
      <c r="O53" s="68">
        <v>2300</v>
      </c>
      <c r="P53" s="65">
        <v>700</v>
      </c>
      <c r="Q53" s="65">
        <v>8</v>
      </c>
      <c r="R53" s="68">
        <v>2300</v>
      </c>
      <c r="S53" s="65">
        <v>700</v>
      </c>
      <c r="T53" s="65">
        <v>8</v>
      </c>
      <c r="U53" s="65">
        <v>115.79999999999998</v>
      </c>
      <c r="V53" s="65" t="s">
        <v>44</v>
      </c>
      <c r="W53" s="65" t="s">
        <v>44</v>
      </c>
      <c r="X53" s="65" t="s">
        <v>44</v>
      </c>
      <c r="Y53" s="62" t="s">
        <v>44</v>
      </c>
      <c r="Z53" s="62" t="s">
        <v>44</v>
      </c>
      <c r="AA53" s="47" t="s">
        <v>44</v>
      </c>
      <c r="AB53" s="62" t="s">
        <v>44</v>
      </c>
      <c r="AC53" s="62" t="s">
        <v>44</v>
      </c>
      <c r="AD53" s="62" t="s">
        <v>44</v>
      </c>
      <c r="AE53" s="62" t="s">
        <v>44</v>
      </c>
      <c r="AF53" s="62" t="s">
        <v>44</v>
      </c>
      <c r="AG53" s="62" t="s">
        <v>44</v>
      </c>
      <c r="AH53" s="62" t="s">
        <v>44</v>
      </c>
      <c r="AI53" s="62" t="s">
        <v>44</v>
      </c>
      <c r="AJ53" s="62" t="s">
        <v>44</v>
      </c>
      <c r="AK53" s="62">
        <v>1.6</v>
      </c>
      <c r="AL53" s="62">
        <v>4</v>
      </c>
      <c r="AM53" s="62">
        <v>4</v>
      </c>
      <c r="AN53" s="62">
        <v>1.6</v>
      </c>
      <c r="AO53" s="62">
        <v>4</v>
      </c>
      <c r="AP53" s="62">
        <v>4.4000000000000004</v>
      </c>
      <c r="AQ53" s="62">
        <v>11</v>
      </c>
      <c r="AR53" s="66" t="s">
        <v>44</v>
      </c>
      <c r="AS53" s="66" t="s">
        <v>44</v>
      </c>
      <c r="AT53" s="66" t="s">
        <v>131</v>
      </c>
      <c r="AU53" s="62" t="s">
        <v>44</v>
      </c>
      <c r="AV53" s="62" t="s">
        <v>44</v>
      </c>
      <c r="AW53" s="66" t="s">
        <v>44</v>
      </c>
    </row>
    <row r="54" spans="1:49" s="67" customFormat="1" ht="45" x14ac:dyDescent="0.25">
      <c r="A54" s="60">
        <v>99.0529999999995</v>
      </c>
      <c r="B54" s="60" t="s">
        <v>240</v>
      </c>
      <c r="C54" s="61">
        <v>1.3</v>
      </c>
      <c r="D54" s="62" t="s">
        <v>128</v>
      </c>
      <c r="E54" s="62" t="s">
        <v>129</v>
      </c>
      <c r="F54" s="62" t="s">
        <v>67</v>
      </c>
      <c r="G54" s="62" t="s">
        <v>79</v>
      </c>
      <c r="H54" s="63">
        <v>43221</v>
      </c>
      <c r="I54" s="63">
        <v>43281</v>
      </c>
      <c r="J54" s="90" t="str">
        <f t="shared" si="6"/>
        <v>01.05.18 - 30.06.18 (2 months)</v>
      </c>
      <c r="K54" s="6" t="s">
        <v>43</v>
      </c>
      <c r="L54" s="68">
        <v>700</v>
      </c>
      <c r="M54" s="65">
        <v>1600</v>
      </c>
      <c r="N54" s="65">
        <v>9</v>
      </c>
      <c r="O54" s="65">
        <v>700</v>
      </c>
      <c r="P54" s="65">
        <v>2300</v>
      </c>
      <c r="Q54" s="65">
        <v>16</v>
      </c>
      <c r="R54" s="65">
        <v>700</v>
      </c>
      <c r="S54" s="65">
        <v>2300</v>
      </c>
      <c r="T54" s="65">
        <v>16</v>
      </c>
      <c r="U54" s="65">
        <v>39.6</v>
      </c>
      <c r="V54" s="65" t="s">
        <v>44</v>
      </c>
      <c r="W54" s="65" t="s">
        <v>44</v>
      </c>
      <c r="X54" s="65" t="s">
        <v>44</v>
      </c>
      <c r="Y54" s="62" t="s">
        <v>44</v>
      </c>
      <c r="Z54" s="62" t="s">
        <v>44</v>
      </c>
      <c r="AA54" s="47" t="s">
        <v>44</v>
      </c>
      <c r="AB54" s="62" t="s">
        <v>44</v>
      </c>
      <c r="AC54" s="62" t="s">
        <v>44</v>
      </c>
      <c r="AD54" s="62" t="s">
        <v>44</v>
      </c>
      <c r="AE54" s="62" t="s">
        <v>44</v>
      </c>
      <c r="AF54" s="62" t="s">
        <v>44</v>
      </c>
      <c r="AG54" s="62" t="s">
        <v>44</v>
      </c>
      <c r="AH54" s="62" t="s">
        <v>44</v>
      </c>
      <c r="AI54" s="62" t="s">
        <v>44</v>
      </c>
      <c r="AJ54" s="62" t="s">
        <v>44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4.4000000000000004</v>
      </c>
      <c r="AQ54" s="62">
        <v>11</v>
      </c>
      <c r="AR54" s="66" t="s">
        <v>44</v>
      </c>
      <c r="AS54" s="66" t="s">
        <v>44</v>
      </c>
      <c r="AT54" s="66" t="s">
        <v>131</v>
      </c>
      <c r="AU54" s="62" t="s">
        <v>44</v>
      </c>
      <c r="AV54" s="62" t="s">
        <v>44</v>
      </c>
      <c r="AW54" s="66" t="s">
        <v>44</v>
      </c>
    </row>
    <row r="55" spans="1:49" s="67" customFormat="1" ht="45" x14ac:dyDescent="0.25">
      <c r="A55" s="60">
        <v>99.053999999999505</v>
      </c>
      <c r="B55" s="60" t="s">
        <v>240</v>
      </c>
      <c r="C55" s="61">
        <v>1.3</v>
      </c>
      <c r="D55" s="62" t="s">
        <v>128</v>
      </c>
      <c r="E55" s="62" t="s">
        <v>129</v>
      </c>
      <c r="F55" s="62" t="s">
        <v>67</v>
      </c>
      <c r="G55" s="62" t="s">
        <v>79</v>
      </c>
      <c r="H55" s="63">
        <v>43221</v>
      </c>
      <c r="I55" s="63">
        <v>43281</v>
      </c>
      <c r="J55" s="90" t="str">
        <f t="shared" si="6"/>
        <v>01.05.18 - 30.06.18 (2 months)</v>
      </c>
      <c r="K55" s="6" t="s">
        <v>43</v>
      </c>
      <c r="L55" s="68">
        <v>1600</v>
      </c>
      <c r="M55" s="65">
        <v>1900</v>
      </c>
      <c r="N55" s="65">
        <v>3</v>
      </c>
      <c r="O55" s="65"/>
      <c r="P55" s="65"/>
      <c r="Q55" s="65"/>
      <c r="R55" s="65"/>
      <c r="S55" s="65"/>
      <c r="T55" s="65"/>
      <c r="U55" s="65">
        <v>10.8</v>
      </c>
      <c r="V55" s="65" t="s">
        <v>44</v>
      </c>
      <c r="W55" s="65" t="s">
        <v>44</v>
      </c>
      <c r="X55" s="65" t="s">
        <v>44</v>
      </c>
      <c r="Y55" s="62" t="s">
        <v>44</v>
      </c>
      <c r="Z55" s="62" t="s">
        <v>44</v>
      </c>
      <c r="AA55" s="47" t="s">
        <v>44</v>
      </c>
      <c r="AB55" s="62" t="s">
        <v>44</v>
      </c>
      <c r="AC55" s="62" t="s">
        <v>44</v>
      </c>
      <c r="AD55" s="62" t="s">
        <v>44</v>
      </c>
      <c r="AE55" s="62" t="s">
        <v>44</v>
      </c>
      <c r="AF55" s="62" t="s">
        <v>44</v>
      </c>
      <c r="AG55" s="62" t="s">
        <v>44</v>
      </c>
      <c r="AH55" s="62" t="s">
        <v>44</v>
      </c>
      <c r="AI55" s="62" t="s">
        <v>44</v>
      </c>
      <c r="AJ55" s="62" t="s">
        <v>44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1.2000000000000002</v>
      </c>
      <c r="AQ55" s="62">
        <v>3</v>
      </c>
      <c r="AR55" s="66" t="s">
        <v>44</v>
      </c>
      <c r="AS55" s="66" t="s">
        <v>44</v>
      </c>
      <c r="AT55" s="66" t="s">
        <v>131</v>
      </c>
      <c r="AU55" s="62" t="s">
        <v>44</v>
      </c>
      <c r="AV55" s="62" t="s">
        <v>44</v>
      </c>
      <c r="AW55" s="66" t="s">
        <v>44</v>
      </c>
    </row>
    <row r="56" spans="1:49" s="67" customFormat="1" ht="45" x14ac:dyDescent="0.25">
      <c r="A56" s="60">
        <v>99.054999999999495</v>
      </c>
      <c r="B56" s="60" t="s">
        <v>240</v>
      </c>
      <c r="C56" s="61">
        <v>1.3</v>
      </c>
      <c r="D56" s="62" t="s">
        <v>128</v>
      </c>
      <c r="E56" s="62" t="s">
        <v>129</v>
      </c>
      <c r="F56" s="62" t="s">
        <v>67</v>
      </c>
      <c r="G56" s="62" t="s">
        <v>79</v>
      </c>
      <c r="H56" s="63">
        <v>43221</v>
      </c>
      <c r="I56" s="63">
        <v>43281</v>
      </c>
      <c r="J56" s="90" t="str">
        <f t="shared" si="6"/>
        <v>01.05.18 - 30.06.18 (2 months)</v>
      </c>
      <c r="K56" s="6" t="s">
        <v>43</v>
      </c>
      <c r="L56" s="68">
        <v>1900</v>
      </c>
      <c r="M56" s="65">
        <v>2300</v>
      </c>
      <c r="N56" s="65">
        <v>4</v>
      </c>
      <c r="O56" s="65"/>
      <c r="P56" s="65"/>
      <c r="Q56" s="65"/>
      <c r="R56" s="65"/>
      <c r="S56" s="65"/>
      <c r="T56" s="65"/>
      <c r="U56" s="65">
        <v>39.6</v>
      </c>
      <c r="V56" s="65" t="s">
        <v>44</v>
      </c>
      <c r="W56" s="65" t="s">
        <v>44</v>
      </c>
      <c r="X56" s="65" t="s">
        <v>44</v>
      </c>
      <c r="Y56" s="62" t="s">
        <v>44</v>
      </c>
      <c r="Z56" s="62" t="s">
        <v>44</v>
      </c>
      <c r="AA56" s="47" t="s">
        <v>44</v>
      </c>
      <c r="AB56" s="62" t="s">
        <v>44</v>
      </c>
      <c r="AC56" s="62" t="s">
        <v>44</v>
      </c>
      <c r="AD56" s="62" t="s">
        <v>44</v>
      </c>
      <c r="AE56" s="62" t="s">
        <v>44</v>
      </c>
      <c r="AF56" s="62" t="s">
        <v>44</v>
      </c>
      <c r="AG56" s="62" t="s">
        <v>44</v>
      </c>
      <c r="AH56" s="62" t="s">
        <v>44</v>
      </c>
      <c r="AI56" s="62" t="s">
        <v>44</v>
      </c>
      <c r="AJ56" s="62" t="s">
        <v>44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4.4000000000000004</v>
      </c>
      <c r="AQ56" s="62">
        <v>11</v>
      </c>
      <c r="AR56" s="66" t="s">
        <v>44</v>
      </c>
      <c r="AS56" s="66" t="s">
        <v>44</v>
      </c>
      <c r="AT56" s="66" t="s">
        <v>131</v>
      </c>
      <c r="AU56" s="62" t="s">
        <v>44</v>
      </c>
      <c r="AV56" s="62" t="s">
        <v>44</v>
      </c>
      <c r="AW56" s="66" t="s">
        <v>44</v>
      </c>
    </row>
    <row r="57" spans="1:49" s="67" customFormat="1" ht="30" x14ac:dyDescent="0.25">
      <c r="A57" s="60">
        <v>99.0559999999995</v>
      </c>
      <c r="B57" s="60" t="s">
        <v>240</v>
      </c>
      <c r="C57" s="61">
        <v>1.2</v>
      </c>
      <c r="D57" s="62" t="s">
        <v>132</v>
      </c>
      <c r="E57" s="62" t="s">
        <v>133</v>
      </c>
      <c r="F57" s="62" t="s">
        <v>67</v>
      </c>
      <c r="G57" s="62" t="s">
        <v>76</v>
      </c>
      <c r="H57" s="63">
        <v>43344</v>
      </c>
      <c r="I57" s="63">
        <v>43405</v>
      </c>
      <c r="J57" s="90" t="str">
        <f t="shared" si="6"/>
        <v>01.09.18 - 01.11.18 (2 months)</v>
      </c>
      <c r="K57" s="6" t="s">
        <v>43</v>
      </c>
      <c r="L57" s="54">
        <v>0</v>
      </c>
      <c r="M57" s="64">
        <v>0</v>
      </c>
      <c r="N57" s="65">
        <v>24</v>
      </c>
      <c r="O57" s="54">
        <v>0</v>
      </c>
      <c r="P57" s="64">
        <v>0</v>
      </c>
      <c r="Q57" s="65">
        <v>24</v>
      </c>
      <c r="R57" s="54">
        <v>0</v>
      </c>
      <c r="S57" s="64">
        <v>0</v>
      </c>
      <c r="T57" s="65">
        <v>24</v>
      </c>
      <c r="U57" s="65">
        <v>90</v>
      </c>
      <c r="V57" s="65"/>
      <c r="W57" s="65"/>
      <c r="X57" s="65"/>
      <c r="Y57" s="62"/>
      <c r="Z57" s="62"/>
      <c r="AA57" s="45"/>
      <c r="AB57" s="62"/>
      <c r="AC57" s="62"/>
      <c r="AD57" s="62"/>
      <c r="AE57" s="62"/>
      <c r="AF57" s="62"/>
      <c r="AG57" s="62"/>
      <c r="AH57" s="62"/>
      <c r="AI57" s="62"/>
      <c r="AJ57" s="62"/>
      <c r="AK57" s="62">
        <v>3.6</v>
      </c>
      <c r="AL57" s="62">
        <v>9</v>
      </c>
      <c r="AM57" s="62">
        <v>9</v>
      </c>
      <c r="AN57" s="62">
        <v>3.6</v>
      </c>
      <c r="AO57" s="62">
        <v>9</v>
      </c>
      <c r="AP57" s="62">
        <v>3.6</v>
      </c>
      <c r="AQ57" s="62">
        <v>9</v>
      </c>
      <c r="AR57" s="66"/>
      <c r="AS57" s="66"/>
      <c r="AT57" s="16" t="s">
        <v>84</v>
      </c>
      <c r="AU57" s="62"/>
      <c r="AV57" s="62"/>
      <c r="AW57" s="66" t="s">
        <v>134</v>
      </c>
    </row>
    <row r="58" spans="1:49" s="67" customFormat="1" ht="30" x14ac:dyDescent="0.25">
      <c r="A58" s="60">
        <v>99.056999999999505</v>
      </c>
      <c r="B58" s="60" t="s">
        <v>240</v>
      </c>
      <c r="C58" s="61">
        <v>1.2</v>
      </c>
      <c r="D58" s="62" t="s">
        <v>132</v>
      </c>
      <c r="E58" s="62" t="s">
        <v>133</v>
      </c>
      <c r="F58" s="62" t="s">
        <v>67</v>
      </c>
      <c r="G58" s="62" t="s">
        <v>76</v>
      </c>
      <c r="H58" s="71">
        <v>43405</v>
      </c>
      <c r="I58" s="63">
        <v>43525</v>
      </c>
      <c r="J58" s="90" t="str">
        <f t="shared" si="6"/>
        <v>01.11.18 - 01.03.19 (4 months)</v>
      </c>
      <c r="K58" s="6" t="s">
        <v>43</v>
      </c>
      <c r="L58" s="54">
        <v>0.79166666666666663</v>
      </c>
      <c r="M58" s="64">
        <v>0.66666666666666663</v>
      </c>
      <c r="N58" s="65">
        <v>21</v>
      </c>
      <c r="O58" s="54">
        <v>0.66666666666666663</v>
      </c>
      <c r="P58" s="64">
        <v>0.66666666666666663</v>
      </c>
      <c r="Q58" s="65">
        <v>24</v>
      </c>
      <c r="R58" s="54">
        <v>0.66666666666666663</v>
      </c>
      <c r="S58" s="64">
        <v>0.66666666666666663</v>
      </c>
      <c r="T58" s="65">
        <v>24</v>
      </c>
      <c r="U58" s="65">
        <v>90</v>
      </c>
      <c r="V58" s="65"/>
      <c r="W58" s="65"/>
      <c r="X58" s="65"/>
      <c r="Y58" s="62"/>
      <c r="Z58" s="62"/>
      <c r="AA58" s="45"/>
      <c r="AB58" s="62"/>
      <c r="AC58" s="62"/>
      <c r="AD58" s="62"/>
      <c r="AE58" s="62"/>
      <c r="AF58" s="62"/>
      <c r="AG58" s="62"/>
      <c r="AH58" s="62"/>
      <c r="AI58" s="62"/>
      <c r="AJ58" s="62"/>
      <c r="AK58" s="62">
        <v>3.6</v>
      </c>
      <c r="AL58" s="62">
        <v>9</v>
      </c>
      <c r="AM58" s="62">
        <v>9</v>
      </c>
      <c r="AN58" s="62">
        <v>3.6</v>
      </c>
      <c r="AO58" s="62">
        <v>9</v>
      </c>
      <c r="AP58" s="62">
        <v>3.6</v>
      </c>
      <c r="AQ58" s="62">
        <v>9</v>
      </c>
      <c r="AR58" s="66"/>
      <c r="AS58" s="66"/>
      <c r="AT58" s="16" t="s">
        <v>84</v>
      </c>
      <c r="AU58" s="62"/>
      <c r="AV58" s="62"/>
      <c r="AW58" s="66" t="s">
        <v>134</v>
      </c>
    </row>
    <row r="59" spans="1:49" s="67" customFormat="1" ht="30" x14ac:dyDescent="0.25">
      <c r="A59" s="60">
        <v>99.057999999999495</v>
      </c>
      <c r="B59" s="60" t="s">
        <v>240</v>
      </c>
      <c r="C59" s="61">
        <v>1.2</v>
      </c>
      <c r="D59" s="62" t="s">
        <v>132</v>
      </c>
      <c r="E59" s="62" t="s">
        <v>133</v>
      </c>
      <c r="F59" s="62" t="s">
        <v>67</v>
      </c>
      <c r="G59" s="62" t="s">
        <v>76</v>
      </c>
      <c r="H59" s="63">
        <v>43525</v>
      </c>
      <c r="I59" s="63">
        <v>43770</v>
      </c>
      <c r="J59" s="90" t="str">
        <f t="shared" si="6"/>
        <v>01.03.19 - 01.11.19 (8 months)</v>
      </c>
      <c r="K59" s="6" t="s">
        <v>43</v>
      </c>
      <c r="L59" s="54">
        <v>0</v>
      </c>
      <c r="M59" s="64">
        <v>0</v>
      </c>
      <c r="N59" s="65">
        <v>24</v>
      </c>
      <c r="O59" s="54">
        <v>0</v>
      </c>
      <c r="P59" s="64">
        <v>0</v>
      </c>
      <c r="Q59" s="65">
        <v>24</v>
      </c>
      <c r="R59" s="54">
        <v>0</v>
      </c>
      <c r="S59" s="64">
        <v>0</v>
      </c>
      <c r="T59" s="65">
        <v>24</v>
      </c>
      <c r="U59" s="65">
        <v>90</v>
      </c>
      <c r="V59" s="65"/>
      <c r="W59" s="65"/>
      <c r="X59" s="65"/>
      <c r="Y59" s="62"/>
      <c r="Z59" s="62"/>
      <c r="AA59" s="45"/>
      <c r="AB59" s="62"/>
      <c r="AC59" s="62"/>
      <c r="AD59" s="62"/>
      <c r="AE59" s="62"/>
      <c r="AF59" s="62"/>
      <c r="AG59" s="62"/>
      <c r="AH59" s="62"/>
      <c r="AI59" s="62"/>
      <c r="AJ59" s="62"/>
      <c r="AK59" s="62">
        <v>3.6</v>
      </c>
      <c r="AL59" s="62">
        <v>9</v>
      </c>
      <c r="AM59" s="62">
        <v>9</v>
      </c>
      <c r="AN59" s="62">
        <v>3.6</v>
      </c>
      <c r="AO59" s="62">
        <v>9</v>
      </c>
      <c r="AP59" s="62">
        <v>3.6</v>
      </c>
      <c r="AQ59" s="62">
        <v>9</v>
      </c>
      <c r="AR59" s="66"/>
      <c r="AS59" s="66"/>
      <c r="AT59" s="16" t="s">
        <v>84</v>
      </c>
      <c r="AU59" s="62"/>
      <c r="AV59" s="62"/>
      <c r="AW59" s="66" t="s">
        <v>134</v>
      </c>
    </row>
    <row r="60" spans="1:49" s="67" customFormat="1" ht="30" x14ac:dyDescent="0.25">
      <c r="A60" s="60">
        <v>99.0589999999995</v>
      </c>
      <c r="B60" s="60" t="s">
        <v>240</v>
      </c>
      <c r="C60" s="61">
        <v>1.2</v>
      </c>
      <c r="D60" s="62" t="s">
        <v>132</v>
      </c>
      <c r="E60" s="62" t="s">
        <v>133</v>
      </c>
      <c r="F60" s="62" t="s">
        <v>67</v>
      </c>
      <c r="G60" s="62" t="s">
        <v>76</v>
      </c>
      <c r="H60" s="63">
        <v>43770</v>
      </c>
      <c r="I60" s="63">
        <v>43891</v>
      </c>
      <c r="J60" s="90" t="str">
        <f t="shared" si="6"/>
        <v>01.11.19 - 01.03.20 (4 months)</v>
      </c>
      <c r="K60" s="6" t="s">
        <v>43</v>
      </c>
      <c r="L60" s="54">
        <v>0.79166666666666663</v>
      </c>
      <c r="M60" s="64">
        <v>0.66666666666666663</v>
      </c>
      <c r="N60" s="65">
        <v>21</v>
      </c>
      <c r="O60" s="54">
        <v>0.66666666666666663</v>
      </c>
      <c r="P60" s="64">
        <v>0.66666666666666663</v>
      </c>
      <c r="Q60" s="65">
        <v>24</v>
      </c>
      <c r="R60" s="54">
        <v>0.66666666666666663</v>
      </c>
      <c r="S60" s="64">
        <v>0.66666666666666663</v>
      </c>
      <c r="T60" s="65">
        <v>24</v>
      </c>
      <c r="U60" s="65">
        <v>90</v>
      </c>
      <c r="V60" s="65"/>
      <c r="W60" s="65"/>
      <c r="X60" s="65"/>
      <c r="Y60" s="62"/>
      <c r="Z60" s="62"/>
      <c r="AA60" s="45"/>
      <c r="AB60" s="62"/>
      <c r="AC60" s="62"/>
      <c r="AD60" s="62"/>
      <c r="AE60" s="62"/>
      <c r="AF60" s="62"/>
      <c r="AG60" s="62"/>
      <c r="AH60" s="62"/>
      <c r="AI60" s="62"/>
      <c r="AJ60" s="62"/>
      <c r="AK60" s="62">
        <v>3.6</v>
      </c>
      <c r="AL60" s="62">
        <v>9</v>
      </c>
      <c r="AM60" s="62">
        <v>9</v>
      </c>
      <c r="AN60" s="62">
        <v>3.6</v>
      </c>
      <c r="AO60" s="62">
        <v>9</v>
      </c>
      <c r="AP60" s="62">
        <v>3.6</v>
      </c>
      <c r="AQ60" s="62">
        <v>9</v>
      </c>
      <c r="AR60" s="66"/>
      <c r="AS60" s="66"/>
      <c r="AT60" s="16" t="s">
        <v>84</v>
      </c>
      <c r="AU60" s="62"/>
      <c r="AV60" s="62"/>
      <c r="AW60" s="66" t="s">
        <v>134</v>
      </c>
    </row>
    <row r="61" spans="1:49" s="67" customFormat="1" ht="30" x14ac:dyDescent="0.25">
      <c r="A61" s="60">
        <v>99.059999999999405</v>
      </c>
      <c r="B61" s="60" t="s">
        <v>240</v>
      </c>
      <c r="C61" s="61">
        <v>1.2</v>
      </c>
      <c r="D61" s="62" t="s">
        <v>132</v>
      </c>
      <c r="E61" s="62" t="s">
        <v>133</v>
      </c>
      <c r="F61" s="62" t="s">
        <v>67</v>
      </c>
      <c r="G61" s="62" t="s">
        <v>76</v>
      </c>
      <c r="H61" s="63">
        <v>43891</v>
      </c>
      <c r="I61" s="63">
        <v>44075</v>
      </c>
      <c r="J61" s="90" t="str">
        <f t="shared" si="6"/>
        <v>01.03.20 - 01.09.20 (6 months)</v>
      </c>
      <c r="K61" s="6" t="s">
        <v>43</v>
      </c>
      <c r="L61" s="54">
        <v>0</v>
      </c>
      <c r="M61" s="64">
        <v>0</v>
      </c>
      <c r="N61" s="65">
        <v>24</v>
      </c>
      <c r="O61" s="54">
        <v>0</v>
      </c>
      <c r="P61" s="64">
        <v>0</v>
      </c>
      <c r="Q61" s="65">
        <v>24</v>
      </c>
      <c r="R61" s="54">
        <v>0</v>
      </c>
      <c r="S61" s="64">
        <v>0</v>
      </c>
      <c r="T61" s="65">
        <v>24</v>
      </c>
      <c r="U61" s="65">
        <v>90</v>
      </c>
      <c r="V61" s="65"/>
      <c r="W61" s="65"/>
      <c r="X61" s="65"/>
      <c r="Y61" s="62"/>
      <c r="Z61" s="62"/>
      <c r="AA61" s="45"/>
      <c r="AB61" s="62"/>
      <c r="AC61" s="62"/>
      <c r="AD61" s="62"/>
      <c r="AE61" s="62"/>
      <c r="AF61" s="62"/>
      <c r="AG61" s="62"/>
      <c r="AH61" s="62"/>
      <c r="AI61" s="62"/>
      <c r="AJ61" s="62"/>
      <c r="AK61" s="62">
        <v>3.6</v>
      </c>
      <c r="AL61" s="62">
        <v>9</v>
      </c>
      <c r="AM61" s="62">
        <v>9</v>
      </c>
      <c r="AN61" s="62">
        <v>3.6</v>
      </c>
      <c r="AO61" s="62">
        <v>9</v>
      </c>
      <c r="AP61" s="62">
        <v>3.6</v>
      </c>
      <c r="AQ61" s="62">
        <v>9</v>
      </c>
      <c r="AR61" s="66"/>
      <c r="AS61" s="66"/>
      <c r="AT61" s="16" t="s">
        <v>84</v>
      </c>
      <c r="AU61" s="62"/>
      <c r="AV61" s="62"/>
      <c r="AW61" s="66" t="s">
        <v>134</v>
      </c>
    </row>
    <row r="62" spans="1:49" s="67" customFormat="1" ht="25.5" x14ac:dyDescent="0.25">
      <c r="A62" s="60">
        <v>99.060999999999396</v>
      </c>
      <c r="B62" s="60" t="s">
        <v>240</v>
      </c>
      <c r="C62" s="61">
        <v>1.2</v>
      </c>
      <c r="D62" s="62" t="s">
        <v>132</v>
      </c>
      <c r="E62" s="62" t="s">
        <v>133</v>
      </c>
      <c r="F62" s="62" t="s">
        <v>67</v>
      </c>
      <c r="G62" s="62" t="s">
        <v>76</v>
      </c>
      <c r="H62" s="63">
        <v>43344</v>
      </c>
      <c r="I62" s="63">
        <v>44075</v>
      </c>
      <c r="J62" s="90" t="str">
        <f t="shared" si="6"/>
        <v>01.09.18 - 01.09.20 (24 months)</v>
      </c>
      <c r="K62" s="6" t="s">
        <v>43</v>
      </c>
      <c r="L62" s="54">
        <v>0</v>
      </c>
      <c r="M62" s="64">
        <v>0</v>
      </c>
      <c r="N62" s="65">
        <v>24</v>
      </c>
      <c r="O62" s="54">
        <v>0</v>
      </c>
      <c r="P62" s="64">
        <v>0</v>
      </c>
      <c r="Q62" s="65">
        <v>24</v>
      </c>
      <c r="R62" s="54">
        <v>0</v>
      </c>
      <c r="S62" s="64">
        <v>0</v>
      </c>
      <c r="T62" s="65">
        <v>24</v>
      </c>
      <c r="U62" s="65">
        <v>120.7</v>
      </c>
      <c r="V62" s="65"/>
      <c r="W62" s="65"/>
      <c r="X62" s="65"/>
      <c r="Y62" s="62"/>
      <c r="Z62" s="62"/>
      <c r="AA62" s="45"/>
      <c r="AB62" s="62"/>
      <c r="AC62" s="62"/>
      <c r="AD62" s="62"/>
      <c r="AE62" s="62"/>
      <c r="AF62" s="62"/>
      <c r="AG62" s="62"/>
      <c r="AH62" s="62"/>
      <c r="AI62" s="62"/>
      <c r="AJ62" s="62"/>
      <c r="AK62" s="62">
        <v>3.6</v>
      </c>
      <c r="AL62" s="62">
        <v>9</v>
      </c>
      <c r="AM62" s="62">
        <v>9</v>
      </c>
      <c r="AN62" s="62">
        <v>3.6</v>
      </c>
      <c r="AO62" s="62">
        <v>9</v>
      </c>
      <c r="AP62" s="62">
        <v>3.6</v>
      </c>
      <c r="AQ62" s="62">
        <v>9</v>
      </c>
      <c r="AR62" s="66"/>
      <c r="AS62" s="66"/>
      <c r="AT62" s="16"/>
      <c r="AU62" s="62"/>
      <c r="AV62" s="62"/>
      <c r="AW62" s="66" t="s">
        <v>135</v>
      </c>
    </row>
    <row r="63" spans="1:49" s="67" customFormat="1" ht="30" x14ac:dyDescent="0.25">
      <c r="A63" s="60">
        <v>99.061999999999401</v>
      </c>
      <c r="B63" s="60" t="s">
        <v>240</v>
      </c>
      <c r="C63" s="61">
        <v>1.2</v>
      </c>
      <c r="D63" s="62" t="s">
        <v>132</v>
      </c>
      <c r="E63" s="62" t="s">
        <v>136</v>
      </c>
      <c r="F63" s="62" t="s">
        <v>67</v>
      </c>
      <c r="G63" s="62" t="s">
        <v>76</v>
      </c>
      <c r="H63" s="63">
        <v>43344</v>
      </c>
      <c r="I63" s="63">
        <v>43405</v>
      </c>
      <c r="J63" s="90" t="str">
        <f t="shared" si="6"/>
        <v>01.09.18 - 01.11.18 (2 months)</v>
      </c>
      <c r="K63" s="6" t="s">
        <v>43</v>
      </c>
      <c r="L63" s="54">
        <v>0</v>
      </c>
      <c r="M63" s="64">
        <v>0</v>
      </c>
      <c r="N63" s="65">
        <v>24</v>
      </c>
      <c r="O63" s="54">
        <v>0</v>
      </c>
      <c r="P63" s="64">
        <v>0</v>
      </c>
      <c r="Q63" s="65">
        <v>24</v>
      </c>
      <c r="R63" s="54">
        <v>0</v>
      </c>
      <c r="S63" s="64">
        <v>0</v>
      </c>
      <c r="T63" s="65">
        <v>24</v>
      </c>
      <c r="U63" s="65">
        <v>126.1</v>
      </c>
      <c r="V63" s="65"/>
      <c r="W63" s="65"/>
      <c r="X63" s="65"/>
      <c r="Y63" s="62"/>
      <c r="Z63" s="62"/>
      <c r="AA63" s="45"/>
      <c r="AB63" s="62"/>
      <c r="AC63" s="62"/>
      <c r="AD63" s="62"/>
      <c r="AE63" s="62"/>
      <c r="AF63" s="62"/>
      <c r="AG63" s="62"/>
      <c r="AH63" s="62"/>
      <c r="AI63" s="62"/>
      <c r="AJ63" s="62"/>
      <c r="AK63" s="62">
        <v>4</v>
      </c>
      <c r="AL63" s="62">
        <v>10</v>
      </c>
      <c r="AM63" s="62">
        <v>10</v>
      </c>
      <c r="AN63" s="62">
        <v>4</v>
      </c>
      <c r="AO63" s="62">
        <v>10</v>
      </c>
      <c r="AP63" s="62">
        <v>4</v>
      </c>
      <c r="AQ63" s="62">
        <v>10</v>
      </c>
      <c r="AR63" s="66"/>
      <c r="AS63" s="66"/>
      <c r="AT63" s="16" t="s">
        <v>84</v>
      </c>
      <c r="AU63" s="62"/>
      <c r="AV63" s="62"/>
      <c r="AW63" s="66" t="s">
        <v>137</v>
      </c>
    </row>
    <row r="64" spans="1:49" s="67" customFormat="1" ht="30" x14ac:dyDescent="0.25">
      <c r="A64" s="60">
        <v>99.062999999999406</v>
      </c>
      <c r="B64" s="60" t="s">
        <v>240</v>
      </c>
      <c r="C64" s="61">
        <v>1.2</v>
      </c>
      <c r="D64" s="62" t="s">
        <v>132</v>
      </c>
      <c r="E64" s="62" t="s">
        <v>136</v>
      </c>
      <c r="F64" s="62" t="s">
        <v>67</v>
      </c>
      <c r="G64" s="62" t="s">
        <v>76</v>
      </c>
      <c r="H64" s="71">
        <v>43405</v>
      </c>
      <c r="I64" s="63">
        <v>43525</v>
      </c>
      <c r="J64" s="90" t="str">
        <f t="shared" si="6"/>
        <v>01.11.18 - 01.03.19 (4 months)</v>
      </c>
      <c r="K64" s="6" t="s">
        <v>43</v>
      </c>
      <c r="L64" s="54">
        <v>0.79166666666666663</v>
      </c>
      <c r="M64" s="64">
        <v>0.66666666666666663</v>
      </c>
      <c r="N64" s="65">
        <v>21</v>
      </c>
      <c r="O64" s="54">
        <v>0.66666666666666663</v>
      </c>
      <c r="P64" s="64">
        <v>0.66666666666666663</v>
      </c>
      <c r="Q64" s="65">
        <v>24</v>
      </c>
      <c r="R64" s="54">
        <v>0.66666666666666663</v>
      </c>
      <c r="S64" s="64">
        <v>0.66666666666666663</v>
      </c>
      <c r="T64" s="65">
        <v>24</v>
      </c>
      <c r="U64" s="65">
        <v>126.1</v>
      </c>
      <c r="V64" s="65"/>
      <c r="W64" s="65"/>
      <c r="X64" s="65"/>
      <c r="Y64" s="62"/>
      <c r="Z64" s="62"/>
      <c r="AA64" s="45"/>
      <c r="AB64" s="62"/>
      <c r="AC64" s="62"/>
      <c r="AD64" s="62"/>
      <c r="AE64" s="62"/>
      <c r="AF64" s="62"/>
      <c r="AG64" s="62"/>
      <c r="AH64" s="62"/>
      <c r="AI64" s="62"/>
      <c r="AJ64" s="62"/>
      <c r="AK64" s="62">
        <v>4</v>
      </c>
      <c r="AL64" s="62">
        <v>10</v>
      </c>
      <c r="AM64" s="62">
        <v>10</v>
      </c>
      <c r="AN64" s="62">
        <v>4</v>
      </c>
      <c r="AO64" s="62">
        <v>10</v>
      </c>
      <c r="AP64" s="62">
        <v>4</v>
      </c>
      <c r="AQ64" s="62">
        <v>10</v>
      </c>
      <c r="AR64" s="66"/>
      <c r="AS64" s="66"/>
      <c r="AT64" s="16" t="s">
        <v>84</v>
      </c>
      <c r="AU64" s="62"/>
      <c r="AV64" s="62"/>
      <c r="AW64" s="66" t="s">
        <v>137</v>
      </c>
    </row>
    <row r="65" spans="1:49" s="67" customFormat="1" ht="30" x14ac:dyDescent="0.25">
      <c r="A65" s="60">
        <v>99.063999999999396</v>
      </c>
      <c r="B65" s="60" t="s">
        <v>240</v>
      </c>
      <c r="C65" s="61">
        <v>1.2</v>
      </c>
      <c r="D65" s="62" t="s">
        <v>132</v>
      </c>
      <c r="E65" s="62" t="s">
        <v>136</v>
      </c>
      <c r="F65" s="62" t="s">
        <v>67</v>
      </c>
      <c r="G65" s="62" t="s">
        <v>76</v>
      </c>
      <c r="H65" s="63">
        <v>43525</v>
      </c>
      <c r="I65" s="63">
        <v>43770</v>
      </c>
      <c r="J65" s="90" t="str">
        <f t="shared" si="6"/>
        <v>01.03.19 - 01.11.19 (8 months)</v>
      </c>
      <c r="K65" s="6" t="s">
        <v>43</v>
      </c>
      <c r="L65" s="54">
        <v>0</v>
      </c>
      <c r="M65" s="64">
        <v>0</v>
      </c>
      <c r="N65" s="65">
        <v>24</v>
      </c>
      <c r="O65" s="54">
        <v>0</v>
      </c>
      <c r="P65" s="64">
        <v>0</v>
      </c>
      <c r="Q65" s="65">
        <v>24</v>
      </c>
      <c r="R65" s="54">
        <v>0</v>
      </c>
      <c r="S65" s="64">
        <v>0</v>
      </c>
      <c r="T65" s="65">
        <v>24</v>
      </c>
      <c r="U65" s="65">
        <v>126.1</v>
      </c>
      <c r="V65" s="65"/>
      <c r="W65" s="65"/>
      <c r="X65" s="65"/>
      <c r="Y65" s="62"/>
      <c r="Z65" s="62"/>
      <c r="AA65" s="45"/>
      <c r="AB65" s="62"/>
      <c r="AC65" s="62"/>
      <c r="AD65" s="62"/>
      <c r="AE65" s="62"/>
      <c r="AF65" s="62"/>
      <c r="AG65" s="62"/>
      <c r="AH65" s="62"/>
      <c r="AI65" s="62"/>
      <c r="AJ65" s="62"/>
      <c r="AK65" s="62">
        <v>4</v>
      </c>
      <c r="AL65" s="62">
        <v>10</v>
      </c>
      <c r="AM65" s="62">
        <v>10</v>
      </c>
      <c r="AN65" s="62">
        <v>4</v>
      </c>
      <c r="AO65" s="62">
        <v>10</v>
      </c>
      <c r="AP65" s="62">
        <v>4</v>
      </c>
      <c r="AQ65" s="62">
        <v>10</v>
      </c>
      <c r="AR65" s="66"/>
      <c r="AS65" s="66"/>
      <c r="AT65" s="16" t="s">
        <v>84</v>
      </c>
      <c r="AU65" s="62"/>
      <c r="AV65" s="62"/>
      <c r="AW65" s="66" t="s">
        <v>137</v>
      </c>
    </row>
    <row r="66" spans="1:49" s="67" customFormat="1" ht="30" x14ac:dyDescent="0.25">
      <c r="A66" s="60">
        <v>99.064999999999401</v>
      </c>
      <c r="B66" s="60" t="s">
        <v>240</v>
      </c>
      <c r="C66" s="61">
        <v>1.2</v>
      </c>
      <c r="D66" s="62" t="s">
        <v>132</v>
      </c>
      <c r="E66" s="62" t="s">
        <v>136</v>
      </c>
      <c r="F66" s="62" t="s">
        <v>67</v>
      </c>
      <c r="G66" s="62" t="s">
        <v>76</v>
      </c>
      <c r="H66" s="63">
        <v>43770</v>
      </c>
      <c r="I66" s="63">
        <v>43891</v>
      </c>
      <c r="J66" s="90" t="str">
        <f t="shared" si="6"/>
        <v>01.11.19 - 01.03.20 (4 months)</v>
      </c>
      <c r="K66" s="6" t="s">
        <v>43</v>
      </c>
      <c r="L66" s="54">
        <v>0.79166666666666663</v>
      </c>
      <c r="M66" s="64">
        <v>0.66666666666666663</v>
      </c>
      <c r="N66" s="65">
        <v>21</v>
      </c>
      <c r="O66" s="54">
        <v>0.66666666666666663</v>
      </c>
      <c r="P66" s="64">
        <v>0.66666666666666663</v>
      </c>
      <c r="Q66" s="65">
        <v>24</v>
      </c>
      <c r="R66" s="54">
        <v>0.66666666666666663</v>
      </c>
      <c r="S66" s="64">
        <v>0.66666666666666663</v>
      </c>
      <c r="T66" s="65">
        <v>24</v>
      </c>
      <c r="U66" s="65">
        <v>126.1</v>
      </c>
      <c r="V66" s="65"/>
      <c r="W66" s="65"/>
      <c r="X66" s="65"/>
      <c r="Y66" s="62"/>
      <c r="Z66" s="62"/>
      <c r="AA66" s="45"/>
      <c r="AB66" s="62"/>
      <c r="AC66" s="62"/>
      <c r="AD66" s="62"/>
      <c r="AE66" s="62"/>
      <c r="AF66" s="62"/>
      <c r="AG66" s="62"/>
      <c r="AH66" s="62"/>
      <c r="AI66" s="62"/>
      <c r="AJ66" s="62"/>
      <c r="AK66" s="62">
        <v>4</v>
      </c>
      <c r="AL66" s="62">
        <v>10</v>
      </c>
      <c r="AM66" s="62">
        <v>10</v>
      </c>
      <c r="AN66" s="62">
        <v>4</v>
      </c>
      <c r="AO66" s="62">
        <v>10</v>
      </c>
      <c r="AP66" s="62">
        <v>4</v>
      </c>
      <c r="AQ66" s="62">
        <v>10</v>
      </c>
      <c r="AR66" s="66"/>
      <c r="AS66" s="66"/>
      <c r="AT66" s="16" t="s">
        <v>84</v>
      </c>
      <c r="AU66" s="62"/>
      <c r="AV66" s="62"/>
      <c r="AW66" s="66" t="s">
        <v>137</v>
      </c>
    </row>
    <row r="67" spans="1:49" s="67" customFormat="1" ht="30" x14ac:dyDescent="0.25">
      <c r="A67" s="60">
        <v>99.065999999999406</v>
      </c>
      <c r="B67" s="60" t="s">
        <v>240</v>
      </c>
      <c r="C67" s="61">
        <v>1.2</v>
      </c>
      <c r="D67" s="62" t="s">
        <v>132</v>
      </c>
      <c r="E67" s="62" t="s">
        <v>136</v>
      </c>
      <c r="F67" s="62" t="s">
        <v>67</v>
      </c>
      <c r="G67" s="62" t="s">
        <v>76</v>
      </c>
      <c r="H67" s="63">
        <v>43891</v>
      </c>
      <c r="I67" s="63">
        <v>44075</v>
      </c>
      <c r="J67" s="90" t="str">
        <f t="shared" si="6"/>
        <v>01.03.20 - 01.09.20 (6 months)</v>
      </c>
      <c r="K67" s="6" t="s">
        <v>43</v>
      </c>
      <c r="L67" s="54">
        <v>0</v>
      </c>
      <c r="M67" s="64">
        <v>0</v>
      </c>
      <c r="N67" s="65">
        <v>24</v>
      </c>
      <c r="O67" s="54">
        <v>0</v>
      </c>
      <c r="P67" s="64">
        <v>0</v>
      </c>
      <c r="Q67" s="65">
        <v>24</v>
      </c>
      <c r="R67" s="54">
        <v>0</v>
      </c>
      <c r="S67" s="64">
        <v>0</v>
      </c>
      <c r="T67" s="65">
        <v>24</v>
      </c>
      <c r="U67" s="65">
        <v>126.1</v>
      </c>
      <c r="V67" s="65"/>
      <c r="W67" s="65"/>
      <c r="X67" s="65"/>
      <c r="Y67" s="62"/>
      <c r="Z67" s="62"/>
      <c r="AA67" s="45"/>
      <c r="AB67" s="62"/>
      <c r="AC67" s="62"/>
      <c r="AD67" s="62"/>
      <c r="AE67" s="62"/>
      <c r="AF67" s="62"/>
      <c r="AG67" s="62"/>
      <c r="AH67" s="62"/>
      <c r="AI67" s="62"/>
      <c r="AJ67" s="62"/>
      <c r="AK67" s="62">
        <v>4</v>
      </c>
      <c r="AL67" s="62">
        <v>10</v>
      </c>
      <c r="AM67" s="62">
        <v>10</v>
      </c>
      <c r="AN67" s="62">
        <v>4</v>
      </c>
      <c r="AO67" s="62">
        <v>10</v>
      </c>
      <c r="AP67" s="62">
        <v>4</v>
      </c>
      <c r="AQ67" s="62">
        <v>10</v>
      </c>
      <c r="AR67" s="66"/>
      <c r="AS67" s="66"/>
      <c r="AT67" s="16" t="s">
        <v>84</v>
      </c>
      <c r="AU67" s="62"/>
      <c r="AV67" s="62"/>
      <c r="AW67" s="66" t="s">
        <v>137</v>
      </c>
    </row>
    <row r="68" spans="1:49" s="67" customFormat="1" ht="25.5" x14ac:dyDescent="0.25">
      <c r="A68" s="60">
        <v>99.066999999999396</v>
      </c>
      <c r="B68" s="60" t="s">
        <v>240</v>
      </c>
      <c r="C68" s="61">
        <v>1.2</v>
      </c>
      <c r="D68" s="62" t="s">
        <v>132</v>
      </c>
      <c r="E68" s="62" t="s">
        <v>136</v>
      </c>
      <c r="F68" s="62" t="s">
        <v>67</v>
      </c>
      <c r="G68" s="62" t="s">
        <v>76</v>
      </c>
      <c r="H68" s="63">
        <v>43344</v>
      </c>
      <c r="I68" s="63">
        <v>44075</v>
      </c>
      <c r="J68" s="90" t="str">
        <f t="shared" si="6"/>
        <v>01.09.18 - 01.09.20 (24 months)</v>
      </c>
      <c r="K68" s="6" t="s">
        <v>43</v>
      </c>
      <c r="L68" s="54">
        <v>0</v>
      </c>
      <c r="M68" s="64">
        <v>0</v>
      </c>
      <c r="N68" s="65">
        <v>24</v>
      </c>
      <c r="O68" s="54">
        <v>0</v>
      </c>
      <c r="P68" s="64">
        <v>0</v>
      </c>
      <c r="Q68" s="65">
        <v>24</v>
      </c>
      <c r="R68" s="54">
        <v>0</v>
      </c>
      <c r="S68" s="64">
        <v>0</v>
      </c>
      <c r="T68" s="65">
        <v>24</v>
      </c>
      <c r="U68" s="65">
        <v>150.5</v>
      </c>
      <c r="V68" s="65"/>
      <c r="W68" s="65"/>
      <c r="X68" s="65"/>
      <c r="Y68" s="62"/>
      <c r="Z68" s="62"/>
      <c r="AA68" s="45"/>
      <c r="AB68" s="62"/>
      <c r="AC68" s="62"/>
      <c r="AD68" s="62"/>
      <c r="AE68" s="62"/>
      <c r="AF68" s="62"/>
      <c r="AG68" s="62"/>
      <c r="AH68" s="62"/>
      <c r="AI68" s="62"/>
      <c r="AJ68" s="62"/>
      <c r="AK68" s="62">
        <v>4</v>
      </c>
      <c r="AL68" s="62">
        <v>10</v>
      </c>
      <c r="AM68" s="62">
        <v>10</v>
      </c>
      <c r="AN68" s="62">
        <v>4</v>
      </c>
      <c r="AO68" s="62">
        <v>10</v>
      </c>
      <c r="AP68" s="62">
        <v>4</v>
      </c>
      <c r="AQ68" s="62">
        <v>10</v>
      </c>
      <c r="AR68" s="66"/>
      <c r="AS68" s="66"/>
      <c r="AT68" s="16"/>
      <c r="AU68" s="62"/>
      <c r="AV68" s="62"/>
      <c r="AW68" s="66" t="s">
        <v>138</v>
      </c>
    </row>
    <row r="69" spans="1:49" s="67" customFormat="1" ht="30" x14ac:dyDescent="0.25">
      <c r="A69" s="60">
        <v>99.067999999999401</v>
      </c>
      <c r="B69" s="60" t="s">
        <v>240</v>
      </c>
      <c r="C69" s="61">
        <v>1.3</v>
      </c>
      <c r="D69" s="62" t="s">
        <v>139</v>
      </c>
      <c r="E69" s="62" t="s">
        <v>140</v>
      </c>
      <c r="F69" s="62" t="s">
        <v>67</v>
      </c>
      <c r="G69" s="62" t="s">
        <v>76</v>
      </c>
      <c r="H69" s="63">
        <v>43191</v>
      </c>
      <c r="I69" s="63">
        <v>43555</v>
      </c>
      <c r="J69" s="90" t="str">
        <f t="shared" si="6"/>
        <v>01.04.18 - 31.03.19 (12 months)</v>
      </c>
      <c r="K69" s="6" t="s">
        <v>43</v>
      </c>
      <c r="L69" s="55">
        <v>0.95833333333333337</v>
      </c>
      <c r="M69" s="56">
        <v>0.29166666666666669</v>
      </c>
      <c r="N69" s="47">
        <v>8</v>
      </c>
      <c r="O69" s="55">
        <v>0.95833333333333337</v>
      </c>
      <c r="P69" s="56">
        <v>0.29166666666666669</v>
      </c>
      <c r="Q69" s="47">
        <v>8</v>
      </c>
      <c r="R69" s="55">
        <v>0.95833333333333337</v>
      </c>
      <c r="S69" s="56">
        <v>0.29166666666666669</v>
      </c>
      <c r="T69" s="47">
        <v>8</v>
      </c>
      <c r="U69" s="65">
        <v>55</v>
      </c>
      <c r="V69" s="57">
        <v>0</v>
      </c>
      <c r="W69" s="47" t="s">
        <v>44</v>
      </c>
      <c r="X69" s="47" t="s">
        <v>44</v>
      </c>
      <c r="Y69" s="62" t="s">
        <v>89</v>
      </c>
      <c r="Z69" s="62">
        <v>0</v>
      </c>
      <c r="AA69" s="45" t="s">
        <v>101</v>
      </c>
      <c r="AB69" s="62" t="s">
        <v>101</v>
      </c>
      <c r="AC69" s="62" t="s">
        <v>101</v>
      </c>
      <c r="AD69" s="62">
        <v>24</v>
      </c>
      <c r="AE69" s="62" t="s">
        <v>101</v>
      </c>
      <c r="AF69" s="16" t="s">
        <v>44</v>
      </c>
      <c r="AG69" s="62" t="s">
        <v>101</v>
      </c>
      <c r="AH69" s="62" t="s">
        <v>101</v>
      </c>
      <c r="AI69" s="62" t="s">
        <v>101</v>
      </c>
      <c r="AJ69" s="62" t="s">
        <v>101</v>
      </c>
      <c r="AK69" s="62">
        <v>1.2</v>
      </c>
      <c r="AL69" s="62">
        <v>3</v>
      </c>
      <c r="AM69" s="62">
        <v>3</v>
      </c>
      <c r="AN69" s="62">
        <v>1.2</v>
      </c>
      <c r="AO69" s="62">
        <v>3</v>
      </c>
      <c r="AP69" s="62">
        <v>1.2</v>
      </c>
      <c r="AQ69" s="62">
        <v>3</v>
      </c>
      <c r="AR69" s="66" t="s">
        <v>141</v>
      </c>
      <c r="AS69" s="66" t="s">
        <v>44</v>
      </c>
      <c r="AT69" s="16" t="s">
        <v>94</v>
      </c>
      <c r="AU69" s="16" t="s">
        <v>44</v>
      </c>
      <c r="AV69" s="16" t="s">
        <v>44</v>
      </c>
      <c r="AW69" s="66" t="s">
        <v>142</v>
      </c>
    </row>
    <row r="70" spans="1:49" s="67" customFormat="1" ht="30" x14ac:dyDescent="0.25">
      <c r="A70" s="60">
        <v>99.068999999999406</v>
      </c>
      <c r="B70" s="60" t="s">
        <v>240</v>
      </c>
      <c r="C70" s="61">
        <v>1.3</v>
      </c>
      <c r="D70" s="62" t="s">
        <v>139</v>
      </c>
      <c r="E70" s="62" t="s">
        <v>140</v>
      </c>
      <c r="F70" s="62" t="s">
        <v>67</v>
      </c>
      <c r="G70" s="62" t="s">
        <v>76</v>
      </c>
      <c r="H70" s="63">
        <v>43556</v>
      </c>
      <c r="I70" s="63">
        <v>43922</v>
      </c>
      <c r="J70" s="90" t="str">
        <f t="shared" si="6"/>
        <v>01.04.19 - 01.04.20 (12 months)</v>
      </c>
      <c r="K70" s="6" t="s">
        <v>43</v>
      </c>
      <c r="L70" s="55">
        <v>0</v>
      </c>
      <c r="M70" s="56">
        <v>0</v>
      </c>
      <c r="N70" s="47">
        <v>24</v>
      </c>
      <c r="O70" s="55">
        <v>0</v>
      </c>
      <c r="P70" s="56">
        <v>0</v>
      </c>
      <c r="Q70" s="47">
        <v>24</v>
      </c>
      <c r="R70" s="55">
        <v>0</v>
      </c>
      <c r="S70" s="56">
        <v>0</v>
      </c>
      <c r="T70" s="47">
        <v>24</v>
      </c>
      <c r="U70" s="65">
        <v>46.5</v>
      </c>
      <c r="V70" s="57">
        <v>0</v>
      </c>
      <c r="W70" s="47" t="s">
        <v>44</v>
      </c>
      <c r="X70" s="47" t="s">
        <v>44</v>
      </c>
      <c r="Y70" s="62" t="s">
        <v>89</v>
      </c>
      <c r="Z70" s="62">
        <v>0</v>
      </c>
      <c r="AA70" s="45" t="s">
        <v>101</v>
      </c>
      <c r="AB70" s="62" t="s">
        <v>101</v>
      </c>
      <c r="AC70" s="62" t="s">
        <v>101</v>
      </c>
      <c r="AD70" s="62">
        <v>24</v>
      </c>
      <c r="AE70" s="62" t="s">
        <v>101</v>
      </c>
      <c r="AF70" s="16" t="s">
        <v>44</v>
      </c>
      <c r="AG70" s="62" t="s">
        <v>101</v>
      </c>
      <c r="AH70" s="62" t="s">
        <v>101</v>
      </c>
      <c r="AI70" s="62" t="s">
        <v>101</v>
      </c>
      <c r="AJ70" s="62" t="s">
        <v>101</v>
      </c>
      <c r="AK70" s="62">
        <v>1.2</v>
      </c>
      <c r="AL70" s="62">
        <v>3</v>
      </c>
      <c r="AM70" s="62">
        <v>3</v>
      </c>
      <c r="AN70" s="62">
        <v>1.2</v>
      </c>
      <c r="AO70" s="62">
        <v>3</v>
      </c>
      <c r="AP70" s="62">
        <v>1.2</v>
      </c>
      <c r="AQ70" s="62">
        <v>3</v>
      </c>
      <c r="AR70" s="66" t="s">
        <v>141</v>
      </c>
      <c r="AS70" s="66" t="s">
        <v>44</v>
      </c>
      <c r="AT70" s="16" t="s">
        <v>94</v>
      </c>
      <c r="AU70" s="16" t="s">
        <v>44</v>
      </c>
      <c r="AV70" s="16" t="s">
        <v>44</v>
      </c>
      <c r="AW70" s="66" t="s">
        <v>142</v>
      </c>
    </row>
    <row r="71" spans="1:49" s="67" customFormat="1" ht="30" x14ac:dyDescent="0.25">
      <c r="A71" s="60">
        <v>99.069999999999396</v>
      </c>
      <c r="B71" s="60" t="s">
        <v>240</v>
      </c>
      <c r="C71" s="61">
        <v>1.3</v>
      </c>
      <c r="D71" s="62" t="s">
        <v>139</v>
      </c>
      <c r="E71" s="62" t="s">
        <v>140</v>
      </c>
      <c r="F71" s="62" t="s">
        <v>67</v>
      </c>
      <c r="G71" s="62" t="s">
        <v>76</v>
      </c>
      <c r="H71" s="63">
        <v>43191</v>
      </c>
      <c r="I71" s="63">
        <v>43556</v>
      </c>
      <c r="J71" s="90" t="str">
        <f t="shared" ref="J71:J84" si="8">TEXT(H71,"DD.MM.YY")&amp;" - "&amp;TEXT(I71,"DD.MM.YY")&amp;" ("&amp;DATEDIF(H71,I71+1,"m")&amp;" months)"</f>
        <v>01.04.18 - 01.04.19 (12 months)</v>
      </c>
      <c r="K71" s="6" t="s">
        <v>43</v>
      </c>
      <c r="L71" s="55">
        <v>0</v>
      </c>
      <c r="M71" s="56">
        <v>0</v>
      </c>
      <c r="N71" s="47">
        <v>24</v>
      </c>
      <c r="O71" s="55">
        <v>0</v>
      </c>
      <c r="P71" s="56">
        <v>0</v>
      </c>
      <c r="Q71" s="47">
        <v>24</v>
      </c>
      <c r="R71" s="55">
        <v>0</v>
      </c>
      <c r="S71" s="56">
        <v>0</v>
      </c>
      <c r="T71" s="47">
        <v>24</v>
      </c>
      <c r="U71" s="65">
        <v>21</v>
      </c>
      <c r="V71" s="57">
        <v>0</v>
      </c>
      <c r="W71" s="47" t="s">
        <v>44</v>
      </c>
      <c r="X71" s="47" t="s">
        <v>44</v>
      </c>
      <c r="Y71" s="62" t="s">
        <v>89</v>
      </c>
      <c r="Z71" s="62">
        <v>0</v>
      </c>
      <c r="AA71" s="45" t="s">
        <v>101</v>
      </c>
      <c r="AB71" s="62" t="s">
        <v>101</v>
      </c>
      <c r="AC71" s="62" t="s">
        <v>101</v>
      </c>
      <c r="AD71" s="62">
        <v>24</v>
      </c>
      <c r="AE71" s="62" t="s">
        <v>101</v>
      </c>
      <c r="AF71" s="16" t="s">
        <v>44</v>
      </c>
      <c r="AG71" s="62" t="s">
        <v>101</v>
      </c>
      <c r="AH71" s="62" t="s">
        <v>101</v>
      </c>
      <c r="AI71" s="62" t="s">
        <v>101</v>
      </c>
      <c r="AJ71" s="62" t="s">
        <v>101</v>
      </c>
      <c r="AK71" s="62"/>
      <c r="AL71" s="62"/>
      <c r="AM71" s="62"/>
      <c r="AN71" s="62"/>
      <c r="AO71" s="62"/>
      <c r="AP71" s="62">
        <v>1.2</v>
      </c>
      <c r="AQ71" s="62">
        <v>3</v>
      </c>
      <c r="AR71" s="66" t="s">
        <v>141</v>
      </c>
      <c r="AS71" s="66" t="s">
        <v>44</v>
      </c>
      <c r="AT71" s="16" t="s">
        <v>96</v>
      </c>
      <c r="AU71" s="16" t="s">
        <v>44</v>
      </c>
      <c r="AV71" s="16" t="s">
        <v>44</v>
      </c>
      <c r="AW71" s="66" t="s">
        <v>143</v>
      </c>
    </row>
    <row r="72" spans="1:49" s="67" customFormat="1" ht="30" x14ac:dyDescent="0.25">
      <c r="A72" s="60">
        <v>99.070999999999302</v>
      </c>
      <c r="B72" s="60" t="s">
        <v>240</v>
      </c>
      <c r="C72" s="61">
        <v>1.3</v>
      </c>
      <c r="D72" s="62" t="s">
        <v>139</v>
      </c>
      <c r="E72" s="62" t="s">
        <v>140</v>
      </c>
      <c r="F72" s="62" t="s">
        <v>67</v>
      </c>
      <c r="G72" s="62" t="s">
        <v>76</v>
      </c>
      <c r="H72" s="63">
        <v>43556</v>
      </c>
      <c r="I72" s="63">
        <v>43922</v>
      </c>
      <c r="J72" s="90" t="str">
        <f t="shared" si="8"/>
        <v>01.04.19 - 01.04.20 (12 months)</v>
      </c>
      <c r="K72" s="6" t="s">
        <v>43</v>
      </c>
      <c r="L72" s="55">
        <v>0</v>
      </c>
      <c r="M72" s="56">
        <v>0</v>
      </c>
      <c r="N72" s="47">
        <v>24</v>
      </c>
      <c r="O72" s="55">
        <v>0</v>
      </c>
      <c r="P72" s="56">
        <v>0</v>
      </c>
      <c r="Q72" s="47">
        <v>24</v>
      </c>
      <c r="R72" s="55">
        <v>0</v>
      </c>
      <c r="S72" s="56">
        <v>0</v>
      </c>
      <c r="T72" s="47">
        <v>24</v>
      </c>
      <c r="U72" s="65">
        <v>46.5</v>
      </c>
      <c r="V72" s="57">
        <v>0</v>
      </c>
      <c r="W72" s="47" t="s">
        <v>44</v>
      </c>
      <c r="X72" s="47" t="s">
        <v>44</v>
      </c>
      <c r="Y72" s="62" t="s">
        <v>89</v>
      </c>
      <c r="Z72" s="62">
        <v>0</v>
      </c>
      <c r="AA72" s="45" t="s">
        <v>101</v>
      </c>
      <c r="AB72" s="62" t="s">
        <v>101</v>
      </c>
      <c r="AC72" s="62" t="s">
        <v>101</v>
      </c>
      <c r="AD72" s="62">
        <v>24</v>
      </c>
      <c r="AE72" s="62" t="s">
        <v>101</v>
      </c>
      <c r="AF72" s="16" t="s">
        <v>44</v>
      </c>
      <c r="AG72" s="62" t="s">
        <v>101</v>
      </c>
      <c r="AH72" s="62" t="s">
        <v>101</v>
      </c>
      <c r="AI72" s="62" t="s">
        <v>101</v>
      </c>
      <c r="AJ72" s="62" t="s">
        <v>101</v>
      </c>
      <c r="AK72" s="62">
        <v>1.2</v>
      </c>
      <c r="AL72" s="62">
        <v>3</v>
      </c>
      <c r="AM72" s="62">
        <v>3</v>
      </c>
      <c r="AN72" s="62">
        <v>1.2</v>
      </c>
      <c r="AO72" s="62">
        <v>3</v>
      </c>
      <c r="AP72" s="62">
        <v>1.2</v>
      </c>
      <c r="AQ72" s="62">
        <v>3</v>
      </c>
      <c r="AR72" s="66" t="s">
        <v>141</v>
      </c>
      <c r="AS72" s="66" t="s">
        <v>44</v>
      </c>
      <c r="AT72" s="16" t="s">
        <v>96</v>
      </c>
      <c r="AU72" s="16" t="s">
        <v>44</v>
      </c>
      <c r="AV72" s="16" t="s">
        <v>44</v>
      </c>
      <c r="AW72" s="66" t="s">
        <v>143</v>
      </c>
    </row>
    <row r="73" spans="1:49" s="67" customFormat="1" ht="30" x14ac:dyDescent="0.25">
      <c r="A73" s="60">
        <v>99.071999999999306</v>
      </c>
      <c r="B73" s="60" t="s">
        <v>240</v>
      </c>
      <c r="C73" s="61">
        <v>1.3</v>
      </c>
      <c r="D73" s="62" t="s">
        <v>139</v>
      </c>
      <c r="E73" s="62" t="s">
        <v>140</v>
      </c>
      <c r="F73" s="62" t="s">
        <v>67</v>
      </c>
      <c r="G73" s="62" t="s">
        <v>76</v>
      </c>
      <c r="H73" s="63">
        <v>43191</v>
      </c>
      <c r="I73" s="63">
        <v>43585</v>
      </c>
      <c r="J73" s="90" t="str">
        <f t="shared" si="8"/>
        <v>01.04.18 - 30.04.19 (13 months)</v>
      </c>
      <c r="K73" s="6" t="s">
        <v>43</v>
      </c>
      <c r="L73" s="55">
        <v>0.95833333333333337</v>
      </c>
      <c r="M73" s="56">
        <v>0.29166666666666669</v>
      </c>
      <c r="N73" s="47">
        <v>8</v>
      </c>
      <c r="O73" s="55">
        <v>0.95833333333333337</v>
      </c>
      <c r="P73" s="56">
        <v>0.29166666666666669</v>
      </c>
      <c r="Q73" s="47">
        <v>8</v>
      </c>
      <c r="R73" s="55">
        <v>0.95833333333333337</v>
      </c>
      <c r="S73" s="56">
        <v>0.29166666666666669</v>
      </c>
      <c r="T73" s="47">
        <v>8</v>
      </c>
      <c r="U73" s="65">
        <v>55</v>
      </c>
      <c r="V73" s="57">
        <v>0</v>
      </c>
      <c r="W73" s="47" t="s">
        <v>44</v>
      </c>
      <c r="X73" s="47" t="s">
        <v>44</v>
      </c>
      <c r="Y73" s="62" t="s">
        <v>89</v>
      </c>
      <c r="Z73" s="62">
        <v>0</v>
      </c>
      <c r="AA73" s="45" t="s">
        <v>101</v>
      </c>
      <c r="AB73" s="62" t="s">
        <v>101</v>
      </c>
      <c r="AC73" s="62" t="s">
        <v>101</v>
      </c>
      <c r="AD73" s="62">
        <v>24</v>
      </c>
      <c r="AE73" s="62" t="s">
        <v>101</v>
      </c>
      <c r="AF73" s="16" t="s">
        <v>44</v>
      </c>
      <c r="AG73" s="62" t="s">
        <v>101</v>
      </c>
      <c r="AH73" s="62" t="s">
        <v>101</v>
      </c>
      <c r="AI73" s="62" t="s">
        <v>101</v>
      </c>
      <c r="AJ73" s="62" t="s">
        <v>101</v>
      </c>
      <c r="AK73" s="62">
        <v>1.2</v>
      </c>
      <c r="AL73" s="62">
        <v>3</v>
      </c>
      <c r="AM73" s="62">
        <v>3</v>
      </c>
      <c r="AN73" s="62">
        <v>1.2</v>
      </c>
      <c r="AO73" s="62">
        <v>3</v>
      </c>
      <c r="AP73" s="62">
        <v>1.2</v>
      </c>
      <c r="AQ73" s="62">
        <v>3</v>
      </c>
      <c r="AR73" s="66" t="s">
        <v>141</v>
      </c>
      <c r="AS73" s="66" t="s">
        <v>44</v>
      </c>
      <c r="AT73" s="16" t="s">
        <v>119</v>
      </c>
      <c r="AU73" s="16" t="s">
        <v>44</v>
      </c>
      <c r="AV73" s="16" t="s">
        <v>44</v>
      </c>
      <c r="AW73" s="66" t="s">
        <v>144</v>
      </c>
    </row>
    <row r="74" spans="1:49" s="67" customFormat="1" ht="30" x14ac:dyDescent="0.25">
      <c r="A74" s="60">
        <v>99.072999999999297</v>
      </c>
      <c r="B74" s="60" t="s">
        <v>240</v>
      </c>
      <c r="C74" s="61">
        <v>1.3</v>
      </c>
      <c r="D74" s="62" t="s">
        <v>139</v>
      </c>
      <c r="E74" s="62" t="s">
        <v>140</v>
      </c>
      <c r="F74" s="62" t="s">
        <v>67</v>
      </c>
      <c r="G74" s="62" t="s">
        <v>76</v>
      </c>
      <c r="H74" s="63">
        <v>43586</v>
      </c>
      <c r="I74" s="63">
        <v>43922</v>
      </c>
      <c r="J74" s="90" t="str">
        <f t="shared" si="8"/>
        <v>01.05.19 - 01.04.20 (11 months)</v>
      </c>
      <c r="K74" s="6" t="s">
        <v>43</v>
      </c>
      <c r="L74" s="55">
        <v>0</v>
      </c>
      <c r="M74" s="56">
        <v>0</v>
      </c>
      <c r="N74" s="47">
        <v>24</v>
      </c>
      <c r="O74" s="55">
        <v>0</v>
      </c>
      <c r="P74" s="56">
        <v>0</v>
      </c>
      <c r="Q74" s="47">
        <v>24</v>
      </c>
      <c r="R74" s="55">
        <v>0</v>
      </c>
      <c r="S74" s="56">
        <v>0</v>
      </c>
      <c r="T74" s="47">
        <v>24</v>
      </c>
      <c r="U74" s="65">
        <v>46.5</v>
      </c>
      <c r="V74" s="57">
        <v>0</v>
      </c>
      <c r="W74" s="47" t="s">
        <v>44</v>
      </c>
      <c r="X74" s="47" t="s">
        <v>44</v>
      </c>
      <c r="Y74" s="62" t="s">
        <v>89</v>
      </c>
      <c r="Z74" s="62">
        <v>0</v>
      </c>
      <c r="AA74" s="45" t="s">
        <v>101</v>
      </c>
      <c r="AB74" s="62" t="s">
        <v>101</v>
      </c>
      <c r="AC74" s="62" t="s">
        <v>101</v>
      </c>
      <c r="AD74" s="62">
        <v>24</v>
      </c>
      <c r="AE74" s="62" t="s">
        <v>101</v>
      </c>
      <c r="AF74" s="16" t="s">
        <v>44</v>
      </c>
      <c r="AG74" s="62" t="s">
        <v>101</v>
      </c>
      <c r="AH74" s="62" t="s">
        <v>101</v>
      </c>
      <c r="AI74" s="62" t="s">
        <v>101</v>
      </c>
      <c r="AJ74" s="62" t="s">
        <v>101</v>
      </c>
      <c r="AK74" s="62">
        <v>1.2</v>
      </c>
      <c r="AL74" s="62">
        <v>3</v>
      </c>
      <c r="AM74" s="62">
        <v>3</v>
      </c>
      <c r="AN74" s="62">
        <v>1.2</v>
      </c>
      <c r="AO74" s="62">
        <v>3</v>
      </c>
      <c r="AP74" s="62">
        <v>1.2</v>
      </c>
      <c r="AQ74" s="62">
        <v>3</v>
      </c>
      <c r="AR74" s="66" t="s">
        <v>141</v>
      </c>
      <c r="AS74" s="66" t="s">
        <v>44</v>
      </c>
      <c r="AT74" s="16" t="s">
        <v>119</v>
      </c>
      <c r="AU74" s="16" t="s">
        <v>44</v>
      </c>
      <c r="AV74" s="16" t="s">
        <v>44</v>
      </c>
      <c r="AW74" s="66" t="s">
        <v>144</v>
      </c>
    </row>
    <row r="75" spans="1:49" s="67" customFormat="1" ht="30" x14ac:dyDescent="0.25">
      <c r="A75" s="60">
        <v>99.073999999999302</v>
      </c>
      <c r="B75" s="60" t="s">
        <v>240</v>
      </c>
      <c r="C75" s="61">
        <v>1.3</v>
      </c>
      <c r="D75" s="62" t="s">
        <v>139</v>
      </c>
      <c r="E75" s="62" t="s">
        <v>140</v>
      </c>
      <c r="F75" s="62" t="s">
        <v>67</v>
      </c>
      <c r="G75" s="62" t="s">
        <v>76</v>
      </c>
      <c r="H75" s="63">
        <v>43191</v>
      </c>
      <c r="I75" s="63">
        <v>43586</v>
      </c>
      <c r="J75" s="90" t="str">
        <f t="shared" si="8"/>
        <v>01.04.18 - 01.05.19 (13 months)</v>
      </c>
      <c r="K75" s="6" t="s">
        <v>43</v>
      </c>
      <c r="L75" s="55">
        <v>0</v>
      </c>
      <c r="M75" s="56">
        <v>0</v>
      </c>
      <c r="N75" s="47">
        <v>24</v>
      </c>
      <c r="O75" s="55">
        <v>0</v>
      </c>
      <c r="P75" s="56">
        <v>0</v>
      </c>
      <c r="Q75" s="47">
        <v>24</v>
      </c>
      <c r="R75" s="55">
        <v>0</v>
      </c>
      <c r="S75" s="56">
        <v>0</v>
      </c>
      <c r="T75" s="47">
        <v>24</v>
      </c>
      <c r="U75" s="65">
        <v>21</v>
      </c>
      <c r="V75" s="57">
        <v>0</v>
      </c>
      <c r="W75" s="47" t="s">
        <v>44</v>
      </c>
      <c r="X75" s="47" t="s">
        <v>44</v>
      </c>
      <c r="Y75" s="62" t="s">
        <v>89</v>
      </c>
      <c r="Z75" s="62">
        <v>0</v>
      </c>
      <c r="AA75" s="45" t="s">
        <v>101</v>
      </c>
      <c r="AB75" s="62" t="s">
        <v>101</v>
      </c>
      <c r="AC75" s="62" t="s">
        <v>101</v>
      </c>
      <c r="AD75" s="62">
        <v>24</v>
      </c>
      <c r="AE75" s="62" t="s">
        <v>101</v>
      </c>
      <c r="AF75" s="16" t="s">
        <v>44</v>
      </c>
      <c r="AG75" s="62" t="s">
        <v>101</v>
      </c>
      <c r="AH75" s="62" t="s">
        <v>101</v>
      </c>
      <c r="AI75" s="62" t="s">
        <v>101</v>
      </c>
      <c r="AJ75" s="62" t="s">
        <v>101</v>
      </c>
      <c r="AK75" s="62"/>
      <c r="AL75" s="62"/>
      <c r="AM75" s="62"/>
      <c r="AN75" s="62"/>
      <c r="AO75" s="62"/>
      <c r="AP75" s="62">
        <v>1.2</v>
      </c>
      <c r="AQ75" s="62">
        <v>3</v>
      </c>
      <c r="AR75" s="66" t="s">
        <v>141</v>
      </c>
      <c r="AS75" s="66" t="s">
        <v>44</v>
      </c>
      <c r="AT75" s="16" t="s">
        <v>121</v>
      </c>
      <c r="AU75" s="16" t="s">
        <v>44</v>
      </c>
      <c r="AV75" s="16" t="s">
        <v>44</v>
      </c>
      <c r="AW75" s="66" t="s">
        <v>145</v>
      </c>
    </row>
    <row r="76" spans="1:49" s="67" customFormat="1" ht="30" x14ac:dyDescent="0.25">
      <c r="A76" s="60">
        <v>99.074999999999307</v>
      </c>
      <c r="B76" s="60" t="s">
        <v>240</v>
      </c>
      <c r="C76" s="61">
        <v>1.3</v>
      </c>
      <c r="D76" s="62" t="s">
        <v>139</v>
      </c>
      <c r="E76" s="62" t="s">
        <v>140</v>
      </c>
      <c r="F76" s="62" t="s">
        <v>67</v>
      </c>
      <c r="G76" s="62" t="s">
        <v>76</v>
      </c>
      <c r="H76" s="63">
        <v>43586</v>
      </c>
      <c r="I76" s="63">
        <v>43922</v>
      </c>
      <c r="J76" s="90" t="str">
        <f t="shared" si="8"/>
        <v>01.05.19 - 01.04.20 (11 months)</v>
      </c>
      <c r="K76" s="6" t="s">
        <v>43</v>
      </c>
      <c r="L76" s="55">
        <v>0</v>
      </c>
      <c r="M76" s="56">
        <v>0</v>
      </c>
      <c r="N76" s="47">
        <v>24</v>
      </c>
      <c r="O76" s="55">
        <v>0</v>
      </c>
      <c r="P76" s="56">
        <v>0</v>
      </c>
      <c r="Q76" s="47">
        <v>24</v>
      </c>
      <c r="R76" s="55">
        <v>0</v>
      </c>
      <c r="S76" s="56">
        <v>0</v>
      </c>
      <c r="T76" s="47">
        <v>24</v>
      </c>
      <c r="U76" s="65">
        <v>46.5</v>
      </c>
      <c r="V76" s="57">
        <v>0</v>
      </c>
      <c r="W76" s="47" t="s">
        <v>44</v>
      </c>
      <c r="X76" s="47" t="s">
        <v>44</v>
      </c>
      <c r="Y76" s="62" t="s">
        <v>89</v>
      </c>
      <c r="Z76" s="62">
        <v>0</v>
      </c>
      <c r="AA76" s="45" t="s">
        <v>101</v>
      </c>
      <c r="AB76" s="62" t="s">
        <v>101</v>
      </c>
      <c r="AC76" s="62" t="s">
        <v>101</v>
      </c>
      <c r="AD76" s="62">
        <v>24</v>
      </c>
      <c r="AE76" s="62" t="s">
        <v>101</v>
      </c>
      <c r="AF76" s="16" t="s">
        <v>44</v>
      </c>
      <c r="AG76" s="62" t="s">
        <v>101</v>
      </c>
      <c r="AH76" s="62" t="s">
        <v>101</v>
      </c>
      <c r="AI76" s="62" t="s">
        <v>101</v>
      </c>
      <c r="AJ76" s="62" t="s">
        <v>101</v>
      </c>
      <c r="AK76" s="62">
        <v>1.2</v>
      </c>
      <c r="AL76" s="62">
        <v>3</v>
      </c>
      <c r="AM76" s="62">
        <v>3</v>
      </c>
      <c r="AN76" s="62">
        <v>1.2</v>
      </c>
      <c r="AO76" s="62">
        <v>3</v>
      </c>
      <c r="AP76" s="62">
        <v>1.2</v>
      </c>
      <c r="AQ76" s="62">
        <v>3</v>
      </c>
      <c r="AR76" s="66" t="s">
        <v>141</v>
      </c>
      <c r="AS76" s="66" t="s">
        <v>44</v>
      </c>
      <c r="AT76" s="16" t="s">
        <v>121</v>
      </c>
      <c r="AU76" s="16" t="s">
        <v>44</v>
      </c>
      <c r="AV76" s="16" t="s">
        <v>44</v>
      </c>
      <c r="AW76" s="66" t="s">
        <v>145</v>
      </c>
    </row>
    <row r="77" spans="1:49" s="67" customFormat="1" ht="30" x14ac:dyDescent="0.25">
      <c r="A77" s="60">
        <v>99.075999999999297</v>
      </c>
      <c r="B77" s="60" t="s">
        <v>240</v>
      </c>
      <c r="C77" s="61">
        <v>1.2</v>
      </c>
      <c r="D77" s="62" t="s">
        <v>139</v>
      </c>
      <c r="E77" s="62" t="s">
        <v>140</v>
      </c>
      <c r="F77" s="62" t="s">
        <v>67</v>
      </c>
      <c r="G77" s="62" t="s">
        <v>76</v>
      </c>
      <c r="H77" s="63">
        <v>43191</v>
      </c>
      <c r="I77" s="63">
        <v>43922</v>
      </c>
      <c r="J77" s="90" t="str">
        <f t="shared" si="8"/>
        <v>01.04.18 - 01.04.20 (24 months)</v>
      </c>
      <c r="K77" s="6" t="s">
        <v>43</v>
      </c>
      <c r="L77" s="55">
        <v>0</v>
      </c>
      <c r="M77" s="56">
        <v>0</v>
      </c>
      <c r="N77" s="47">
        <v>24</v>
      </c>
      <c r="O77" s="55">
        <v>0</v>
      </c>
      <c r="P77" s="56">
        <v>0</v>
      </c>
      <c r="Q77" s="47">
        <v>24</v>
      </c>
      <c r="R77" s="55">
        <v>0</v>
      </c>
      <c r="S77" s="56">
        <v>0</v>
      </c>
      <c r="T77" s="47">
        <v>24</v>
      </c>
      <c r="U77" s="65">
        <v>43.47</v>
      </c>
      <c r="V77" s="57">
        <v>0</v>
      </c>
      <c r="W77" s="47" t="s">
        <v>44</v>
      </c>
      <c r="X77" s="47" t="s">
        <v>44</v>
      </c>
      <c r="Y77" s="62" t="s">
        <v>89</v>
      </c>
      <c r="Z77" s="62">
        <v>0</v>
      </c>
      <c r="AA77" s="45" t="s">
        <v>101</v>
      </c>
      <c r="AB77" s="62" t="s">
        <v>101</v>
      </c>
      <c r="AC77" s="62" t="s">
        <v>101</v>
      </c>
      <c r="AD77" s="62">
        <v>24</v>
      </c>
      <c r="AE77" s="62" t="s">
        <v>101</v>
      </c>
      <c r="AF77" s="16" t="s">
        <v>44</v>
      </c>
      <c r="AG77" s="62" t="s">
        <v>101</v>
      </c>
      <c r="AH77" s="62" t="s">
        <v>101</v>
      </c>
      <c r="AI77" s="62" t="s">
        <v>101</v>
      </c>
      <c r="AJ77" s="62" t="s">
        <v>101</v>
      </c>
      <c r="AK77" s="62">
        <v>1.2</v>
      </c>
      <c r="AL77" s="62">
        <v>3</v>
      </c>
      <c r="AM77" s="62">
        <v>3</v>
      </c>
      <c r="AN77" s="62">
        <v>1.2</v>
      </c>
      <c r="AO77" s="62">
        <v>3</v>
      </c>
      <c r="AP77" s="62">
        <v>1.2</v>
      </c>
      <c r="AQ77" s="62">
        <v>3</v>
      </c>
      <c r="AR77" s="66" t="s">
        <v>141</v>
      </c>
      <c r="AS77" s="66" t="s">
        <v>44</v>
      </c>
      <c r="AT77" s="16"/>
      <c r="AU77" s="16" t="s">
        <v>44</v>
      </c>
      <c r="AV77" s="16" t="s">
        <v>44</v>
      </c>
      <c r="AW77" s="66" t="s">
        <v>146</v>
      </c>
    </row>
    <row r="78" spans="1:49" s="67" customFormat="1" ht="30" x14ac:dyDescent="0.25">
      <c r="A78" s="60">
        <v>99.076999999999302</v>
      </c>
      <c r="B78" s="69" t="s">
        <v>243</v>
      </c>
      <c r="C78" s="61" t="s">
        <v>90</v>
      </c>
      <c r="D78" s="62" t="s">
        <v>139</v>
      </c>
      <c r="E78" s="62" t="s">
        <v>140</v>
      </c>
      <c r="F78" s="62" t="s">
        <v>67</v>
      </c>
      <c r="G78" s="62" t="s">
        <v>76</v>
      </c>
      <c r="H78" s="63">
        <v>43191</v>
      </c>
      <c r="I78" s="63">
        <v>43221</v>
      </c>
      <c r="J78" s="90" t="str">
        <f t="shared" si="8"/>
        <v>01.04.18 - 01.05.18 (1 months)</v>
      </c>
      <c r="K78" s="6" t="s">
        <v>43</v>
      </c>
      <c r="L78" s="55">
        <v>0</v>
      </c>
      <c r="M78" s="56">
        <v>0</v>
      </c>
      <c r="N78" s="47">
        <v>24</v>
      </c>
      <c r="O78" s="55">
        <v>0</v>
      </c>
      <c r="P78" s="56">
        <v>0</v>
      </c>
      <c r="Q78" s="47">
        <v>24</v>
      </c>
      <c r="R78" s="55">
        <v>0</v>
      </c>
      <c r="S78" s="56">
        <v>0</v>
      </c>
      <c r="T78" s="47">
        <v>24</v>
      </c>
      <c r="U78" s="65">
        <v>46.5</v>
      </c>
      <c r="V78" s="57">
        <v>0</v>
      </c>
      <c r="W78" s="47" t="s">
        <v>44</v>
      </c>
      <c r="X78" s="47" t="s">
        <v>44</v>
      </c>
      <c r="Y78" s="62" t="s">
        <v>89</v>
      </c>
      <c r="Z78" s="62">
        <v>0</v>
      </c>
      <c r="AA78" s="45" t="s">
        <v>101</v>
      </c>
      <c r="AB78" s="62" t="s">
        <v>101</v>
      </c>
      <c r="AC78" s="62" t="s">
        <v>101</v>
      </c>
      <c r="AD78" s="62">
        <v>24</v>
      </c>
      <c r="AE78" s="62" t="s">
        <v>101</v>
      </c>
      <c r="AF78" s="16" t="s">
        <v>44</v>
      </c>
      <c r="AG78" s="62" t="s">
        <v>101</v>
      </c>
      <c r="AH78" s="62" t="s">
        <v>101</v>
      </c>
      <c r="AI78" s="62" t="s">
        <v>101</v>
      </c>
      <c r="AJ78" s="62" t="s">
        <v>101</v>
      </c>
      <c r="AK78" s="62">
        <v>1.2</v>
      </c>
      <c r="AL78" s="62">
        <v>3</v>
      </c>
      <c r="AM78" s="62">
        <v>3</v>
      </c>
      <c r="AN78" s="62">
        <v>1.2</v>
      </c>
      <c r="AO78" s="62">
        <v>3</v>
      </c>
      <c r="AP78" s="62">
        <v>1.2</v>
      </c>
      <c r="AQ78" s="62">
        <v>3</v>
      </c>
      <c r="AR78" s="66" t="s">
        <v>141</v>
      </c>
      <c r="AS78" s="66" t="s">
        <v>44</v>
      </c>
      <c r="AT78" s="16"/>
      <c r="AU78" s="16" t="s">
        <v>44</v>
      </c>
      <c r="AV78" s="16" t="s">
        <v>44</v>
      </c>
      <c r="AW78" s="66" t="s">
        <v>147</v>
      </c>
    </row>
    <row r="79" spans="1:49" s="67" customFormat="1" ht="30" x14ac:dyDescent="0.25">
      <c r="A79" s="60">
        <v>99.077999999999307</v>
      </c>
      <c r="B79" s="60" t="s">
        <v>240</v>
      </c>
      <c r="C79" s="61">
        <v>4</v>
      </c>
      <c r="D79" s="62" t="s">
        <v>139</v>
      </c>
      <c r="E79" s="62" t="s">
        <v>140</v>
      </c>
      <c r="F79" s="62" t="s">
        <v>67</v>
      </c>
      <c r="G79" s="62" t="s">
        <v>76</v>
      </c>
      <c r="H79" s="63">
        <v>43191</v>
      </c>
      <c r="I79" s="63">
        <v>43221</v>
      </c>
      <c r="J79" s="90" t="str">
        <f t="shared" si="8"/>
        <v>01.04.18 - 01.05.18 (1 months)</v>
      </c>
      <c r="K79" s="6" t="s">
        <v>43</v>
      </c>
      <c r="L79" s="55">
        <v>0.95833333333333337</v>
      </c>
      <c r="M79" s="56">
        <v>0.29166666666666669</v>
      </c>
      <c r="N79" s="47">
        <v>8</v>
      </c>
      <c r="O79" s="55">
        <v>0.95833333333333337</v>
      </c>
      <c r="P79" s="56">
        <v>0.29166666666666669</v>
      </c>
      <c r="Q79" s="47">
        <v>8</v>
      </c>
      <c r="R79" s="55">
        <v>0.95833333333333337</v>
      </c>
      <c r="S79" s="56">
        <v>0.29166666666666669</v>
      </c>
      <c r="T79" s="47">
        <v>8</v>
      </c>
      <c r="U79" s="65">
        <v>57</v>
      </c>
      <c r="V79" s="57">
        <v>0</v>
      </c>
      <c r="W79" s="47" t="s">
        <v>44</v>
      </c>
      <c r="X79" s="47" t="s">
        <v>44</v>
      </c>
      <c r="Y79" s="62" t="s">
        <v>89</v>
      </c>
      <c r="Z79" s="62">
        <v>0</v>
      </c>
      <c r="AA79" s="45" t="s">
        <v>101</v>
      </c>
      <c r="AB79" s="62" t="s">
        <v>101</v>
      </c>
      <c r="AC79" s="62" t="s">
        <v>101</v>
      </c>
      <c r="AD79" s="62">
        <v>24</v>
      </c>
      <c r="AE79" s="62" t="s">
        <v>101</v>
      </c>
      <c r="AF79" s="16" t="s">
        <v>44</v>
      </c>
      <c r="AG79" s="62" t="s">
        <v>101</v>
      </c>
      <c r="AH79" s="62" t="s">
        <v>101</v>
      </c>
      <c r="AI79" s="62" t="s">
        <v>101</v>
      </c>
      <c r="AJ79" s="62" t="s">
        <v>101</v>
      </c>
      <c r="AK79" s="62">
        <v>1.2</v>
      </c>
      <c r="AL79" s="62">
        <v>3</v>
      </c>
      <c r="AM79" s="62">
        <v>3</v>
      </c>
      <c r="AN79" s="62">
        <v>1.2</v>
      </c>
      <c r="AO79" s="62">
        <v>3</v>
      </c>
      <c r="AP79" s="62">
        <v>1.2</v>
      </c>
      <c r="AQ79" s="62">
        <v>3</v>
      </c>
      <c r="AR79" s="66" t="s">
        <v>141</v>
      </c>
      <c r="AS79" s="66" t="s">
        <v>44</v>
      </c>
      <c r="AT79" s="16"/>
      <c r="AU79" s="16" t="s">
        <v>44</v>
      </c>
      <c r="AV79" s="16" t="s">
        <v>44</v>
      </c>
      <c r="AW79" s="66" t="s">
        <v>148</v>
      </c>
    </row>
    <row r="80" spans="1:49" s="67" customFormat="1" ht="30" x14ac:dyDescent="0.25">
      <c r="A80" s="60">
        <v>99.078999999999297</v>
      </c>
      <c r="B80" s="60" t="s">
        <v>240</v>
      </c>
      <c r="C80" s="61">
        <v>4</v>
      </c>
      <c r="D80" s="62" t="s">
        <v>139</v>
      </c>
      <c r="E80" s="62" t="s">
        <v>140</v>
      </c>
      <c r="F80" s="62" t="s">
        <v>67</v>
      </c>
      <c r="G80" s="62" t="s">
        <v>76</v>
      </c>
      <c r="H80" s="63">
        <v>43191</v>
      </c>
      <c r="I80" s="63">
        <v>43221</v>
      </c>
      <c r="J80" s="90" t="str">
        <f t="shared" si="8"/>
        <v>01.04.18 - 01.05.18 (1 months)</v>
      </c>
      <c r="K80" s="6" t="s">
        <v>43</v>
      </c>
      <c r="L80" s="55">
        <v>0</v>
      </c>
      <c r="M80" s="56">
        <v>0</v>
      </c>
      <c r="N80" s="47">
        <v>24</v>
      </c>
      <c r="O80" s="55">
        <v>0</v>
      </c>
      <c r="P80" s="56">
        <v>0</v>
      </c>
      <c r="Q80" s="47">
        <v>24</v>
      </c>
      <c r="R80" s="55">
        <v>0</v>
      </c>
      <c r="S80" s="56">
        <v>0</v>
      </c>
      <c r="T80" s="47">
        <v>24</v>
      </c>
      <c r="U80" s="65">
        <v>30</v>
      </c>
      <c r="V80" s="57">
        <v>0</v>
      </c>
      <c r="W80" s="47" t="s">
        <v>44</v>
      </c>
      <c r="X80" s="47" t="s">
        <v>44</v>
      </c>
      <c r="Y80" s="62" t="s">
        <v>89</v>
      </c>
      <c r="Z80" s="62">
        <v>0</v>
      </c>
      <c r="AA80" s="45" t="s">
        <v>101</v>
      </c>
      <c r="AB80" s="62" t="s">
        <v>101</v>
      </c>
      <c r="AC80" s="62" t="s">
        <v>101</v>
      </c>
      <c r="AD80" s="62">
        <v>24</v>
      </c>
      <c r="AE80" s="62" t="s">
        <v>101</v>
      </c>
      <c r="AF80" s="16" t="s">
        <v>44</v>
      </c>
      <c r="AG80" s="62" t="s">
        <v>101</v>
      </c>
      <c r="AH80" s="62" t="s">
        <v>101</v>
      </c>
      <c r="AI80" s="62" t="s">
        <v>101</v>
      </c>
      <c r="AJ80" s="62" t="s">
        <v>101</v>
      </c>
      <c r="AK80" s="62"/>
      <c r="AL80" s="62"/>
      <c r="AM80" s="62"/>
      <c r="AN80" s="62"/>
      <c r="AO80" s="62"/>
      <c r="AP80" s="62">
        <v>1.2</v>
      </c>
      <c r="AQ80" s="62">
        <v>3</v>
      </c>
      <c r="AR80" s="66" t="s">
        <v>141</v>
      </c>
      <c r="AS80" s="66" t="s">
        <v>44</v>
      </c>
      <c r="AT80" s="16"/>
      <c r="AU80" s="16" t="s">
        <v>44</v>
      </c>
      <c r="AV80" s="16" t="s">
        <v>44</v>
      </c>
      <c r="AW80" s="66" t="s">
        <v>149</v>
      </c>
    </row>
    <row r="81" spans="1:49" s="67" customFormat="1" ht="30" x14ac:dyDescent="0.25">
      <c r="A81" s="60">
        <v>99.079999999999302</v>
      </c>
      <c r="B81" s="60" t="s">
        <v>240</v>
      </c>
      <c r="C81" s="61">
        <v>1.3</v>
      </c>
      <c r="D81" s="62" t="s">
        <v>139</v>
      </c>
      <c r="E81" s="62" t="s">
        <v>150</v>
      </c>
      <c r="F81" s="62" t="s">
        <v>67</v>
      </c>
      <c r="G81" s="62" t="s">
        <v>76</v>
      </c>
      <c r="H81" s="63">
        <v>43344</v>
      </c>
      <c r="I81" s="63">
        <v>43555</v>
      </c>
      <c r="J81" s="90" t="str">
        <f t="shared" si="8"/>
        <v>01.09.18 - 31.03.19 (7 months)</v>
      </c>
      <c r="K81" s="6" t="s">
        <v>43</v>
      </c>
      <c r="L81" s="55">
        <v>0.95833333333333337</v>
      </c>
      <c r="M81" s="56">
        <v>0.29166666666666669</v>
      </c>
      <c r="N81" s="47">
        <v>8</v>
      </c>
      <c r="O81" s="55">
        <v>0.95833333333333337</v>
      </c>
      <c r="P81" s="56">
        <v>0.29166666666666669</v>
      </c>
      <c r="Q81" s="47">
        <v>8</v>
      </c>
      <c r="R81" s="55">
        <v>0.95833333333333337</v>
      </c>
      <c r="S81" s="56">
        <v>0.29166666666666669</v>
      </c>
      <c r="T81" s="47">
        <v>8</v>
      </c>
      <c r="U81" s="65">
        <f>20*30</f>
        <v>600</v>
      </c>
      <c r="V81" s="57">
        <v>0</v>
      </c>
      <c r="W81" s="47" t="s">
        <v>44</v>
      </c>
      <c r="X81" s="47" t="s">
        <v>44</v>
      </c>
      <c r="Y81" s="62" t="s">
        <v>89</v>
      </c>
      <c r="Z81" s="62">
        <v>0</v>
      </c>
      <c r="AA81" s="45" t="s">
        <v>101</v>
      </c>
      <c r="AB81" s="62" t="s">
        <v>101</v>
      </c>
      <c r="AC81" s="62" t="s">
        <v>101</v>
      </c>
      <c r="AD81" s="62">
        <v>24</v>
      </c>
      <c r="AE81" s="62" t="s">
        <v>101</v>
      </c>
      <c r="AF81" s="16" t="s">
        <v>44</v>
      </c>
      <c r="AG81" s="62" t="s">
        <v>101</v>
      </c>
      <c r="AH81" s="62" t="s">
        <v>101</v>
      </c>
      <c r="AI81" s="62" t="s">
        <v>101</v>
      </c>
      <c r="AJ81" s="62" t="s">
        <v>101</v>
      </c>
      <c r="AK81" s="62">
        <v>12</v>
      </c>
      <c r="AL81" s="62">
        <v>30</v>
      </c>
      <c r="AM81" s="62">
        <v>30</v>
      </c>
      <c r="AN81" s="62">
        <v>12</v>
      </c>
      <c r="AO81" s="62">
        <v>30</v>
      </c>
      <c r="AP81" s="62">
        <v>12</v>
      </c>
      <c r="AQ81" s="62">
        <v>30</v>
      </c>
      <c r="AR81" s="66" t="s">
        <v>141</v>
      </c>
      <c r="AS81" s="66" t="s">
        <v>44</v>
      </c>
      <c r="AT81" s="16" t="s">
        <v>122</v>
      </c>
      <c r="AU81" s="16" t="s">
        <v>44</v>
      </c>
      <c r="AV81" s="16" t="s">
        <v>44</v>
      </c>
      <c r="AW81" s="66" t="s">
        <v>151</v>
      </c>
    </row>
    <row r="82" spans="1:49" s="67" customFormat="1" ht="30" x14ac:dyDescent="0.25">
      <c r="A82" s="60">
        <v>99.080999999999193</v>
      </c>
      <c r="B82" s="60" t="s">
        <v>240</v>
      </c>
      <c r="C82" s="61">
        <v>1.3</v>
      </c>
      <c r="D82" s="62" t="s">
        <v>139</v>
      </c>
      <c r="E82" s="62" t="s">
        <v>150</v>
      </c>
      <c r="F82" s="62" t="s">
        <v>67</v>
      </c>
      <c r="G82" s="62" t="s">
        <v>76</v>
      </c>
      <c r="H82" s="63">
        <v>43556</v>
      </c>
      <c r="I82" s="63">
        <v>44075</v>
      </c>
      <c r="J82" s="90" t="str">
        <f t="shared" si="8"/>
        <v>01.04.19 - 01.09.20 (17 months)</v>
      </c>
      <c r="K82" s="6" t="s">
        <v>43</v>
      </c>
      <c r="L82" s="55">
        <v>0</v>
      </c>
      <c r="M82" s="56">
        <v>0</v>
      </c>
      <c r="N82" s="47">
        <v>24</v>
      </c>
      <c r="O82" s="55">
        <v>0</v>
      </c>
      <c r="P82" s="56">
        <v>0</v>
      </c>
      <c r="Q82" s="47">
        <v>24</v>
      </c>
      <c r="R82" s="55">
        <v>0</v>
      </c>
      <c r="S82" s="56">
        <v>0</v>
      </c>
      <c r="T82" s="47">
        <v>24</v>
      </c>
      <c r="U82" s="65">
        <f>30*19</f>
        <v>570</v>
      </c>
      <c r="V82" s="57">
        <v>0</v>
      </c>
      <c r="W82" s="47" t="s">
        <v>44</v>
      </c>
      <c r="X82" s="47" t="s">
        <v>44</v>
      </c>
      <c r="Y82" s="62" t="s">
        <v>89</v>
      </c>
      <c r="Z82" s="62">
        <v>0</v>
      </c>
      <c r="AA82" s="45" t="s">
        <v>101</v>
      </c>
      <c r="AB82" s="62" t="s">
        <v>101</v>
      </c>
      <c r="AC82" s="62" t="s">
        <v>101</v>
      </c>
      <c r="AD82" s="62">
        <v>24</v>
      </c>
      <c r="AE82" s="62" t="s">
        <v>101</v>
      </c>
      <c r="AF82" s="16" t="s">
        <v>44</v>
      </c>
      <c r="AG82" s="62" t="s">
        <v>101</v>
      </c>
      <c r="AH82" s="62" t="s">
        <v>101</v>
      </c>
      <c r="AI82" s="62" t="s">
        <v>101</v>
      </c>
      <c r="AJ82" s="62" t="s">
        <v>101</v>
      </c>
      <c r="AK82" s="62">
        <v>12</v>
      </c>
      <c r="AL82" s="62">
        <v>30</v>
      </c>
      <c r="AM82" s="62">
        <v>30</v>
      </c>
      <c r="AN82" s="62">
        <v>12</v>
      </c>
      <c r="AO82" s="62">
        <v>30</v>
      </c>
      <c r="AP82" s="62">
        <v>12</v>
      </c>
      <c r="AQ82" s="62">
        <v>30</v>
      </c>
      <c r="AR82" s="66" t="s">
        <v>141</v>
      </c>
      <c r="AS82" s="66" t="s">
        <v>44</v>
      </c>
      <c r="AT82" s="16" t="s">
        <v>122</v>
      </c>
      <c r="AU82" s="16" t="s">
        <v>44</v>
      </c>
      <c r="AV82" s="16" t="s">
        <v>44</v>
      </c>
      <c r="AW82" s="66" t="s">
        <v>151</v>
      </c>
    </row>
    <row r="83" spans="1:49" s="67" customFormat="1" ht="25.5" x14ac:dyDescent="0.25">
      <c r="A83" s="60">
        <v>99.081999999999198</v>
      </c>
      <c r="B83" s="60" t="s">
        <v>240</v>
      </c>
      <c r="C83" s="61">
        <v>1.2</v>
      </c>
      <c r="D83" s="62" t="s">
        <v>139</v>
      </c>
      <c r="E83" s="62" t="s">
        <v>150</v>
      </c>
      <c r="F83" s="62" t="s">
        <v>67</v>
      </c>
      <c r="G83" s="62" t="s">
        <v>76</v>
      </c>
      <c r="H83" s="63">
        <v>43344</v>
      </c>
      <c r="I83" s="63">
        <v>44075</v>
      </c>
      <c r="J83" s="90" t="str">
        <f t="shared" si="8"/>
        <v>01.09.18 - 01.09.20 (24 months)</v>
      </c>
      <c r="K83" s="6" t="s">
        <v>43</v>
      </c>
      <c r="L83" s="55">
        <v>0</v>
      </c>
      <c r="M83" s="56">
        <v>0</v>
      </c>
      <c r="N83" s="47">
        <v>24</v>
      </c>
      <c r="O83" s="55">
        <v>0</v>
      </c>
      <c r="P83" s="56">
        <v>0</v>
      </c>
      <c r="Q83" s="47">
        <v>24</v>
      </c>
      <c r="R83" s="55">
        <v>0</v>
      </c>
      <c r="S83" s="56">
        <v>0</v>
      </c>
      <c r="T83" s="47">
        <v>24</v>
      </c>
      <c r="U83" s="65">
        <f>30*15.7</f>
        <v>471</v>
      </c>
      <c r="V83" s="57">
        <v>0</v>
      </c>
      <c r="W83" s="47" t="s">
        <v>44</v>
      </c>
      <c r="X83" s="47" t="s">
        <v>44</v>
      </c>
      <c r="Y83" s="62" t="s">
        <v>89</v>
      </c>
      <c r="Z83" s="62">
        <v>0</v>
      </c>
      <c r="AA83" s="45" t="s">
        <v>101</v>
      </c>
      <c r="AB83" s="62" t="s">
        <v>101</v>
      </c>
      <c r="AC83" s="62" t="s">
        <v>101</v>
      </c>
      <c r="AD83" s="62">
        <v>24</v>
      </c>
      <c r="AE83" s="62" t="s">
        <v>101</v>
      </c>
      <c r="AF83" s="16" t="s">
        <v>44</v>
      </c>
      <c r="AG83" s="62" t="s">
        <v>101</v>
      </c>
      <c r="AH83" s="62" t="s">
        <v>101</v>
      </c>
      <c r="AI83" s="62" t="s">
        <v>101</v>
      </c>
      <c r="AJ83" s="62" t="s">
        <v>101</v>
      </c>
      <c r="AK83" s="62">
        <v>12</v>
      </c>
      <c r="AL83" s="62">
        <v>30</v>
      </c>
      <c r="AM83" s="62">
        <v>30</v>
      </c>
      <c r="AN83" s="62">
        <v>12</v>
      </c>
      <c r="AO83" s="62">
        <v>30</v>
      </c>
      <c r="AP83" s="62">
        <v>12</v>
      </c>
      <c r="AQ83" s="62">
        <v>30</v>
      </c>
      <c r="AR83" s="66" t="s">
        <v>141</v>
      </c>
      <c r="AS83" s="66" t="s">
        <v>44</v>
      </c>
      <c r="AT83" s="16"/>
      <c r="AU83" s="16" t="s">
        <v>44</v>
      </c>
      <c r="AV83" s="16" t="s">
        <v>44</v>
      </c>
      <c r="AW83" s="66" t="s">
        <v>152</v>
      </c>
    </row>
    <row r="84" spans="1:49" s="67" customFormat="1" ht="30" x14ac:dyDescent="0.25">
      <c r="A84" s="60">
        <v>99.082999999999203</v>
      </c>
      <c r="B84" s="60" t="s">
        <v>240</v>
      </c>
      <c r="C84" s="61">
        <v>1.2</v>
      </c>
      <c r="D84" s="62" t="s">
        <v>139</v>
      </c>
      <c r="E84" s="62" t="s">
        <v>140</v>
      </c>
      <c r="F84" s="62" t="s">
        <v>67</v>
      </c>
      <c r="G84" s="62" t="s">
        <v>76</v>
      </c>
      <c r="H84" s="63">
        <v>43191</v>
      </c>
      <c r="I84" s="63">
        <v>43556</v>
      </c>
      <c r="J84" s="90" t="str">
        <f t="shared" si="8"/>
        <v>01.04.18 - 01.04.19 (12 months)</v>
      </c>
      <c r="K84" s="6" t="s">
        <v>43</v>
      </c>
      <c r="L84" s="55">
        <v>0</v>
      </c>
      <c r="M84" s="56">
        <v>0</v>
      </c>
      <c r="N84" s="47">
        <v>24</v>
      </c>
      <c r="O84" s="55">
        <v>0</v>
      </c>
      <c r="P84" s="56">
        <v>0</v>
      </c>
      <c r="Q84" s="47">
        <v>24</v>
      </c>
      <c r="R84" s="55">
        <v>0</v>
      </c>
      <c r="S84" s="56">
        <v>0</v>
      </c>
      <c r="T84" s="47">
        <v>24</v>
      </c>
      <c r="U84" s="65">
        <v>38.5</v>
      </c>
      <c r="V84" s="57">
        <v>0</v>
      </c>
      <c r="W84" s="47" t="s">
        <v>44</v>
      </c>
      <c r="X84" s="47" t="s">
        <v>44</v>
      </c>
      <c r="Y84" s="62" t="s">
        <v>89</v>
      </c>
      <c r="Z84" s="62">
        <v>0</v>
      </c>
      <c r="AA84" s="45" t="s">
        <v>101</v>
      </c>
      <c r="AB84" s="62" t="s">
        <v>101</v>
      </c>
      <c r="AC84" s="62" t="s">
        <v>101</v>
      </c>
      <c r="AD84" s="62">
        <v>24</v>
      </c>
      <c r="AE84" s="62" t="s">
        <v>101</v>
      </c>
      <c r="AF84" s="16" t="s">
        <v>44</v>
      </c>
      <c r="AG84" s="62" t="s">
        <v>101</v>
      </c>
      <c r="AH84" s="62" t="s">
        <v>101</v>
      </c>
      <c r="AI84" s="62" t="s">
        <v>101</v>
      </c>
      <c r="AJ84" s="62" t="s">
        <v>101</v>
      </c>
      <c r="AK84" s="62">
        <v>1.2</v>
      </c>
      <c r="AL84" s="62">
        <v>3</v>
      </c>
      <c r="AM84" s="62">
        <v>3</v>
      </c>
      <c r="AN84" s="62">
        <v>1.2</v>
      </c>
      <c r="AO84" s="62">
        <v>3</v>
      </c>
      <c r="AP84" s="62">
        <v>1.2</v>
      </c>
      <c r="AQ84" s="62">
        <v>3</v>
      </c>
      <c r="AR84" s="66" t="s">
        <v>141</v>
      </c>
      <c r="AS84" s="66" t="s">
        <v>44</v>
      </c>
      <c r="AT84" s="16"/>
      <c r="AU84" s="16" t="s">
        <v>44</v>
      </c>
      <c r="AV84" s="16" t="s">
        <v>44</v>
      </c>
      <c r="AW84" s="66" t="s">
        <v>153</v>
      </c>
    </row>
    <row r="85" spans="1:49" s="67" customFormat="1" ht="25.5" x14ac:dyDescent="0.25">
      <c r="A85" s="60">
        <v>99.083999999999193</v>
      </c>
      <c r="B85" s="60" t="s">
        <v>240</v>
      </c>
      <c r="C85" s="61">
        <v>2</v>
      </c>
      <c r="D85" s="62" t="s">
        <v>154</v>
      </c>
      <c r="E85" s="62" t="s">
        <v>155</v>
      </c>
      <c r="F85" s="62" t="s">
        <v>67</v>
      </c>
      <c r="G85" s="62" t="s">
        <v>76</v>
      </c>
      <c r="H85" s="63">
        <v>43282</v>
      </c>
      <c r="I85" s="63">
        <v>43405</v>
      </c>
      <c r="J85" s="90" t="str">
        <f t="shared" ref="J85:J134" si="9">TEXT(H85,"DD.MM.YY")&amp;" - "&amp;TEXT(I85,"DD.MM.YY")&amp;" ("&amp;DATEDIF(H85,I85+1,"m")&amp;" months)"</f>
        <v>01.07.18 - 01.11.18 (4 months)</v>
      </c>
      <c r="K85" s="6" t="s">
        <v>43</v>
      </c>
      <c r="L85" s="54">
        <v>0.79166666666666663</v>
      </c>
      <c r="M85" s="64">
        <v>0.79166666666666663</v>
      </c>
      <c r="N85" s="65">
        <v>24</v>
      </c>
      <c r="O85" s="54">
        <v>0.70833333333333337</v>
      </c>
      <c r="P85" s="64">
        <v>0.70833333333333337</v>
      </c>
      <c r="Q85" s="65">
        <v>24</v>
      </c>
      <c r="R85" s="54">
        <v>0.70833333333333337</v>
      </c>
      <c r="S85" s="64">
        <v>0.70833333333333337</v>
      </c>
      <c r="T85" s="65">
        <v>24</v>
      </c>
      <c r="U85" s="65">
        <v>70</v>
      </c>
      <c r="V85" s="65"/>
      <c r="W85" s="65"/>
      <c r="X85" s="65"/>
      <c r="Y85" s="62"/>
      <c r="Z85" s="62"/>
      <c r="AA85" s="45"/>
      <c r="AB85" s="62"/>
      <c r="AC85" s="62"/>
      <c r="AD85" s="62"/>
      <c r="AE85" s="62"/>
      <c r="AF85" s="62"/>
      <c r="AG85" s="62"/>
      <c r="AH85" s="62"/>
      <c r="AI85" s="62"/>
      <c r="AJ85" s="62"/>
      <c r="AK85" s="62">
        <v>2</v>
      </c>
      <c r="AL85" s="62">
        <v>5</v>
      </c>
      <c r="AM85" s="62">
        <v>5</v>
      </c>
      <c r="AN85" s="62">
        <v>0</v>
      </c>
      <c r="AO85" s="62">
        <v>0</v>
      </c>
      <c r="AP85" s="62">
        <v>0</v>
      </c>
      <c r="AQ85" s="62">
        <v>0</v>
      </c>
      <c r="AR85" s="66" t="s">
        <v>102</v>
      </c>
      <c r="AS85" s="66">
        <v>94.046999999999997</v>
      </c>
      <c r="AT85" s="16"/>
      <c r="AU85" s="62"/>
      <c r="AV85" s="62"/>
      <c r="AW85" s="66"/>
    </row>
    <row r="86" spans="1:49" s="67" customFormat="1" ht="25.5" x14ac:dyDescent="0.25">
      <c r="A86" s="60">
        <v>99.084999999999198</v>
      </c>
      <c r="B86" s="60" t="s">
        <v>240</v>
      </c>
      <c r="C86" s="61">
        <v>1.2</v>
      </c>
      <c r="D86" s="62" t="s">
        <v>154</v>
      </c>
      <c r="E86" s="62" t="s">
        <v>156</v>
      </c>
      <c r="F86" s="62" t="s">
        <v>67</v>
      </c>
      <c r="G86" s="62" t="s">
        <v>76</v>
      </c>
      <c r="H86" s="63">
        <v>43313</v>
      </c>
      <c r="I86" s="63">
        <v>43921</v>
      </c>
      <c r="J86" s="90" t="str">
        <f t="shared" si="9"/>
        <v>01.08.18 - 31.03.20 (20 months)</v>
      </c>
      <c r="K86" s="6" t="s">
        <v>43</v>
      </c>
      <c r="L86" s="54">
        <v>0</v>
      </c>
      <c r="M86" s="65">
        <v>0</v>
      </c>
      <c r="N86" s="65">
        <v>24</v>
      </c>
      <c r="O86" s="54">
        <v>0</v>
      </c>
      <c r="P86" s="65">
        <v>0</v>
      </c>
      <c r="Q86" s="65">
        <v>24</v>
      </c>
      <c r="R86" s="54">
        <v>0</v>
      </c>
      <c r="S86" s="65">
        <v>0</v>
      </c>
      <c r="T86" s="65">
        <v>24</v>
      </c>
      <c r="U86" s="65">
        <v>42</v>
      </c>
      <c r="V86" s="65"/>
      <c r="W86" s="65"/>
      <c r="X86" s="65"/>
      <c r="Y86" s="62"/>
      <c r="Z86" s="62"/>
      <c r="AA86" s="45"/>
      <c r="AB86" s="62"/>
      <c r="AC86" s="62"/>
      <c r="AD86" s="62"/>
      <c r="AE86" s="62"/>
      <c r="AF86" s="62"/>
      <c r="AG86" s="62"/>
      <c r="AH86" s="62"/>
      <c r="AI86" s="62"/>
      <c r="AJ86" s="62"/>
      <c r="AK86" s="62">
        <v>1.6</v>
      </c>
      <c r="AL86" s="62">
        <v>4</v>
      </c>
      <c r="AM86" s="62">
        <v>4</v>
      </c>
      <c r="AN86" s="62">
        <v>1.6</v>
      </c>
      <c r="AO86" s="62">
        <v>4</v>
      </c>
      <c r="AP86" s="62">
        <v>1.6</v>
      </c>
      <c r="AQ86" s="62">
        <v>4</v>
      </c>
      <c r="AR86" s="66"/>
      <c r="AS86" s="66"/>
      <c r="AT86" s="16"/>
      <c r="AU86" s="62"/>
      <c r="AV86" s="62"/>
      <c r="AW86" s="66" t="s">
        <v>157</v>
      </c>
    </row>
    <row r="87" spans="1:49" s="67" customFormat="1" ht="25.5" x14ac:dyDescent="0.25">
      <c r="A87" s="60">
        <v>99.085999999999203</v>
      </c>
      <c r="B87" s="69" t="s">
        <v>243</v>
      </c>
      <c r="C87" s="61" t="s">
        <v>90</v>
      </c>
      <c r="D87" s="62" t="s">
        <v>154</v>
      </c>
      <c r="E87" s="62" t="s">
        <v>156</v>
      </c>
      <c r="F87" s="62" t="s">
        <v>67</v>
      </c>
      <c r="G87" s="62" t="s">
        <v>76</v>
      </c>
      <c r="H87" s="63">
        <v>43313</v>
      </c>
      <c r="I87" s="63">
        <v>43555</v>
      </c>
      <c r="J87" s="90" t="str">
        <f t="shared" si="9"/>
        <v>01.08.18 - 31.03.19 (8 months)</v>
      </c>
      <c r="K87" s="6" t="s">
        <v>43</v>
      </c>
      <c r="L87" s="54">
        <v>0.95833333333333337</v>
      </c>
      <c r="M87" s="65">
        <v>0</v>
      </c>
      <c r="N87" s="65">
        <v>1</v>
      </c>
      <c r="O87" s="54">
        <v>0.95833333333333337</v>
      </c>
      <c r="P87" s="65">
        <v>0</v>
      </c>
      <c r="Q87" s="65">
        <v>1</v>
      </c>
      <c r="R87" s="54">
        <v>0.95833333333333337</v>
      </c>
      <c r="S87" s="65">
        <v>0</v>
      </c>
      <c r="T87" s="65">
        <v>1</v>
      </c>
      <c r="U87" s="65">
        <v>49</v>
      </c>
      <c r="V87" s="65"/>
      <c r="W87" s="65"/>
      <c r="X87" s="65"/>
      <c r="Y87" s="62"/>
      <c r="Z87" s="62"/>
      <c r="AA87" s="45"/>
      <c r="AB87" s="62"/>
      <c r="AC87" s="62"/>
      <c r="AD87" s="62"/>
      <c r="AE87" s="62"/>
      <c r="AF87" s="62"/>
      <c r="AG87" s="62"/>
      <c r="AH87" s="62"/>
      <c r="AI87" s="62"/>
      <c r="AJ87" s="62"/>
      <c r="AK87" s="62">
        <v>1.6</v>
      </c>
      <c r="AL87" s="62">
        <v>4</v>
      </c>
      <c r="AM87" s="62">
        <v>4</v>
      </c>
      <c r="AN87" s="62">
        <v>1.6</v>
      </c>
      <c r="AO87" s="62">
        <v>4</v>
      </c>
      <c r="AP87" s="62">
        <v>1.6</v>
      </c>
      <c r="AQ87" s="62">
        <v>4</v>
      </c>
      <c r="AR87" s="66"/>
      <c r="AS87" s="66"/>
      <c r="AT87" s="16" t="s">
        <v>84</v>
      </c>
      <c r="AU87" s="62"/>
      <c r="AV87" s="62"/>
      <c r="AW87" s="66" t="s">
        <v>157</v>
      </c>
    </row>
    <row r="88" spans="1:49" s="67" customFormat="1" ht="25.5" x14ac:dyDescent="0.25">
      <c r="A88" s="60">
        <v>99.086999999999193</v>
      </c>
      <c r="B88" s="69" t="s">
        <v>243</v>
      </c>
      <c r="C88" s="61" t="s">
        <v>90</v>
      </c>
      <c r="D88" s="62" t="s">
        <v>154</v>
      </c>
      <c r="E88" s="62" t="s">
        <v>156</v>
      </c>
      <c r="F88" s="62" t="s">
        <v>67</v>
      </c>
      <c r="G88" s="62" t="s">
        <v>76</v>
      </c>
      <c r="H88" s="63">
        <v>43313</v>
      </c>
      <c r="I88" s="63">
        <v>43555</v>
      </c>
      <c r="J88" s="90" t="str">
        <f t="shared" si="9"/>
        <v>01.08.18 - 31.03.19 (8 months)</v>
      </c>
      <c r="K88" s="6" t="s">
        <v>43</v>
      </c>
      <c r="L88" s="54">
        <v>0</v>
      </c>
      <c r="M88" s="64">
        <v>0.27083333333333331</v>
      </c>
      <c r="N88" s="65">
        <v>6.5</v>
      </c>
      <c r="O88" s="54">
        <v>0</v>
      </c>
      <c r="P88" s="64">
        <v>0.27083333333333331</v>
      </c>
      <c r="Q88" s="65">
        <v>6.5</v>
      </c>
      <c r="R88" s="54">
        <v>0</v>
      </c>
      <c r="S88" s="64">
        <v>0.27083333333333331</v>
      </c>
      <c r="T88" s="65">
        <v>6.5</v>
      </c>
      <c r="U88" s="65">
        <v>49</v>
      </c>
      <c r="V88" s="65"/>
      <c r="W88" s="65"/>
      <c r="X88" s="65"/>
      <c r="Y88" s="62"/>
      <c r="Z88" s="62"/>
      <c r="AA88" s="45"/>
      <c r="AB88" s="62"/>
      <c r="AC88" s="62"/>
      <c r="AD88" s="62"/>
      <c r="AE88" s="62"/>
      <c r="AF88" s="62"/>
      <c r="AG88" s="62"/>
      <c r="AH88" s="62"/>
      <c r="AI88" s="62"/>
      <c r="AJ88" s="62"/>
      <c r="AK88" s="62">
        <v>1.6</v>
      </c>
      <c r="AL88" s="62">
        <v>4</v>
      </c>
      <c r="AM88" s="62">
        <v>4</v>
      </c>
      <c r="AN88" s="62">
        <v>1.6</v>
      </c>
      <c r="AO88" s="62">
        <v>4</v>
      </c>
      <c r="AP88" s="62">
        <v>1.6</v>
      </c>
      <c r="AQ88" s="62">
        <v>4</v>
      </c>
      <c r="AR88" s="66"/>
      <c r="AS88" s="66"/>
      <c r="AT88" s="16" t="s">
        <v>84</v>
      </c>
      <c r="AU88" s="62"/>
      <c r="AV88" s="62"/>
      <c r="AW88" s="66" t="s">
        <v>157</v>
      </c>
    </row>
    <row r="89" spans="1:49" s="67" customFormat="1" ht="25.5" x14ac:dyDescent="0.25">
      <c r="A89" s="60">
        <v>99.087999999999198</v>
      </c>
      <c r="B89" s="69" t="s">
        <v>243</v>
      </c>
      <c r="C89" s="61" t="s">
        <v>90</v>
      </c>
      <c r="D89" s="62" t="s">
        <v>154</v>
      </c>
      <c r="E89" s="62" t="s">
        <v>156</v>
      </c>
      <c r="F89" s="62" t="s">
        <v>67</v>
      </c>
      <c r="G89" s="62" t="s">
        <v>76</v>
      </c>
      <c r="H89" s="63">
        <v>43556</v>
      </c>
      <c r="I89" s="63">
        <v>43921</v>
      </c>
      <c r="J89" s="90" t="str">
        <f t="shared" si="9"/>
        <v>01.04.19 - 31.03.20 (12 months)</v>
      </c>
      <c r="K89" s="6" t="s">
        <v>43</v>
      </c>
      <c r="L89" s="54">
        <v>0</v>
      </c>
      <c r="M89" s="65">
        <v>0</v>
      </c>
      <c r="N89" s="65">
        <v>24</v>
      </c>
      <c r="O89" s="54">
        <v>0</v>
      </c>
      <c r="P89" s="65">
        <v>0</v>
      </c>
      <c r="Q89" s="65">
        <v>24</v>
      </c>
      <c r="R89" s="54">
        <v>0</v>
      </c>
      <c r="S89" s="65">
        <v>0</v>
      </c>
      <c r="T89" s="65">
        <v>24</v>
      </c>
      <c r="U89" s="65">
        <v>49</v>
      </c>
      <c r="V89" s="65"/>
      <c r="W89" s="65"/>
      <c r="X89" s="65"/>
      <c r="Y89" s="62"/>
      <c r="Z89" s="62"/>
      <c r="AA89" s="45"/>
      <c r="AB89" s="62"/>
      <c r="AC89" s="62"/>
      <c r="AD89" s="62"/>
      <c r="AE89" s="62"/>
      <c r="AF89" s="62"/>
      <c r="AG89" s="62"/>
      <c r="AH89" s="62"/>
      <c r="AI89" s="62"/>
      <c r="AJ89" s="62"/>
      <c r="AK89" s="62">
        <v>1.6</v>
      </c>
      <c r="AL89" s="62">
        <v>4</v>
      </c>
      <c r="AM89" s="62">
        <v>4</v>
      </c>
      <c r="AN89" s="62">
        <v>1.6</v>
      </c>
      <c r="AO89" s="62">
        <v>4</v>
      </c>
      <c r="AP89" s="62">
        <v>1.6</v>
      </c>
      <c r="AQ89" s="62">
        <v>4</v>
      </c>
      <c r="AR89" s="66"/>
      <c r="AS89" s="66"/>
      <c r="AT89" s="16" t="s">
        <v>84</v>
      </c>
      <c r="AU89" s="62"/>
      <c r="AV89" s="62"/>
      <c r="AW89" s="66" t="s">
        <v>157</v>
      </c>
    </row>
    <row r="90" spans="1:49" s="67" customFormat="1" ht="25.5" x14ac:dyDescent="0.25">
      <c r="A90" s="60">
        <v>99.088999999999203</v>
      </c>
      <c r="B90" s="69" t="s">
        <v>243</v>
      </c>
      <c r="C90" s="61" t="s">
        <v>90</v>
      </c>
      <c r="D90" s="62" t="s">
        <v>154</v>
      </c>
      <c r="E90" s="62" t="s">
        <v>158</v>
      </c>
      <c r="F90" s="62" t="s">
        <v>67</v>
      </c>
      <c r="G90" s="62" t="s">
        <v>76</v>
      </c>
      <c r="H90" s="63">
        <v>43191</v>
      </c>
      <c r="I90" s="63">
        <v>43220</v>
      </c>
      <c r="J90" s="90" t="str">
        <f t="shared" si="9"/>
        <v>01.04.18 - 30.04.18 (1 months)</v>
      </c>
      <c r="K90" s="6" t="s">
        <v>43</v>
      </c>
      <c r="L90" s="64">
        <v>0.95833333333333337</v>
      </c>
      <c r="M90" s="64">
        <v>0</v>
      </c>
      <c r="N90" s="65">
        <v>1</v>
      </c>
      <c r="O90" s="64">
        <v>0.95833333333333337</v>
      </c>
      <c r="P90" s="64">
        <v>0</v>
      </c>
      <c r="Q90" s="65">
        <v>1</v>
      </c>
      <c r="R90" s="64">
        <v>0.95833333333333337</v>
      </c>
      <c r="S90" s="64">
        <v>0</v>
      </c>
      <c r="T90" s="65">
        <v>1</v>
      </c>
      <c r="U90" s="65">
        <v>130</v>
      </c>
      <c r="V90" s="65"/>
      <c r="W90" s="65"/>
      <c r="X90" s="65"/>
      <c r="Y90" s="62"/>
      <c r="Z90" s="62"/>
      <c r="AA90" s="45"/>
      <c r="AB90" s="62"/>
      <c r="AC90" s="62"/>
      <c r="AD90" s="62"/>
      <c r="AE90" s="62"/>
      <c r="AF90" s="62"/>
      <c r="AG90" s="62"/>
      <c r="AH90" s="62"/>
      <c r="AI90" s="62"/>
      <c r="AJ90" s="62"/>
      <c r="AK90" s="62">
        <v>4</v>
      </c>
      <c r="AL90" s="62">
        <v>10</v>
      </c>
      <c r="AM90" s="62">
        <v>10</v>
      </c>
      <c r="AN90" s="62">
        <v>4</v>
      </c>
      <c r="AO90" s="62">
        <v>10</v>
      </c>
      <c r="AP90" s="62">
        <v>4</v>
      </c>
      <c r="AQ90" s="62">
        <v>10</v>
      </c>
      <c r="AR90" s="66"/>
      <c r="AS90" s="66"/>
      <c r="AT90" s="16" t="s">
        <v>94</v>
      </c>
      <c r="AU90" s="62"/>
      <c r="AV90" s="62"/>
      <c r="AW90" s="66"/>
    </row>
    <row r="91" spans="1:49" s="67" customFormat="1" ht="25.5" x14ac:dyDescent="0.25">
      <c r="A91" s="60">
        <v>99.089999999999193</v>
      </c>
      <c r="B91" s="69" t="s">
        <v>243</v>
      </c>
      <c r="C91" s="61" t="s">
        <v>90</v>
      </c>
      <c r="D91" s="62" t="s">
        <v>154</v>
      </c>
      <c r="E91" s="62" t="s">
        <v>158</v>
      </c>
      <c r="F91" s="62" t="s">
        <v>67</v>
      </c>
      <c r="G91" s="62" t="s">
        <v>76</v>
      </c>
      <c r="H91" s="63">
        <v>43191</v>
      </c>
      <c r="I91" s="63">
        <v>43220</v>
      </c>
      <c r="J91" s="90" t="str">
        <f t="shared" si="9"/>
        <v>01.04.18 - 30.04.18 (1 months)</v>
      </c>
      <c r="K91" s="6" t="s">
        <v>43</v>
      </c>
      <c r="L91" s="64">
        <v>0</v>
      </c>
      <c r="M91" s="64">
        <v>0.29166666666666669</v>
      </c>
      <c r="N91" s="65">
        <v>7</v>
      </c>
      <c r="O91" s="64">
        <v>0</v>
      </c>
      <c r="P91" s="64">
        <v>0.29166666666666669</v>
      </c>
      <c r="Q91" s="65">
        <v>7</v>
      </c>
      <c r="R91" s="64">
        <v>0</v>
      </c>
      <c r="S91" s="64">
        <v>0.29166666666666669</v>
      </c>
      <c r="T91" s="65">
        <v>7</v>
      </c>
      <c r="U91" s="65">
        <v>130</v>
      </c>
      <c r="V91" s="65"/>
      <c r="W91" s="65"/>
      <c r="X91" s="65"/>
      <c r="Y91" s="62"/>
      <c r="Z91" s="62"/>
      <c r="AA91" s="45"/>
      <c r="AB91" s="62"/>
      <c r="AC91" s="62"/>
      <c r="AD91" s="62"/>
      <c r="AE91" s="62"/>
      <c r="AF91" s="62"/>
      <c r="AG91" s="62"/>
      <c r="AH91" s="62"/>
      <c r="AI91" s="62"/>
      <c r="AJ91" s="62"/>
      <c r="AK91" s="62">
        <v>4</v>
      </c>
      <c r="AL91" s="62">
        <v>10</v>
      </c>
      <c r="AM91" s="62">
        <v>10</v>
      </c>
      <c r="AN91" s="62">
        <v>4</v>
      </c>
      <c r="AO91" s="62">
        <v>10</v>
      </c>
      <c r="AP91" s="62">
        <v>4</v>
      </c>
      <c r="AQ91" s="62">
        <v>10</v>
      </c>
      <c r="AR91" s="66"/>
      <c r="AS91" s="66"/>
      <c r="AT91" s="16" t="s">
        <v>94</v>
      </c>
      <c r="AU91" s="62"/>
      <c r="AV91" s="62"/>
      <c r="AW91" s="66"/>
    </row>
    <row r="92" spans="1:49" s="67" customFormat="1" ht="25.5" x14ac:dyDescent="0.25">
      <c r="A92" s="60">
        <v>99.090999999999198</v>
      </c>
      <c r="B92" s="69" t="s">
        <v>243</v>
      </c>
      <c r="C92" s="61" t="s">
        <v>90</v>
      </c>
      <c r="D92" s="62" t="s">
        <v>154</v>
      </c>
      <c r="E92" s="62" t="s">
        <v>158</v>
      </c>
      <c r="F92" s="62" t="s">
        <v>67</v>
      </c>
      <c r="G92" s="62" t="s">
        <v>76</v>
      </c>
      <c r="H92" s="63">
        <v>43191</v>
      </c>
      <c r="I92" s="63">
        <v>43220</v>
      </c>
      <c r="J92" s="90" t="str">
        <f t="shared" si="9"/>
        <v>01.04.18 - 30.04.18 (1 months)</v>
      </c>
      <c r="K92" s="6" t="s">
        <v>43</v>
      </c>
      <c r="L92" s="64">
        <v>0.3125</v>
      </c>
      <c r="M92" s="64">
        <v>0.60416666666666663</v>
      </c>
      <c r="N92" s="65">
        <v>7</v>
      </c>
      <c r="O92" s="64">
        <v>0.3125</v>
      </c>
      <c r="P92" s="64">
        <v>0.60416666666666663</v>
      </c>
      <c r="Q92" s="65">
        <v>7</v>
      </c>
      <c r="R92" s="64">
        <v>0.3125</v>
      </c>
      <c r="S92" s="64">
        <v>0.60416666666666663</v>
      </c>
      <c r="T92" s="65">
        <v>7</v>
      </c>
      <c r="U92" s="65">
        <v>42</v>
      </c>
      <c r="V92" s="65"/>
      <c r="W92" s="65"/>
      <c r="X92" s="65"/>
      <c r="Y92" s="62"/>
      <c r="Z92" s="62"/>
      <c r="AA92" s="45"/>
      <c r="AB92" s="62"/>
      <c r="AC92" s="62"/>
      <c r="AD92" s="62"/>
      <c r="AE92" s="62"/>
      <c r="AF92" s="62"/>
      <c r="AG92" s="62"/>
      <c r="AH92" s="62"/>
      <c r="AI92" s="62"/>
      <c r="AJ92" s="62"/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2.8</v>
      </c>
      <c r="AQ92" s="62">
        <v>7</v>
      </c>
      <c r="AR92" s="66"/>
      <c r="AS92" s="66"/>
      <c r="AT92" s="16" t="s">
        <v>94</v>
      </c>
      <c r="AU92" s="62"/>
      <c r="AV92" s="62"/>
      <c r="AW92" s="66"/>
    </row>
    <row r="93" spans="1:49" s="67" customFormat="1" ht="25.5" x14ac:dyDescent="0.25">
      <c r="A93" s="60">
        <v>99.091999999999103</v>
      </c>
      <c r="B93" s="69" t="s">
        <v>243</v>
      </c>
      <c r="C93" s="61" t="s">
        <v>90</v>
      </c>
      <c r="D93" s="62" t="s">
        <v>154</v>
      </c>
      <c r="E93" s="62" t="s">
        <v>158</v>
      </c>
      <c r="F93" s="62" t="s">
        <v>67</v>
      </c>
      <c r="G93" s="62" t="s">
        <v>76</v>
      </c>
      <c r="H93" s="63">
        <v>43191</v>
      </c>
      <c r="I93" s="63">
        <v>43220</v>
      </c>
      <c r="J93" s="90" t="str">
        <f t="shared" si="9"/>
        <v>01.04.18 - 30.04.18 (1 months)</v>
      </c>
      <c r="K93" s="6" t="s">
        <v>43</v>
      </c>
      <c r="L93" s="64">
        <v>0.64583333333333337</v>
      </c>
      <c r="M93" s="64">
        <v>0.9375</v>
      </c>
      <c r="N93" s="65">
        <v>7</v>
      </c>
      <c r="O93" s="64">
        <v>0.64583333333333337</v>
      </c>
      <c r="P93" s="64">
        <v>0.9375</v>
      </c>
      <c r="Q93" s="65">
        <v>7</v>
      </c>
      <c r="R93" s="64">
        <v>0.64583333333333337</v>
      </c>
      <c r="S93" s="64">
        <v>0.9375</v>
      </c>
      <c r="T93" s="65">
        <v>7</v>
      </c>
      <c r="U93" s="65">
        <v>42</v>
      </c>
      <c r="V93" s="65"/>
      <c r="W93" s="65"/>
      <c r="X93" s="65"/>
      <c r="Y93" s="62"/>
      <c r="Z93" s="62"/>
      <c r="AA93" s="45"/>
      <c r="AB93" s="62"/>
      <c r="AC93" s="62"/>
      <c r="AD93" s="62"/>
      <c r="AE93" s="62"/>
      <c r="AF93" s="62"/>
      <c r="AG93" s="62"/>
      <c r="AH93" s="62"/>
      <c r="AI93" s="62"/>
      <c r="AJ93" s="62"/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2.8</v>
      </c>
      <c r="AQ93" s="62">
        <v>7</v>
      </c>
      <c r="AR93" s="66"/>
      <c r="AS93" s="66"/>
      <c r="AT93" s="16" t="s">
        <v>94</v>
      </c>
      <c r="AU93" s="62"/>
      <c r="AV93" s="62"/>
      <c r="AW93" s="66"/>
    </row>
    <row r="94" spans="1:49" s="67" customFormat="1" ht="25.5" x14ac:dyDescent="0.25">
      <c r="A94" s="60">
        <v>99.092999999999094</v>
      </c>
      <c r="B94" s="69" t="s">
        <v>243</v>
      </c>
      <c r="C94" s="61" t="s">
        <v>90</v>
      </c>
      <c r="D94" s="62" t="s">
        <v>154</v>
      </c>
      <c r="E94" s="62" t="s">
        <v>158</v>
      </c>
      <c r="F94" s="62" t="s">
        <v>67</v>
      </c>
      <c r="G94" s="62" t="s">
        <v>76</v>
      </c>
      <c r="H94" s="63">
        <v>43221</v>
      </c>
      <c r="I94" s="63">
        <v>43281</v>
      </c>
      <c r="J94" s="90" t="str">
        <f t="shared" si="9"/>
        <v>01.05.18 - 30.06.18 (2 months)</v>
      </c>
      <c r="K94" s="6" t="s">
        <v>43</v>
      </c>
      <c r="L94" s="64">
        <v>0.95833333333333337</v>
      </c>
      <c r="M94" s="64">
        <v>0</v>
      </c>
      <c r="N94" s="65">
        <v>1</v>
      </c>
      <c r="O94" s="64">
        <v>0.95833333333333337</v>
      </c>
      <c r="P94" s="64">
        <v>0</v>
      </c>
      <c r="Q94" s="65">
        <v>1</v>
      </c>
      <c r="R94" s="64">
        <v>0.95833333333333337</v>
      </c>
      <c r="S94" s="64">
        <v>0</v>
      </c>
      <c r="T94" s="65">
        <v>1</v>
      </c>
      <c r="U94" s="65">
        <v>130</v>
      </c>
      <c r="V94" s="65"/>
      <c r="W94" s="65"/>
      <c r="X94" s="65"/>
      <c r="Y94" s="62"/>
      <c r="Z94" s="62"/>
      <c r="AA94" s="45"/>
      <c r="AB94" s="62"/>
      <c r="AC94" s="62"/>
      <c r="AD94" s="62"/>
      <c r="AE94" s="62"/>
      <c r="AF94" s="62"/>
      <c r="AG94" s="62"/>
      <c r="AH94" s="62"/>
      <c r="AI94" s="62"/>
      <c r="AJ94" s="62"/>
      <c r="AK94" s="62">
        <v>4</v>
      </c>
      <c r="AL94" s="62">
        <v>10</v>
      </c>
      <c r="AM94" s="62">
        <v>10</v>
      </c>
      <c r="AN94" s="62">
        <v>4</v>
      </c>
      <c r="AO94" s="62">
        <v>10</v>
      </c>
      <c r="AP94" s="62">
        <v>4</v>
      </c>
      <c r="AQ94" s="62">
        <v>10</v>
      </c>
      <c r="AR94" s="66"/>
      <c r="AS94" s="66"/>
      <c r="AT94" s="16" t="s">
        <v>159</v>
      </c>
      <c r="AU94" s="62"/>
      <c r="AV94" s="62"/>
      <c r="AW94" s="66"/>
    </row>
    <row r="95" spans="1:49" s="67" customFormat="1" ht="25.5" x14ac:dyDescent="0.25">
      <c r="A95" s="60">
        <v>99.093999999999099</v>
      </c>
      <c r="B95" s="69" t="s">
        <v>243</v>
      </c>
      <c r="C95" s="61" t="s">
        <v>90</v>
      </c>
      <c r="D95" s="62" t="s">
        <v>154</v>
      </c>
      <c r="E95" s="62" t="s">
        <v>158</v>
      </c>
      <c r="F95" s="62" t="s">
        <v>67</v>
      </c>
      <c r="G95" s="62" t="s">
        <v>76</v>
      </c>
      <c r="H95" s="63">
        <v>43221</v>
      </c>
      <c r="I95" s="63">
        <v>43281</v>
      </c>
      <c r="J95" s="90" t="str">
        <f t="shared" si="9"/>
        <v>01.05.18 - 30.06.18 (2 months)</v>
      </c>
      <c r="K95" s="6" t="s">
        <v>43</v>
      </c>
      <c r="L95" s="64">
        <v>0</v>
      </c>
      <c r="M95" s="64">
        <v>0.29166666666666669</v>
      </c>
      <c r="N95" s="65">
        <v>7</v>
      </c>
      <c r="O95" s="64">
        <v>0</v>
      </c>
      <c r="P95" s="64">
        <v>0.29166666666666669</v>
      </c>
      <c r="Q95" s="65">
        <v>7</v>
      </c>
      <c r="R95" s="64">
        <v>0</v>
      </c>
      <c r="S95" s="64">
        <v>0.29166666666666669</v>
      </c>
      <c r="T95" s="65">
        <v>7</v>
      </c>
      <c r="U95" s="65">
        <v>130</v>
      </c>
      <c r="V95" s="65"/>
      <c r="W95" s="65"/>
      <c r="X95" s="65"/>
      <c r="Y95" s="62"/>
      <c r="Z95" s="62"/>
      <c r="AA95" s="45"/>
      <c r="AB95" s="62"/>
      <c r="AC95" s="62"/>
      <c r="AD95" s="62"/>
      <c r="AE95" s="62"/>
      <c r="AF95" s="62"/>
      <c r="AG95" s="62"/>
      <c r="AH95" s="62"/>
      <c r="AI95" s="62"/>
      <c r="AJ95" s="62"/>
      <c r="AK95" s="62">
        <v>4</v>
      </c>
      <c r="AL95" s="62">
        <v>10</v>
      </c>
      <c r="AM95" s="62">
        <v>10</v>
      </c>
      <c r="AN95" s="62">
        <v>4</v>
      </c>
      <c r="AO95" s="62">
        <v>10</v>
      </c>
      <c r="AP95" s="62">
        <v>4</v>
      </c>
      <c r="AQ95" s="62">
        <v>10</v>
      </c>
      <c r="AR95" s="66"/>
      <c r="AS95" s="66"/>
      <c r="AT95" s="16" t="s">
        <v>159</v>
      </c>
      <c r="AU95" s="62"/>
      <c r="AV95" s="62"/>
      <c r="AW95" s="66"/>
    </row>
    <row r="96" spans="1:49" s="67" customFormat="1" ht="25.5" x14ac:dyDescent="0.25">
      <c r="A96" s="60">
        <v>99.094999999999104</v>
      </c>
      <c r="B96" s="69" t="s">
        <v>243</v>
      </c>
      <c r="C96" s="61" t="s">
        <v>90</v>
      </c>
      <c r="D96" s="62" t="s">
        <v>154</v>
      </c>
      <c r="E96" s="62" t="s">
        <v>160</v>
      </c>
      <c r="F96" s="62" t="s">
        <v>67</v>
      </c>
      <c r="G96" s="62" t="s">
        <v>76</v>
      </c>
      <c r="H96" s="63">
        <v>43191</v>
      </c>
      <c r="I96" s="63">
        <v>43220</v>
      </c>
      <c r="J96" s="90" t="str">
        <f t="shared" si="9"/>
        <v>01.04.18 - 30.04.18 (1 months)</v>
      </c>
      <c r="K96" s="6" t="s">
        <v>43</v>
      </c>
      <c r="L96" s="64">
        <v>0.95833333333333337</v>
      </c>
      <c r="M96" s="64">
        <v>0</v>
      </c>
      <c r="N96" s="65">
        <v>1</v>
      </c>
      <c r="O96" s="64">
        <v>0.95833333333333337</v>
      </c>
      <c r="P96" s="64">
        <v>0</v>
      </c>
      <c r="Q96" s="65">
        <v>1</v>
      </c>
      <c r="R96" s="64">
        <v>0.95833333333333337</v>
      </c>
      <c r="S96" s="64">
        <v>0</v>
      </c>
      <c r="T96" s="65">
        <v>1</v>
      </c>
      <c r="U96" s="65">
        <v>78</v>
      </c>
      <c r="V96" s="65"/>
      <c r="W96" s="65"/>
      <c r="X96" s="65"/>
      <c r="Y96" s="62"/>
      <c r="Z96" s="62"/>
      <c r="AA96" s="45"/>
      <c r="AB96" s="62"/>
      <c r="AC96" s="62"/>
      <c r="AD96" s="62"/>
      <c r="AE96" s="62"/>
      <c r="AF96" s="62"/>
      <c r="AG96" s="62"/>
      <c r="AH96" s="62"/>
      <c r="AI96" s="62"/>
      <c r="AJ96" s="62"/>
      <c r="AK96" s="62">
        <v>2.4</v>
      </c>
      <c r="AL96" s="62">
        <v>6</v>
      </c>
      <c r="AM96" s="62">
        <v>6</v>
      </c>
      <c r="AN96" s="62">
        <v>2.4</v>
      </c>
      <c r="AO96" s="62">
        <v>6</v>
      </c>
      <c r="AP96" s="62">
        <v>2.4</v>
      </c>
      <c r="AQ96" s="62">
        <v>6</v>
      </c>
      <c r="AR96" s="66"/>
      <c r="AS96" s="66"/>
      <c r="AT96" s="16" t="s">
        <v>96</v>
      </c>
      <c r="AU96" s="62"/>
      <c r="AV96" s="62"/>
      <c r="AW96" s="66"/>
    </row>
    <row r="97" spans="1:49" s="67" customFormat="1" ht="25.5" x14ac:dyDescent="0.25">
      <c r="A97" s="60">
        <v>99.095999999999094</v>
      </c>
      <c r="B97" s="69" t="s">
        <v>243</v>
      </c>
      <c r="C97" s="61" t="s">
        <v>90</v>
      </c>
      <c r="D97" s="62" t="s">
        <v>154</v>
      </c>
      <c r="E97" s="62" t="s">
        <v>160</v>
      </c>
      <c r="F97" s="62" t="s">
        <v>67</v>
      </c>
      <c r="G97" s="62" t="s">
        <v>76</v>
      </c>
      <c r="H97" s="63">
        <v>43191</v>
      </c>
      <c r="I97" s="63">
        <v>43220</v>
      </c>
      <c r="J97" s="90" t="str">
        <f t="shared" si="9"/>
        <v>01.04.18 - 30.04.18 (1 months)</v>
      </c>
      <c r="K97" s="6" t="s">
        <v>43</v>
      </c>
      <c r="L97" s="64">
        <v>0</v>
      </c>
      <c r="M97" s="64">
        <v>0.29166666666666669</v>
      </c>
      <c r="N97" s="65">
        <v>7</v>
      </c>
      <c r="O97" s="64">
        <v>0</v>
      </c>
      <c r="P97" s="64">
        <v>0.29166666666666669</v>
      </c>
      <c r="Q97" s="65">
        <v>7</v>
      </c>
      <c r="R97" s="64">
        <v>0</v>
      </c>
      <c r="S97" s="64">
        <v>0.29166666666666669</v>
      </c>
      <c r="T97" s="65">
        <v>7</v>
      </c>
      <c r="U97" s="65">
        <v>78</v>
      </c>
      <c r="V97" s="65"/>
      <c r="W97" s="65"/>
      <c r="X97" s="65"/>
      <c r="Y97" s="62"/>
      <c r="Z97" s="62"/>
      <c r="AA97" s="45"/>
      <c r="AB97" s="62"/>
      <c r="AC97" s="62"/>
      <c r="AD97" s="62"/>
      <c r="AE97" s="62"/>
      <c r="AF97" s="62"/>
      <c r="AG97" s="62"/>
      <c r="AH97" s="62"/>
      <c r="AI97" s="62"/>
      <c r="AJ97" s="62"/>
      <c r="AK97" s="62">
        <v>2.4</v>
      </c>
      <c r="AL97" s="62">
        <v>6</v>
      </c>
      <c r="AM97" s="62">
        <v>6</v>
      </c>
      <c r="AN97" s="62">
        <v>2.4</v>
      </c>
      <c r="AO97" s="62">
        <v>6</v>
      </c>
      <c r="AP97" s="62">
        <v>2.4</v>
      </c>
      <c r="AQ97" s="62">
        <v>6</v>
      </c>
      <c r="AR97" s="66"/>
      <c r="AS97" s="66"/>
      <c r="AT97" s="16" t="s">
        <v>96</v>
      </c>
      <c r="AU97" s="62"/>
      <c r="AV97" s="62"/>
      <c r="AW97" s="66"/>
    </row>
    <row r="98" spans="1:49" s="67" customFormat="1" ht="25.5" x14ac:dyDescent="0.25">
      <c r="A98" s="60">
        <v>99.096999999999099</v>
      </c>
      <c r="B98" s="60" t="s">
        <v>240</v>
      </c>
      <c r="C98" s="61">
        <v>2</v>
      </c>
      <c r="D98" s="62" t="s">
        <v>154</v>
      </c>
      <c r="E98" s="62" t="s">
        <v>160</v>
      </c>
      <c r="F98" s="62" t="s">
        <v>67</v>
      </c>
      <c r="G98" s="62" t="s">
        <v>76</v>
      </c>
      <c r="H98" s="63">
        <v>43191</v>
      </c>
      <c r="I98" s="63">
        <v>43220</v>
      </c>
      <c r="J98" s="90" t="str">
        <f t="shared" si="9"/>
        <v>01.04.18 - 30.04.18 (1 months)</v>
      </c>
      <c r="K98" s="6" t="s">
        <v>43</v>
      </c>
      <c r="L98" s="64">
        <v>0.3125</v>
      </c>
      <c r="M98" s="64">
        <v>0.60416666666666663</v>
      </c>
      <c r="N98" s="65">
        <v>7</v>
      </c>
      <c r="O98" s="64">
        <v>0.3125</v>
      </c>
      <c r="P98" s="64">
        <v>0.60416666666666663</v>
      </c>
      <c r="Q98" s="65">
        <v>7</v>
      </c>
      <c r="R98" s="64">
        <v>0.3125</v>
      </c>
      <c r="S98" s="64">
        <v>0.60416666666666663</v>
      </c>
      <c r="T98" s="65">
        <v>7</v>
      </c>
      <c r="U98" s="65">
        <v>32</v>
      </c>
      <c r="V98" s="65"/>
      <c r="W98" s="65"/>
      <c r="X98" s="65"/>
      <c r="Y98" s="62"/>
      <c r="Z98" s="62"/>
      <c r="AA98" s="45"/>
      <c r="AB98" s="62"/>
      <c r="AC98" s="62"/>
      <c r="AD98" s="62"/>
      <c r="AE98" s="62"/>
      <c r="AF98" s="62"/>
      <c r="AG98" s="62"/>
      <c r="AH98" s="62"/>
      <c r="AI98" s="62"/>
      <c r="AJ98" s="62"/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1.6</v>
      </c>
      <c r="AQ98" s="62">
        <v>4</v>
      </c>
      <c r="AR98" s="66"/>
      <c r="AS98" s="66"/>
      <c r="AT98" s="16"/>
      <c r="AU98" s="62"/>
      <c r="AV98" s="62"/>
      <c r="AW98" s="66"/>
    </row>
    <row r="99" spans="1:49" s="67" customFormat="1" ht="25.5" x14ac:dyDescent="0.25">
      <c r="A99" s="60">
        <v>99.097999999999104</v>
      </c>
      <c r="B99" s="60" t="s">
        <v>240</v>
      </c>
      <c r="C99" s="61">
        <v>2</v>
      </c>
      <c r="D99" s="62" t="s">
        <v>154</v>
      </c>
      <c r="E99" s="62" t="s">
        <v>160</v>
      </c>
      <c r="F99" s="62" t="s">
        <v>67</v>
      </c>
      <c r="G99" s="62" t="s">
        <v>76</v>
      </c>
      <c r="H99" s="63">
        <v>43191</v>
      </c>
      <c r="I99" s="63">
        <v>43220</v>
      </c>
      <c r="J99" s="90" t="str">
        <f t="shared" si="9"/>
        <v>01.04.18 - 30.04.18 (1 months)</v>
      </c>
      <c r="K99" s="6" t="s">
        <v>43</v>
      </c>
      <c r="L99" s="64">
        <v>0.64583333333333337</v>
      </c>
      <c r="M99" s="64">
        <v>0.9375</v>
      </c>
      <c r="N99" s="65">
        <v>7</v>
      </c>
      <c r="O99" s="64">
        <v>0.64583333333333337</v>
      </c>
      <c r="P99" s="64">
        <v>0.9375</v>
      </c>
      <c r="Q99" s="65">
        <v>7</v>
      </c>
      <c r="R99" s="64">
        <v>0.64583333333333337</v>
      </c>
      <c r="S99" s="64">
        <v>0.9375</v>
      </c>
      <c r="T99" s="65">
        <v>7</v>
      </c>
      <c r="U99" s="65">
        <v>32</v>
      </c>
      <c r="V99" s="65"/>
      <c r="W99" s="65"/>
      <c r="X99" s="65"/>
      <c r="Y99" s="62"/>
      <c r="Z99" s="62"/>
      <c r="AA99" s="45"/>
      <c r="AB99" s="62"/>
      <c r="AC99" s="62"/>
      <c r="AD99" s="62"/>
      <c r="AE99" s="62"/>
      <c r="AF99" s="62"/>
      <c r="AG99" s="62"/>
      <c r="AH99" s="62"/>
      <c r="AI99" s="62"/>
      <c r="AJ99" s="62"/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1.6</v>
      </c>
      <c r="AQ99" s="62">
        <v>4</v>
      </c>
      <c r="AR99" s="66"/>
      <c r="AS99" s="66"/>
      <c r="AT99" s="16"/>
      <c r="AU99" s="62"/>
      <c r="AV99" s="62"/>
      <c r="AW99" s="66"/>
    </row>
    <row r="100" spans="1:49" s="67" customFormat="1" ht="25.5" x14ac:dyDescent="0.25">
      <c r="A100" s="60">
        <v>99.098999999999094</v>
      </c>
      <c r="B100" s="69" t="s">
        <v>243</v>
      </c>
      <c r="C100" s="61" t="s">
        <v>90</v>
      </c>
      <c r="D100" s="62" t="s">
        <v>154</v>
      </c>
      <c r="E100" s="62" t="s">
        <v>160</v>
      </c>
      <c r="F100" s="62" t="s">
        <v>67</v>
      </c>
      <c r="G100" s="62" t="s">
        <v>76</v>
      </c>
      <c r="H100" s="63">
        <v>43221</v>
      </c>
      <c r="I100" s="63">
        <v>43281</v>
      </c>
      <c r="J100" s="90" t="str">
        <f t="shared" si="9"/>
        <v>01.05.18 - 30.06.18 (2 months)</v>
      </c>
      <c r="K100" s="6" t="s">
        <v>43</v>
      </c>
      <c r="L100" s="64">
        <v>0.95833333333333337</v>
      </c>
      <c r="M100" s="64">
        <v>0</v>
      </c>
      <c r="N100" s="65">
        <v>1</v>
      </c>
      <c r="O100" s="64">
        <v>0.95833333333333337</v>
      </c>
      <c r="P100" s="64">
        <v>0</v>
      </c>
      <c r="Q100" s="65">
        <v>1</v>
      </c>
      <c r="R100" s="64">
        <v>0.95833333333333337</v>
      </c>
      <c r="S100" s="64">
        <v>0</v>
      </c>
      <c r="T100" s="65">
        <v>1</v>
      </c>
      <c r="U100" s="65">
        <v>78</v>
      </c>
      <c r="V100" s="65"/>
      <c r="W100" s="65"/>
      <c r="X100" s="65"/>
      <c r="Y100" s="62"/>
      <c r="Z100" s="62"/>
      <c r="AA100" s="45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>
        <v>2.4</v>
      </c>
      <c r="AL100" s="62">
        <v>6</v>
      </c>
      <c r="AM100" s="62">
        <v>6</v>
      </c>
      <c r="AN100" s="62">
        <v>2.4</v>
      </c>
      <c r="AO100" s="62">
        <v>6</v>
      </c>
      <c r="AP100" s="62">
        <v>2.4</v>
      </c>
      <c r="AQ100" s="62">
        <v>6</v>
      </c>
      <c r="AR100" s="66"/>
      <c r="AS100" s="66"/>
      <c r="AT100" s="16" t="s">
        <v>161</v>
      </c>
      <c r="AU100" s="62"/>
      <c r="AV100" s="62"/>
      <c r="AW100" s="66"/>
    </row>
    <row r="101" spans="1:49" s="67" customFormat="1" ht="25.5" x14ac:dyDescent="0.25">
      <c r="A101" s="60">
        <v>99.099999999999099</v>
      </c>
      <c r="B101" s="69" t="s">
        <v>243</v>
      </c>
      <c r="C101" s="61" t="s">
        <v>90</v>
      </c>
      <c r="D101" s="62" t="s">
        <v>154</v>
      </c>
      <c r="E101" s="62" t="s">
        <v>160</v>
      </c>
      <c r="F101" s="62" t="s">
        <v>67</v>
      </c>
      <c r="G101" s="62" t="s">
        <v>76</v>
      </c>
      <c r="H101" s="63">
        <v>43221</v>
      </c>
      <c r="I101" s="63">
        <v>43281</v>
      </c>
      <c r="J101" s="90" t="str">
        <f t="shared" si="9"/>
        <v>01.05.18 - 30.06.18 (2 months)</v>
      </c>
      <c r="K101" s="6" t="s">
        <v>43</v>
      </c>
      <c r="L101" s="64">
        <v>0</v>
      </c>
      <c r="M101" s="64">
        <v>0.29166666666666669</v>
      </c>
      <c r="N101" s="65">
        <v>7</v>
      </c>
      <c r="O101" s="64">
        <v>0</v>
      </c>
      <c r="P101" s="64">
        <v>0.29166666666666669</v>
      </c>
      <c r="Q101" s="65">
        <v>7</v>
      </c>
      <c r="R101" s="64">
        <v>0</v>
      </c>
      <c r="S101" s="64">
        <v>0.29166666666666669</v>
      </c>
      <c r="T101" s="65">
        <v>7</v>
      </c>
      <c r="U101" s="65">
        <v>78</v>
      </c>
      <c r="V101" s="65"/>
      <c r="W101" s="65"/>
      <c r="X101" s="65"/>
      <c r="Y101" s="62"/>
      <c r="Z101" s="62"/>
      <c r="AA101" s="45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>
        <v>2.4</v>
      </c>
      <c r="AL101" s="62">
        <v>6</v>
      </c>
      <c r="AM101" s="62">
        <v>6</v>
      </c>
      <c r="AN101" s="62">
        <v>2.4</v>
      </c>
      <c r="AO101" s="62">
        <v>6</v>
      </c>
      <c r="AP101" s="62">
        <v>2.4</v>
      </c>
      <c r="AQ101" s="62">
        <v>6</v>
      </c>
      <c r="AR101" s="66"/>
      <c r="AS101" s="66"/>
      <c r="AT101" s="16" t="s">
        <v>161</v>
      </c>
      <c r="AU101" s="62"/>
      <c r="AV101" s="62"/>
      <c r="AW101" s="66"/>
    </row>
    <row r="102" spans="1:49" s="67" customFormat="1" ht="25.5" x14ac:dyDescent="0.25">
      <c r="A102" s="60">
        <v>99.100999999999104</v>
      </c>
      <c r="B102" s="60" t="s">
        <v>240</v>
      </c>
      <c r="C102" s="61">
        <v>1.3</v>
      </c>
      <c r="D102" s="62" t="s">
        <v>154</v>
      </c>
      <c r="E102" s="62" t="s">
        <v>158</v>
      </c>
      <c r="F102" s="62" t="s">
        <v>67</v>
      </c>
      <c r="G102" s="62" t="s">
        <v>76</v>
      </c>
      <c r="H102" s="63">
        <v>43282</v>
      </c>
      <c r="I102" s="63">
        <v>43404</v>
      </c>
      <c r="J102" s="90" t="str">
        <f t="shared" si="9"/>
        <v>01.07.18 - 31.10.18 (4 months)</v>
      </c>
      <c r="K102" s="6" t="s">
        <v>43</v>
      </c>
      <c r="L102" s="54">
        <v>0.95833333333333337</v>
      </c>
      <c r="M102" s="64">
        <v>0</v>
      </c>
      <c r="N102" s="65">
        <v>1</v>
      </c>
      <c r="O102" s="54">
        <v>0.95833333333333337</v>
      </c>
      <c r="P102" s="64">
        <v>0</v>
      </c>
      <c r="Q102" s="65">
        <v>1</v>
      </c>
      <c r="R102" s="54">
        <v>0.95833333333333337</v>
      </c>
      <c r="S102" s="64">
        <v>0</v>
      </c>
      <c r="T102" s="65">
        <v>1</v>
      </c>
      <c r="U102" s="65">
        <v>320</v>
      </c>
      <c r="V102" s="65"/>
      <c r="W102" s="65"/>
      <c r="X102" s="65"/>
      <c r="Y102" s="62"/>
      <c r="Z102" s="62"/>
      <c r="AA102" s="45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>
        <f t="shared" ref="AK102:AK111" si="10">AL102*2/5</f>
        <v>8</v>
      </c>
      <c r="AL102" s="62">
        <v>20</v>
      </c>
      <c r="AM102" s="62">
        <v>20</v>
      </c>
      <c r="AN102" s="62">
        <f t="shared" ref="AN102:AN111" si="11">AO102*2/5</f>
        <v>8</v>
      </c>
      <c r="AO102" s="62">
        <v>20</v>
      </c>
      <c r="AP102" s="62">
        <f t="shared" ref="AP102:AP111" si="12">AQ102*2/5</f>
        <v>8</v>
      </c>
      <c r="AQ102" s="62">
        <v>20</v>
      </c>
      <c r="AR102" s="66"/>
      <c r="AS102" s="66"/>
      <c r="AT102" s="16" t="s">
        <v>121</v>
      </c>
      <c r="AU102" s="62"/>
      <c r="AV102" s="62"/>
      <c r="AW102" s="66" t="s">
        <v>162</v>
      </c>
    </row>
    <row r="103" spans="1:49" s="67" customFormat="1" ht="25.5" x14ac:dyDescent="0.25">
      <c r="A103" s="60">
        <v>99.101999999999094</v>
      </c>
      <c r="B103" s="60" t="s">
        <v>240</v>
      </c>
      <c r="C103" s="61">
        <v>1.3</v>
      </c>
      <c r="D103" s="62" t="s">
        <v>154</v>
      </c>
      <c r="E103" s="62" t="s">
        <v>158</v>
      </c>
      <c r="F103" s="62" t="s">
        <v>67</v>
      </c>
      <c r="G103" s="62" t="s">
        <v>76</v>
      </c>
      <c r="H103" s="63">
        <v>43405</v>
      </c>
      <c r="I103" s="63">
        <v>43524</v>
      </c>
      <c r="J103" s="90" t="str">
        <f t="shared" si="9"/>
        <v>01.11.18 - 28.02.19 (4 months)</v>
      </c>
      <c r="K103" s="6" t="s">
        <v>43</v>
      </c>
      <c r="L103" s="54">
        <v>0.95833333333333337</v>
      </c>
      <c r="M103" s="64">
        <v>0</v>
      </c>
      <c r="N103" s="65">
        <v>1</v>
      </c>
      <c r="O103" s="54">
        <v>0.95833333333333337</v>
      </c>
      <c r="P103" s="64">
        <v>0</v>
      </c>
      <c r="Q103" s="65">
        <v>1</v>
      </c>
      <c r="R103" s="54">
        <v>0.95833333333333337</v>
      </c>
      <c r="S103" s="64">
        <v>0</v>
      </c>
      <c r="T103" s="65">
        <v>1</v>
      </c>
      <c r="U103" s="65">
        <v>220</v>
      </c>
      <c r="V103" s="65"/>
      <c r="W103" s="65"/>
      <c r="X103" s="65"/>
      <c r="Y103" s="62"/>
      <c r="Z103" s="62"/>
      <c r="AA103" s="45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>
        <f t="shared" si="10"/>
        <v>8</v>
      </c>
      <c r="AL103" s="62">
        <v>20</v>
      </c>
      <c r="AM103" s="62">
        <v>20</v>
      </c>
      <c r="AN103" s="62">
        <f t="shared" si="11"/>
        <v>8</v>
      </c>
      <c r="AO103" s="62">
        <v>20</v>
      </c>
      <c r="AP103" s="62">
        <f t="shared" si="12"/>
        <v>8</v>
      </c>
      <c r="AQ103" s="62">
        <v>20</v>
      </c>
      <c r="AR103" s="66"/>
      <c r="AS103" s="66"/>
      <c r="AT103" s="16" t="s">
        <v>121</v>
      </c>
      <c r="AU103" s="62"/>
      <c r="AV103" s="62"/>
      <c r="AW103" s="66" t="s">
        <v>162</v>
      </c>
    </row>
    <row r="104" spans="1:49" s="67" customFormat="1" ht="25.5" x14ac:dyDescent="0.25">
      <c r="A104" s="60">
        <v>99.102999999999</v>
      </c>
      <c r="B104" s="60" t="s">
        <v>240</v>
      </c>
      <c r="C104" s="61">
        <v>1.3</v>
      </c>
      <c r="D104" s="62" t="s">
        <v>154</v>
      </c>
      <c r="E104" s="62" t="s">
        <v>158</v>
      </c>
      <c r="F104" s="62" t="s">
        <v>67</v>
      </c>
      <c r="G104" s="62" t="s">
        <v>76</v>
      </c>
      <c r="H104" s="63">
        <v>43525</v>
      </c>
      <c r="I104" s="63">
        <v>43769</v>
      </c>
      <c r="J104" s="90" t="str">
        <f t="shared" si="9"/>
        <v>01.03.19 - 31.10.19 (8 months)</v>
      </c>
      <c r="K104" s="6" t="s">
        <v>43</v>
      </c>
      <c r="L104" s="54">
        <v>0.95833333333333337</v>
      </c>
      <c r="M104" s="64">
        <v>0</v>
      </c>
      <c r="N104" s="65">
        <v>1</v>
      </c>
      <c r="O104" s="54">
        <v>0.95833333333333337</v>
      </c>
      <c r="P104" s="64">
        <v>0</v>
      </c>
      <c r="Q104" s="65">
        <v>1</v>
      </c>
      <c r="R104" s="54">
        <v>0.95833333333333337</v>
      </c>
      <c r="S104" s="64">
        <v>0</v>
      </c>
      <c r="T104" s="65">
        <v>1</v>
      </c>
      <c r="U104" s="65">
        <v>300</v>
      </c>
      <c r="V104" s="65"/>
      <c r="W104" s="65"/>
      <c r="X104" s="65"/>
      <c r="Y104" s="62"/>
      <c r="Z104" s="62"/>
      <c r="AA104" s="45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>
        <f t="shared" si="10"/>
        <v>8</v>
      </c>
      <c r="AL104" s="62">
        <v>20</v>
      </c>
      <c r="AM104" s="62">
        <v>20</v>
      </c>
      <c r="AN104" s="62">
        <f t="shared" si="11"/>
        <v>8</v>
      </c>
      <c r="AO104" s="62">
        <v>20</v>
      </c>
      <c r="AP104" s="62">
        <f t="shared" si="12"/>
        <v>8</v>
      </c>
      <c r="AQ104" s="62">
        <v>20</v>
      </c>
      <c r="AR104" s="66"/>
      <c r="AS104" s="66"/>
      <c r="AT104" s="16" t="s">
        <v>121</v>
      </c>
      <c r="AU104" s="62"/>
      <c r="AV104" s="62"/>
      <c r="AW104" s="66" t="s">
        <v>162</v>
      </c>
    </row>
    <row r="105" spans="1:49" s="67" customFormat="1" ht="25.5" x14ac:dyDescent="0.25">
      <c r="A105" s="60">
        <v>99.103999999999004</v>
      </c>
      <c r="B105" s="60" t="s">
        <v>240</v>
      </c>
      <c r="C105" s="61">
        <v>1.3</v>
      </c>
      <c r="D105" s="62" t="s">
        <v>154</v>
      </c>
      <c r="E105" s="62" t="s">
        <v>158</v>
      </c>
      <c r="F105" s="62" t="s">
        <v>67</v>
      </c>
      <c r="G105" s="62" t="s">
        <v>76</v>
      </c>
      <c r="H105" s="63">
        <v>43770</v>
      </c>
      <c r="I105" s="63">
        <v>43890</v>
      </c>
      <c r="J105" s="90" t="str">
        <f t="shared" si="9"/>
        <v>01.11.19 - 29.02.20 (4 months)</v>
      </c>
      <c r="K105" s="6" t="s">
        <v>43</v>
      </c>
      <c r="L105" s="54">
        <v>0.95833333333333337</v>
      </c>
      <c r="M105" s="64">
        <v>0</v>
      </c>
      <c r="N105" s="65">
        <v>1</v>
      </c>
      <c r="O105" s="54">
        <v>0.95833333333333337</v>
      </c>
      <c r="P105" s="64">
        <v>0</v>
      </c>
      <c r="Q105" s="65">
        <v>1</v>
      </c>
      <c r="R105" s="54">
        <v>0.95833333333333337</v>
      </c>
      <c r="S105" s="64">
        <v>0</v>
      </c>
      <c r="T105" s="65">
        <v>1</v>
      </c>
      <c r="U105" s="65">
        <v>200</v>
      </c>
      <c r="V105" s="65"/>
      <c r="W105" s="65"/>
      <c r="X105" s="65"/>
      <c r="Y105" s="62"/>
      <c r="Z105" s="62"/>
      <c r="AA105" s="45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>
        <f t="shared" si="10"/>
        <v>8</v>
      </c>
      <c r="AL105" s="62">
        <v>20</v>
      </c>
      <c r="AM105" s="62">
        <v>20</v>
      </c>
      <c r="AN105" s="62">
        <f t="shared" si="11"/>
        <v>8</v>
      </c>
      <c r="AO105" s="62">
        <v>20</v>
      </c>
      <c r="AP105" s="62">
        <f t="shared" si="12"/>
        <v>8</v>
      </c>
      <c r="AQ105" s="62">
        <v>20</v>
      </c>
      <c r="AR105" s="66"/>
      <c r="AS105" s="66"/>
      <c r="AT105" s="16" t="s">
        <v>121</v>
      </c>
      <c r="AU105" s="62"/>
      <c r="AV105" s="62"/>
      <c r="AW105" s="66" t="s">
        <v>162</v>
      </c>
    </row>
    <row r="106" spans="1:49" s="67" customFormat="1" ht="25.5" x14ac:dyDescent="0.25">
      <c r="A106" s="60">
        <v>99.104999999998995</v>
      </c>
      <c r="B106" s="60" t="s">
        <v>240</v>
      </c>
      <c r="C106" s="61">
        <v>1.3</v>
      </c>
      <c r="D106" s="62" t="s">
        <v>154</v>
      </c>
      <c r="E106" s="62" t="s">
        <v>158</v>
      </c>
      <c r="F106" s="62" t="s">
        <v>67</v>
      </c>
      <c r="G106" s="62" t="s">
        <v>76</v>
      </c>
      <c r="H106" s="63">
        <v>43891</v>
      </c>
      <c r="I106" s="63">
        <v>44012</v>
      </c>
      <c r="J106" s="90" t="str">
        <f t="shared" si="9"/>
        <v>01.03.20 - 30.06.20 (4 months)</v>
      </c>
      <c r="K106" s="6" t="s">
        <v>43</v>
      </c>
      <c r="L106" s="54">
        <v>0.95833333333333337</v>
      </c>
      <c r="M106" s="64">
        <v>0</v>
      </c>
      <c r="N106" s="65">
        <v>1</v>
      </c>
      <c r="O106" s="54">
        <v>0.95833333333333337</v>
      </c>
      <c r="P106" s="64">
        <v>0</v>
      </c>
      <c r="Q106" s="65">
        <v>1</v>
      </c>
      <c r="R106" s="54">
        <v>0.95833333333333337</v>
      </c>
      <c r="S106" s="64">
        <v>0</v>
      </c>
      <c r="T106" s="65">
        <v>1</v>
      </c>
      <c r="U106" s="65">
        <v>280</v>
      </c>
      <c r="V106" s="65"/>
      <c r="W106" s="65"/>
      <c r="X106" s="65"/>
      <c r="Y106" s="62"/>
      <c r="Z106" s="62"/>
      <c r="AA106" s="45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>
        <f t="shared" si="10"/>
        <v>8</v>
      </c>
      <c r="AL106" s="62">
        <v>20</v>
      </c>
      <c r="AM106" s="62">
        <v>20</v>
      </c>
      <c r="AN106" s="62">
        <f t="shared" si="11"/>
        <v>8</v>
      </c>
      <c r="AO106" s="62">
        <v>20</v>
      </c>
      <c r="AP106" s="62">
        <f t="shared" si="12"/>
        <v>8</v>
      </c>
      <c r="AQ106" s="62">
        <v>20</v>
      </c>
      <c r="AR106" s="66"/>
      <c r="AS106" s="66"/>
      <c r="AT106" s="16" t="s">
        <v>121</v>
      </c>
      <c r="AU106" s="62"/>
      <c r="AV106" s="62"/>
      <c r="AW106" s="66" t="s">
        <v>162</v>
      </c>
    </row>
    <row r="107" spans="1:49" s="67" customFormat="1" ht="25.5" x14ac:dyDescent="0.25">
      <c r="A107" s="60">
        <v>99.105999999999</v>
      </c>
      <c r="B107" s="60" t="s">
        <v>240</v>
      </c>
      <c r="C107" s="61">
        <v>1.3</v>
      </c>
      <c r="D107" s="62" t="s">
        <v>154</v>
      </c>
      <c r="E107" s="62" t="s">
        <v>158</v>
      </c>
      <c r="F107" s="62" t="s">
        <v>67</v>
      </c>
      <c r="G107" s="62" t="s">
        <v>76</v>
      </c>
      <c r="H107" s="63">
        <v>43282</v>
      </c>
      <c r="I107" s="63">
        <v>43404</v>
      </c>
      <c r="J107" s="90" t="str">
        <f t="shared" si="9"/>
        <v>01.07.18 - 31.10.18 (4 months)</v>
      </c>
      <c r="K107" s="6" t="s">
        <v>43</v>
      </c>
      <c r="L107" s="54">
        <v>0</v>
      </c>
      <c r="M107" s="64">
        <v>0.29166666666666669</v>
      </c>
      <c r="N107" s="65">
        <v>7</v>
      </c>
      <c r="O107" s="54">
        <v>0</v>
      </c>
      <c r="P107" s="64">
        <v>0.29166666666666669</v>
      </c>
      <c r="Q107" s="65">
        <v>7</v>
      </c>
      <c r="R107" s="54">
        <v>0</v>
      </c>
      <c r="S107" s="64">
        <v>0.29166666666666669</v>
      </c>
      <c r="T107" s="65">
        <v>7</v>
      </c>
      <c r="U107" s="65">
        <v>320</v>
      </c>
      <c r="V107" s="65"/>
      <c r="W107" s="65"/>
      <c r="X107" s="65"/>
      <c r="Y107" s="62"/>
      <c r="Z107" s="62"/>
      <c r="AA107" s="45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>
        <f t="shared" si="10"/>
        <v>8</v>
      </c>
      <c r="AL107" s="62">
        <v>20</v>
      </c>
      <c r="AM107" s="62">
        <v>20</v>
      </c>
      <c r="AN107" s="62">
        <f t="shared" si="11"/>
        <v>8</v>
      </c>
      <c r="AO107" s="62">
        <v>20</v>
      </c>
      <c r="AP107" s="62">
        <f t="shared" si="12"/>
        <v>8</v>
      </c>
      <c r="AQ107" s="62">
        <v>20</v>
      </c>
      <c r="AR107" s="66"/>
      <c r="AS107" s="66"/>
      <c r="AT107" s="16" t="s">
        <v>121</v>
      </c>
      <c r="AU107" s="62"/>
      <c r="AV107" s="62"/>
      <c r="AW107" s="66" t="s">
        <v>162</v>
      </c>
    </row>
    <row r="108" spans="1:49" s="67" customFormat="1" ht="25.5" x14ac:dyDescent="0.25">
      <c r="A108" s="60">
        <v>99.106999999999005</v>
      </c>
      <c r="B108" s="60" t="s">
        <v>240</v>
      </c>
      <c r="C108" s="61">
        <v>1.3</v>
      </c>
      <c r="D108" s="62" t="s">
        <v>154</v>
      </c>
      <c r="E108" s="62" t="s">
        <v>158</v>
      </c>
      <c r="F108" s="62" t="s">
        <v>67</v>
      </c>
      <c r="G108" s="62" t="s">
        <v>76</v>
      </c>
      <c r="H108" s="63">
        <v>43405</v>
      </c>
      <c r="I108" s="63">
        <v>43524</v>
      </c>
      <c r="J108" s="90" t="str">
        <f t="shared" si="9"/>
        <v>01.11.18 - 28.02.19 (4 months)</v>
      </c>
      <c r="K108" s="6" t="s">
        <v>43</v>
      </c>
      <c r="L108" s="54">
        <v>0</v>
      </c>
      <c r="M108" s="64">
        <v>0.29166666666666669</v>
      </c>
      <c r="N108" s="65">
        <v>7</v>
      </c>
      <c r="O108" s="54">
        <v>0</v>
      </c>
      <c r="P108" s="64">
        <v>0.29166666666666669</v>
      </c>
      <c r="Q108" s="65">
        <v>7</v>
      </c>
      <c r="R108" s="54">
        <v>0</v>
      </c>
      <c r="S108" s="64">
        <v>0.29166666666666669</v>
      </c>
      <c r="T108" s="65">
        <v>7</v>
      </c>
      <c r="U108" s="65">
        <v>220</v>
      </c>
      <c r="V108" s="65"/>
      <c r="W108" s="65"/>
      <c r="X108" s="65"/>
      <c r="Y108" s="62"/>
      <c r="Z108" s="62"/>
      <c r="AA108" s="45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>
        <f t="shared" si="10"/>
        <v>8</v>
      </c>
      <c r="AL108" s="62">
        <v>20</v>
      </c>
      <c r="AM108" s="62">
        <v>20</v>
      </c>
      <c r="AN108" s="62">
        <f t="shared" si="11"/>
        <v>8</v>
      </c>
      <c r="AO108" s="62">
        <v>20</v>
      </c>
      <c r="AP108" s="62">
        <f t="shared" si="12"/>
        <v>8</v>
      </c>
      <c r="AQ108" s="62">
        <v>20</v>
      </c>
      <c r="AR108" s="66"/>
      <c r="AS108" s="66"/>
      <c r="AT108" s="16" t="s">
        <v>121</v>
      </c>
      <c r="AU108" s="62"/>
      <c r="AV108" s="62"/>
      <c r="AW108" s="66" t="s">
        <v>162</v>
      </c>
    </row>
    <row r="109" spans="1:49" s="67" customFormat="1" ht="25.5" x14ac:dyDescent="0.25">
      <c r="A109" s="60">
        <v>99.107999999998995</v>
      </c>
      <c r="B109" s="60" t="s">
        <v>240</v>
      </c>
      <c r="C109" s="61">
        <v>1.3</v>
      </c>
      <c r="D109" s="62" t="s">
        <v>154</v>
      </c>
      <c r="E109" s="62" t="s">
        <v>158</v>
      </c>
      <c r="F109" s="62" t="s">
        <v>67</v>
      </c>
      <c r="G109" s="62" t="s">
        <v>76</v>
      </c>
      <c r="H109" s="63">
        <v>43525</v>
      </c>
      <c r="I109" s="63">
        <v>43769</v>
      </c>
      <c r="J109" s="90" t="str">
        <f t="shared" si="9"/>
        <v>01.03.19 - 31.10.19 (8 months)</v>
      </c>
      <c r="K109" s="6" t="s">
        <v>43</v>
      </c>
      <c r="L109" s="54">
        <v>0</v>
      </c>
      <c r="M109" s="64">
        <v>0.29166666666666669</v>
      </c>
      <c r="N109" s="65">
        <v>7</v>
      </c>
      <c r="O109" s="54">
        <v>0</v>
      </c>
      <c r="P109" s="64">
        <v>0.29166666666666669</v>
      </c>
      <c r="Q109" s="65">
        <v>7</v>
      </c>
      <c r="R109" s="54">
        <v>0</v>
      </c>
      <c r="S109" s="64">
        <v>0.29166666666666669</v>
      </c>
      <c r="T109" s="65">
        <v>7</v>
      </c>
      <c r="U109" s="65">
        <v>300</v>
      </c>
      <c r="V109" s="65"/>
      <c r="W109" s="65"/>
      <c r="X109" s="65"/>
      <c r="Y109" s="62"/>
      <c r="Z109" s="62"/>
      <c r="AA109" s="45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>
        <f t="shared" si="10"/>
        <v>8</v>
      </c>
      <c r="AL109" s="62">
        <v>20</v>
      </c>
      <c r="AM109" s="62">
        <v>20</v>
      </c>
      <c r="AN109" s="62">
        <f t="shared" si="11"/>
        <v>8</v>
      </c>
      <c r="AO109" s="62">
        <v>20</v>
      </c>
      <c r="AP109" s="62">
        <f t="shared" si="12"/>
        <v>8</v>
      </c>
      <c r="AQ109" s="62">
        <v>20</v>
      </c>
      <c r="AR109" s="66"/>
      <c r="AS109" s="66"/>
      <c r="AT109" s="16" t="s">
        <v>121</v>
      </c>
      <c r="AU109" s="62"/>
      <c r="AV109" s="62"/>
      <c r="AW109" s="66" t="s">
        <v>162</v>
      </c>
    </row>
    <row r="110" spans="1:49" s="67" customFormat="1" ht="25.5" x14ac:dyDescent="0.25">
      <c r="A110" s="60">
        <v>99.108999999999</v>
      </c>
      <c r="B110" s="60" t="s">
        <v>240</v>
      </c>
      <c r="C110" s="61">
        <v>1.3</v>
      </c>
      <c r="D110" s="62" t="s">
        <v>154</v>
      </c>
      <c r="E110" s="62" t="s">
        <v>158</v>
      </c>
      <c r="F110" s="62" t="s">
        <v>67</v>
      </c>
      <c r="G110" s="62" t="s">
        <v>76</v>
      </c>
      <c r="H110" s="63">
        <v>43770</v>
      </c>
      <c r="I110" s="63">
        <v>43890</v>
      </c>
      <c r="J110" s="90" t="str">
        <f t="shared" si="9"/>
        <v>01.11.19 - 29.02.20 (4 months)</v>
      </c>
      <c r="K110" s="6" t="s">
        <v>43</v>
      </c>
      <c r="L110" s="54">
        <v>0</v>
      </c>
      <c r="M110" s="64">
        <v>0.29166666666666669</v>
      </c>
      <c r="N110" s="65">
        <v>7</v>
      </c>
      <c r="O110" s="54">
        <v>0</v>
      </c>
      <c r="P110" s="64">
        <v>0.29166666666666669</v>
      </c>
      <c r="Q110" s="65">
        <v>7</v>
      </c>
      <c r="R110" s="54">
        <v>0</v>
      </c>
      <c r="S110" s="64">
        <v>0.29166666666666669</v>
      </c>
      <c r="T110" s="65">
        <v>7</v>
      </c>
      <c r="U110" s="65">
        <v>200</v>
      </c>
      <c r="V110" s="65"/>
      <c r="W110" s="65"/>
      <c r="X110" s="65"/>
      <c r="Y110" s="62"/>
      <c r="Z110" s="62"/>
      <c r="AA110" s="45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>
        <f t="shared" si="10"/>
        <v>8</v>
      </c>
      <c r="AL110" s="62">
        <v>20</v>
      </c>
      <c r="AM110" s="62">
        <v>20</v>
      </c>
      <c r="AN110" s="62">
        <f t="shared" si="11"/>
        <v>8</v>
      </c>
      <c r="AO110" s="62">
        <v>20</v>
      </c>
      <c r="AP110" s="62">
        <f t="shared" si="12"/>
        <v>8</v>
      </c>
      <c r="AQ110" s="62">
        <v>20</v>
      </c>
      <c r="AR110" s="66"/>
      <c r="AS110" s="66"/>
      <c r="AT110" s="16" t="s">
        <v>121</v>
      </c>
      <c r="AU110" s="62"/>
      <c r="AV110" s="62"/>
      <c r="AW110" s="66" t="s">
        <v>162</v>
      </c>
    </row>
    <row r="111" spans="1:49" s="67" customFormat="1" ht="25.5" x14ac:dyDescent="0.25">
      <c r="A111" s="60">
        <v>99.109999999999005</v>
      </c>
      <c r="B111" s="60" t="s">
        <v>240</v>
      </c>
      <c r="C111" s="61">
        <v>1.3</v>
      </c>
      <c r="D111" s="62" t="s">
        <v>154</v>
      </c>
      <c r="E111" s="62" t="s">
        <v>158</v>
      </c>
      <c r="F111" s="62" t="s">
        <v>67</v>
      </c>
      <c r="G111" s="62" t="s">
        <v>76</v>
      </c>
      <c r="H111" s="63">
        <v>43891</v>
      </c>
      <c r="I111" s="63">
        <v>44012</v>
      </c>
      <c r="J111" s="90" t="str">
        <f t="shared" si="9"/>
        <v>01.03.20 - 30.06.20 (4 months)</v>
      </c>
      <c r="K111" s="6" t="s">
        <v>43</v>
      </c>
      <c r="L111" s="54">
        <v>0</v>
      </c>
      <c r="M111" s="64">
        <v>0.29166666666666669</v>
      </c>
      <c r="N111" s="65">
        <v>7</v>
      </c>
      <c r="O111" s="54">
        <v>0</v>
      </c>
      <c r="P111" s="64">
        <v>0.29166666666666669</v>
      </c>
      <c r="Q111" s="65">
        <v>7</v>
      </c>
      <c r="R111" s="54">
        <v>0</v>
      </c>
      <c r="S111" s="64">
        <v>0.29166666666666669</v>
      </c>
      <c r="T111" s="65">
        <v>7</v>
      </c>
      <c r="U111" s="65">
        <v>280</v>
      </c>
      <c r="V111" s="65"/>
      <c r="W111" s="65"/>
      <c r="X111" s="65"/>
      <c r="Y111" s="62"/>
      <c r="Z111" s="62"/>
      <c r="AA111" s="45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>
        <f t="shared" si="10"/>
        <v>8</v>
      </c>
      <c r="AL111" s="62">
        <v>20</v>
      </c>
      <c r="AM111" s="62">
        <v>20</v>
      </c>
      <c r="AN111" s="62">
        <f t="shared" si="11"/>
        <v>8</v>
      </c>
      <c r="AO111" s="62">
        <v>20</v>
      </c>
      <c r="AP111" s="62">
        <f t="shared" si="12"/>
        <v>8</v>
      </c>
      <c r="AQ111" s="62">
        <v>20</v>
      </c>
      <c r="AR111" s="66"/>
      <c r="AS111" s="66"/>
      <c r="AT111" s="16" t="s">
        <v>121</v>
      </c>
      <c r="AU111" s="62"/>
      <c r="AV111" s="62"/>
      <c r="AW111" s="66" t="s">
        <v>162</v>
      </c>
    </row>
    <row r="112" spans="1:49" s="67" customFormat="1" ht="25.5" x14ac:dyDescent="0.25">
      <c r="A112" s="60">
        <v>99.110999999998995</v>
      </c>
      <c r="B112" s="60" t="s">
        <v>240</v>
      </c>
      <c r="C112" s="61">
        <v>1.3</v>
      </c>
      <c r="D112" s="62" t="s">
        <v>154</v>
      </c>
      <c r="E112" s="62" t="s">
        <v>158</v>
      </c>
      <c r="F112" s="62" t="s">
        <v>67</v>
      </c>
      <c r="G112" s="62" t="s">
        <v>76</v>
      </c>
      <c r="H112" s="63">
        <v>43282</v>
      </c>
      <c r="I112" s="63">
        <v>43404</v>
      </c>
      <c r="J112" s="90" t="str">
        <f t="shared" si="9"/>
        <v>01.07.18 - 31.10.18 (4 months)</v>
      </c>
      <c r="K112" s="6" t="s">
        <v>43</v>
      </c>
      <c r="L112" s="54">
        <v>0.3125</v>
      </c>
      <c r="M112" s="64">
        <v>0.60416666666666663</v>
      </c>
      <c r="N112" s="65">
        <v>7</v>
      </c>
      <c r="O112" s="54">
        <v>0.3125</v>
      </c>
      <c r="P112" s="64">
        <v>0.60416666666666663</v>
      </c>
      <c r="Q112" s="65">
        <v>7</v>
      </c>
      <c r="R112" s="54">
        <v>0.3125</v>
      </c>
      <c r="S112" s="64">
        <v>0.60416666666666663</v>
      </c>
      <c r="T112" s="65">
        <v>7</v>
      </c>
      <c r="U112" s="65">
        <v>137</v>
      </c>
      <c r="V112" s="65"/>
      <c r="W112" s="65"/>
      <c r="X112" s="65"/>
      <c r="Y112" s="62"/>
      <c r="Z112" s="62"/>
      <c r="AA112" s="45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>
        <v>0</v>
      </c>
      <c r="AL112" s="62">
        <v>0</v>
      </c>
      <c r="AM112" s="62">
        <v>0</v>
      </c>
      <c r="AN112" s="62">
        <v>0</v>
      </c>
      <c r="AO112" s="62">
        <v>0</v>
      </c>
      <c r="AP112" s="62">
        <v>6</v>
      </c>
      <c r="AQ112" s="62">
        <v>15</v>
      </c>
      <c r="AR112" s="66"/>
      <c r="AS112" s="66"/>
      <c r="AT112" s="16" t="s">
        <v>121</v>
      </c>
      <c r="AU112" s="62"/>
      <c r="AV112" s="62"/>
      <c r="AW112" s="66" t="s">
        <v>162</v>
      </c>
    </row>
    <row r="113" spans="1:49" s="67" customFormat="1" ht="25.5" x14ac:dyDescent="0.25">
      <c r="A113" s="60">
        <v>99.111999999999</v>
      </c>
      <c r="B113" s="60" t="s">
        <v>240</v>
      </c>
      <c r="C113" s="61">
        <v>1.3</v>
      </c>
      <c r="D113" s="62" t="s">
        <v>154</v>
      </c>
      <c r="E113" s="62" t="s">
        <v>158</v>
      </c>
      <c r="F113" s="62" t="s">
        <v>67</v>
      </c>
      <c r="G113" s="62" t="s">
        <v>76</v>
      </c>
      <c r="H113" s="63">
        <v>43282</v>
      </c>
      <c r="I113" s="63">
        <v>43404</v>
      </c>
      <c r="J113" s="90" t="str">
        <f t="shared" si="9"/>
        <v>01.07.18 - 31.10.18 (4 months)</v>
      </c>
      <c r="K113" s="6" t="s">
        <v>43</v>
      </c>
      <c r="L113" s="54">
        <v>0.625</v>
      </c>
      <c r="M113" s="64">
        <v>0.9375</v>
      </c>
      <c r="N113" s="65">
        <v>7.5</v>
      </c>
      <c r="O113" s="54">
        <v>0.625</v>
      </c>
      <c r="P113" s="64">
        <v>0.9375</v>
      </c>
      <c r="Q113" s="65">
        <v>7.5</v>
      </c>
      <c r="R113" s="54">
        <v>0.625</v>
      </c>
      <c r="S113" s="64">
        <v>0.9375</v>
      </c>
      <c r="T113" s="65">
        <v>7.5</v>
      </c>
      <c r="U113" s="65">
        <v>137</v>
      </c>
      <c r="V113" s="65"/>
      <c r="W113" s="65"/>
      <c r="X113" s="65"/>
      <c r="Y113" s="62"/>
      <c r="Z113" s="62"/>
      <c r="AA113" s="45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>
        <v>0</v>
      </c>
      <c r="AL113" s="62">
        <v>0</v>
      </c>
      <c r="AM113" s="62">
        <v>0</v>
      </c>
      <c r="AN113" s="62">
        <v>0</v>
      </c>
      <c r="AO113" s="62">
        <v>0</v>
      </c>
      <c r="AP113" s="62">
        <v>6</v>
      </c>
      <c r="AQ113" s="62">
        <v>15</v>
      </c>
      <c r="AR113" s="66"/>
      <c r="AS113" s="66"/>
      <c r="AT113" s="16" t="s">
        <v>121</v>
      </c>
      <c r="AU113" s="62"/>
      <c r="AV113" s="62"/>
      <c r="AW113" s="66" t="s">
        <v>162</v>
      </c>
    </row>
    <row r="114" spans="1:49" s="67" customFormat="1" ht="25.5" x14ac:dyDescent="0.25">
      <c r="A114" s="60">
        <v>99.112999999998905</v>
      </c>
      <c r="B114" s="60" t="s">
        <v>240</v>
      </c>
      <c r="C114" s="61">
        <v>1.3</v>
      </c>
      <c r="D114" s="62" t="s">
        <v>154</v>
      </c>
      <c r="E114" s="62" t="s">
        <v>158</v>
      </c>
      <c r="F114" s="62" t="s">
        <v>67</v>
      </c>
      <c r="G114" s="62" t="s">
        <v>76</v>
      </c>
      <c r="H114" s="63">
        <v>43405</v>
      </c>
      <c r="I114" s="63">
        <v>43524</v>
      </c>
      <c r="J114" s="90" t="str">
        <f t="shared" si="9"/>
        <v>01.11.18 - 28.02.19 (4 months)</v>
      </c>
      <c r="K114" s="6" t="s">
        <v>43</v>
      </c>
      <c r="L114" s="54">
        <v>0.3125</v>
      </c>
      <c r="M114" s="64">
        <v>0.66666666666666663</v>
      </c>
      <c r="N114" s="65">
        <v>8.5</v>
      </c>
      <c r="O114" s="54">
        <v>0.3125</v>
      </c>
      <c r="P114" s="64">
        <v>0.60416666666666663</v>
      </c>
      <c r="Q114" s="65">
        <v>7</v>
      </c>
      <c r="R114" s="54">
        <v>0.3125</v>
      </c>
      <c r="S114" s="64">
        <v>0.60416666666666663</v>
      </c>
      <c r="T114" s="65">
        <v>7</v>
      </c>
      <c r="U114" s="65">
        <v>105</v>
      </c>
      <c r="V114" s="65"/>
      <c r="W114" s="65"/>
      <c r="X114" s="65"/>
      <c r="Y114" s="62"/>
      <c r="Z114" s="62"/>
      <c r="AA114" s="45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>
        <v>0</v>
      </c>
      <c r="AL114" s="62">
        <v>0</v>
      </c>
      <c r="AM114" s="62">
        <v>0</v>
      </c>
      <c r="AN114" s="62">
        <v>0</v>
      </c>
      <c r="AO114" s="62">
        <v>0</v>
      </c>
      <c r="AP114" s="62">
        <v>6</v>
      </c>
      <c r="AQ114" s="62">
        <v>15</v>
      </c>
      <c r="AR114" s="66"/>
      <c r="AS114" s="66"/>
      <c r="AT114" s="16" t="s">
        <v>121</v>
      </c>
      <c r="AU114" s="62"/>
      <c r="AV114" s="62"/>
      <c r="AW114" s="66" t="s">
        <v>162</v>
      </c>
    </row>
    <row r="115" spans="1:49" s="67" customFormat="1" ht="25.5" x14ac:dyDescent="0.25">
      <c r="A115" s="60">
        <v>99.113999999998896</v>
      </c>
      <c r="B115" s="60" t="s">
        <v>240</v>
      </c>
      <c r="C115" s="61">
        <v>1.3</v>
      </c>
      <c r="D115" s="62" t="s">
        <v>154</v>
      </c>
      <c r="E115" s="62" t="s">
        <v>158</v>
      </c>
      <c r="F115" s="62" t="s">
        <v>67</v>
      </c>
      <c r="G115" s="62" t="s">
        <v>76</v>
      </c>
      <c r="H115" s="63">
        <v>43405</v>
      </c>
      <c r="I115" s="63">
        <v>43524</v>
      </c>
      <c r="J115" s="90" t="str">
        <f t="shared" si="9"/>
        <v>01.11.18 - 28.02.19 (4 months)</v>
      </c>
      <c r="K115" s="6" t="s">
        <v>43</v>
      </c>
      <c r="L115" s="54">
        <v>0.79166666666666663</v>
      </c>
      <c r="M115" s="64">
        <v>0.9375</v>
      </c>
      <c r="N115" s="65">
        <v>3.5</v>
      </c>
      <c r="O115" s="54">
        <v>0.625</v>
      </c>
      <c r="P115" s="64">
        <v>0.9375</v>
      </c>
      <c r="Q115" s="65">
        <v>7.5</v>
      </c>
      <c r="R115" s="54">
        <v>0.625</v>
      </c>
      <c r="S115" s="64">
        <v>0.9375</v>
      </c>
      <c r="T115" s="65">
        <v>7.5</v>
      </c>
      <c r="U115" s="65">
        <v>105</v>
      </c>
      <c r="V115" s="65"/>
      <c r="W115" s="65"/>
      <c r="X115" s="65"/>
      <c r="Y115" s="62"/>
      <c r="Z115" s="62"/>
      <c r="AA115" s="45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>
        <v>0</v>
      </c>
      <c r="AL115" s="62">
        <v>0</v>
      </c>
      <c r="AM115" s="62">
        <v>0</v>
      </c>
      <c r="AN115" s="62">
        <v>0</v>
      </c>
      <c r="AO115" s="62">
        <v>0</v>
      </c>
      <c r="AP115" s="62">
        <v>6</v>
      </c>
      <c r="AQ115" s="62">
        <v>15</v>
      </c>
      <c r="AR115" s="66"/>
      <c r="AS115" s="66"/>
      <c r="AT115" s="16" t="s">
        <v>121</v>
      </c>
      <c r="AU115" s="62"/>
      <c r="AV115" s="62"/>
      <c r="AW115" s="66" t="s">
        <v>162</v>
      </c>
    </row>
    <row r="116" spans="1:49" s="67" customFormat="1" ht="25.5" x14ac:dyDescent="0.25">
      <c r="A116" s="60">
        <v>99.114999999998901</v>
      </c>
      <c r="B116" s="60" t="s">
        <v>240</v>
      </c>
      <c r="C116" s="61">
        <v>1.3</v>
      </c>
      <c r="D116" s="62" t="s">
        <v>154</v>
      </c>
      <c r="E116" s="62" t="s">
        <v>158</v>
      </c>
      <c r="F116" s="62" t="s">
        <v>67</v>
      </c>
      <c r="G116" s="62" t="s">
        <v>76</v>
      </c>
      <c r="H116" s="63">
        <v>43405</v>
      </c>
      <c r="I116" s="63">
        <v>43524</v>
      </c>
      <c r="J116" s="90" t="str">
        <f t="shared" si="9"/>
        <v>01.11.18 - 28.02.19 (4 months)</v>
      </c>
      <c r="K116" s="6" t="s">
        <v>43</v>
      </c>
      <c r="L116" s="54">
        <v>0.66666666666666663</v>
      </c>
      <c r="M116" s="64">
        <v>0.79166666666666663</v>
      </c>
      <c r="N116" s="65">
        <v>3</v>
      </c>
      <c r="O116" s="54"/>
      <c r="P116" s="64"/>
      <c r="Q116" s="65"/>
      <c r="R116" s="54"/>
      <c r="S116" s="65"/>
      <c r="T116" s="65"/>
      <c r="U116" s="65">
        <v>45</v>
      </c>
      <c r="V116" s="65"/>
      <c r="W116" s="65"/>
      <c r="X116" s="65"/>
      <c r="Y116" s="62"/>
      <c r="Z116" s="62"/>
      <c r="AA116" s="45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>
        <v>0</v>
      </c>
      <c r="AL116" s="62">
        <v>0</v>
      </c>
      <c r="AM116" s="62">
        <v>0</v>
      </c>
      <c r="AN116" s="62">
        <v>0</v>
      </c>
      <c r="AO116" s="62">
        <v>0</v>
      </c>
      <c r="AP116" s="62">
        <v>2</v>
      </c>
      <c r="AQ116" s="62">
        <v>5</v>
      </c>
      <c r="AR116" s="66"/>
      <c r="AS116" s="66"/>
      <c r="AT116" s="16" t="s">
        <v>121</v>
      </c>
      <c r="AU116" s="62"/>
      <c r="AV116" s="62"/>
      <c r="AW116" s="66" t="s">
        <v>162</v>
      </c>
    </row>
    <row r="117" spans="1:49" s="67" customFormat="1" ht="25.5" x14ac:dyDescent="0.25">
      <c r="A117" s="60">
        <v>99.115999999998905</v>
      </c>
      <c r="B117" s="60" t="s">
        <v>240</v>
      </c>
      <c r="C117" s="61">
        <v>1.3</v>
      </c>
      <c r="D117" s="62" t="s">
        <v>154</v>
      </c>
      <c r="E117" s="62" t="s">
        <v>158</v>
      </c>
      <c r="F117" s="62" t="s">
        <v>67</v>
      </c>
      <c r="G117" s="62" t="s">
        <v>76</v>
      </c>
      <c r="H117" s="63">
        <v>43525</v>
      </c>
      <c r="I117" s="63">
        <v>43769</v>
      </c>
      <c r="J117" s="90" t="str">
        <f t="shared" si="9"/>
        <v>01.03.19 - 31.10.19 (8 months)</v>
      </c>
      <c r="K117" s="6" t="s">
        <v>43</v>
      </c>
      <c r="L117" s="54">
        <v>0.3125</v>
      </c>
      <c r="M117" s="64">
        <v>0.60416666666666663</v>
      </c>
      <c r="N117" s="65">
        <v>7</v>
      </c>
      <c r="O117" s="54">
        <v>0.3125</v>
      </c>
      <c r="P117" s="64">
        <v>0.60416666666666663</v>
      </c>
      <c r="Q117" s="65">
        <v>7</v>
      </c>
      <c r="R117" s="54">
        <v>0.3125</v>
      </c>
      <c r="S117" s="64">
        <v>0.60416666666666663</v>
      </c>
      <c r="T117" s="65">
        <v>7</v>
      </c>
      <c r="U117" s="65">
        <v>126</v>
      </c>
      <c r="V117" s="65"/>
      <c r="W117" s="65"/>
      <c r="X117" s="65"/>
      <c r="Y117" s="62"/>
      <c r="Z117" s="62"/>
      <c r="AA117" s="45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>
        <v>0</v>
      </c>
      <c r="AL117" s="62">
        <v>0</v>
      </c>
      <c r="AM117" s="62">
        <v>0</v>
      </c>
      <c r="AN117" s="62">
        <v>0</v>
      </c>
      <c r="AO117" s="62">
        <v>0</v>
      </c>
      <c r="AP117" s="62">
        <v>6</v>
      </c>
      <c r="AQ117" s="62">
        <v>15</v>
      </c>
      <c r="AR117" s="66"/>
      <c r="AS117" s="66"/>
      <c r="AT117" s="16" t="s">
        <v>121</v>
      </c>
      <c r="AU117" s="62"/>
      <c r="AV117" s="62"/>
      <c r="AW117" s="66" t="s">
        <v>162</v>
      </c>
    </row>
    <row r="118" spans="1:49" s="67" customFormat="1" ht="25.5" x14ac:dyDescent="0.25">
      <c r="A118" s="60">
        <v>99.116999999998896</v>
      </c>
      <c r="B118" s="60" t="s">
        <v>240</v>
      </c>
      <c r="C118" s="61">
        <v>1.3</v>
      </c>
      <c r="D118" s="62" t="s">
        <v>154</v>
      </c>
      <c r="E118" s="62" t="s">
        <v>158</v>
      </c>
      <c r="F118" s="62" t="s">
        <v>67</v>
      </c>
      <c r="G118" s="62" t="s">
        <v>76</v>
      </c>
      <c r="H118" s="63">
        <v>43525</v>
      </c>
      <c r="I118" s="63">
        <v>43769</v>
      </c>
      <c r="J118" s="90" t="str">
        <f t="shared" si="9"/>
        <v>01.03.19 - 31.10.19 (8 months)</v>
      </c>
      <c r="K118" s="6" t="s">
        <v>43</v>
      </c>
      <c r="L118" s="54">
        <v>0.625</v>
      </c>
      <c r="M118" s="64">
        <v>0.9375</v>
      </c>
      <c r="N118" s="65">
        <v>7.5</v>
      </c>
      <c r="O118" s="54">
        <v>0.625</v>
      </c>
      <c r="P118" s="64">
        <v>0.9375</v>
      </c>
      <c r="Q118" s="65">
        <v>7.5</v>
      </c>
      <c r="R118" s="54">
        <v>0.625</v>
      </c>
      <c r="S118" s="64">
        <v>0.9375</v>
      </c>
      <c r="T118" s="65">
        <v>7.5</v>
      </c>
      <c r="U118" s="65">
        <v>126</v>
      </c>
      <c r="V118" s="65"/>
      <c r="W118" s="65"/>
      <c r="X118" s="65"/>
      <c r="Y118" s="62"/>
      <c r="Z118" s="62"/>
      <c r="AA118" s="45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>
        <v>0</v>
      </c>
      <c r="AL118" s="62">
        <v>0</v>
      </c>
      <c r="AM118" s="62">
        <v>0</v>
      </c>
      <c r="AN118" s="62">
        <v>0</v>
      </c>
      <c r="AO118" s="62">
        <v>0</v>
      </c>
      <c r="AP118" s="62">
        <v>6</v>
      </c>
      <c r="AQ118" s="62">
        <v>15</v>
      </c>
      <c r="AR118" s="66"/>
      <c r="AS118" s="66"/>
      <c r="AT118" s="16" t="s">
        <v>121</v>
      </c>
      <c r="AU118" s="62"/>
      <c r="AV118" s="62"/>
      <c r="AW118" s="66" t="s">
        <v>162</v>
      </c>
    </row>
    <row r="119" spans="1:49" s="67" customFormat="1" ht="25.5" x14ac:dyDescent="0.25">
      <c r="A119" s="60">
        <v>99.117999999998901</v>
      </c>
      <c r="B119" s="60" t="s">
        <v>240</v>
      </c>
      <c r="C119" s="61">
        <v>1.3</v>
      </c>
      <c r="D119" s="62" t="s">
        <v>154</v>
      </c>
      <c r="E119" s="62" t="s">
        <v>158</v>
      </c>
      <c r="F119" s="62" t="s">
        <v>67</v>
      </c>
      <c r="G119" s="62" t="s">
        <v>76</v>
      </c>
      <c r="H119" s="63">
        <v>43770</v>
      </c>
      <c r="I119" s="63">
        <v>43890</v>
      </c>
      <c r="J119" s="90" t="str">
        <f t="shared" si="9"/>
        <v>01.11.19 - 29.02.20 (4 months)</v>
      </c>
      <c r="K119" s="6" t="s">
        <v>43</v>
      </c>
      <c r="L119" s="54">
        <v>0.3125</v>
      </c>
      <c r="M119" s="64">
        <v>0.66666666666666663</v>
      </c>
      <c r="N119" s="65">
        <v>8.5</v>
      </c>
      <c r="O119" s="54">
        <v>0.3125</v>
      </c>
      <c r="P119" s="64">
        <v>0.60416666666666663</v>
      </c>
      <c r="Q119" s="65">
        <v>7</v>
      </c>
      <c r="R119" s="54">
        <v>0.3125</v>
      </c>
      <c r="S119" s="64">
        <v>0.60416666666666663</v>
      </c>
      <c r="T119" s="65">
        <v>7</v>
      </c>
      <c r="U119" s="65">
        <v>95</v>
      </c>
      <c r="V119" s="65"/>
      <c r="W119" s="65"/>
      <c r="X119" s="65"/>
      <c r="Y119" s="62"/>
      <c r="Z119" s="62"/>
      <c r="AA119" s="45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6</v>
      </c>
      <c r="AQ119" s="62">
        <v>15</v>
      </c>
      <c r="AR119" s="66"/>
      <c r="AS119" s="66"/>
      <c r="AT119" s="16" t="s">
        <v>121</v>
      </c>
      <c r="AU119" s="62"/>
      <c r="AV119" s="62"/>
      <c r="AW119" s="66" t="s">
        <v>162</v>
      </c>
    </row>
    <row r="120" spans="1:49" s="67" customFormat="1" ht="25.5" x14ac:dyDescent="0.25">
      <c r="A120" s="60">
        <v>99.118999999998906</v>
      </c>
      <c r="B120" s="60" t="s">
        <v>240</v>
      </c>
      <c r="C120" s="61">
        <v>1.3</v>
      </c>
      <c r="D120" s="62" t="s">
        <v>154</v>
      </c>
      <c r="E120" s="62" t="s">
        <v>158</v>
      </c>
      <c r="F120" s="62" t="s">
        <v>67</v>
      </c>
      <c r="G120" s="62" t="s">
        <v>76</v>
      </c>
      <c r="H120" s="63">
        <v>43770</v>
      </c>
      <c r="I120" s="63">
        <v>43890</v>
      </c>
      <c r="J120" s="90" t="str">
        <f t="shared" si="9"/>
        <v>01.11.19 - 29.02.20 (4 months)</v>
      </c>
      <c r="K120" s="6" t="s">
        <v>43</v>
      </c>
      <c r="L120" s="54">
        <v>0.79166666666666663</v>
      </c>
      <c r="M120" s="64">
        <v>0.9375</v>
      </c>
      <c r="N120" s="65">
        <v>3.5</v>
      </c>
      <c r="O120" s="54">
        <v>0.625</v>
      </c>
      <c r="P120" s="64">
        <v>0.9375</v>
      </c>
      <c r="Q120" s="65">
        <v>7.5</v>
      </c>
      <c r="R120" s="54">
        <v>0.625</v>
      </c>
      <c r="S120" s="64">
        <v>0.9375</v>
      </c>
      <c r="T120" s="65"/>
      <c r="U120" s="65">
        <v>95</v>
      </c>
      <c r="V120" s="65"/>
      <c r="W120" s="65"/>
      <c r="X120" s="65"/>
      <c r="Y120" s="62"/>
      <c r="Z120" s="62"/>
      <c r="AA120" s="45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>
        <v>0</v>
      </c>
      <c r="AL120" s="62">
        <v>0</v>
      </c>
      <c r="AM120" s="62">
        <v>0</v>
      </c>
      <c r="AN120" s="62">
        <v>0</v>
      </c>
      <c r="AO120" s="62">
        <v>0</v>
      </c>
      <c r="AP120" s="62">
        <v>6</v>
      </c>
      <c r="AQ120" s="62">
        <v>15</v>
      </c>
      <c r="AR120" s="66"/>
      <c r="AS120" s="66"/>
      <c r="AT120" s="16" t="s">
        <v>121</v>
      </c>
      <c r="AU120" s="62"/>
      <c r="AV120" s="62"/>
      <c r="AW120" s="66" t="s">
        <v>162</v>
      </c>
    </row>
    <row r="121" spans="1:49" s="67" customFormat="1" ht="25.5" x14ac:dyDescent="0.25">
      <c r="A121" s="60">
        <v>99.119999999998896</v>
      </c>
      <c r="B121" s="60" t="s">
        <v>240</v>
      </c>
      <c r="C121" s="61">
        <v>1.3</v>
      </c>
      <c r="D121" s="62" t="s">
        <v>154</v>
      </c>
      <c r="E121" s="62" t="s">
        <v>158</v>
      </c>
      <c r="F121" s="62" t="s">
        <v>67</v>
      </c>
      <c r="G121" s="62" t="s">
        <v>76</v>
      </c>
      <c r="H121" s="63">
        <v>43770</v>
      </c>
      <c r="I121" s="63">
        <v>43890</v>
      </c>
      <c r="J121" s="90" t="str">
        <f t="shared" si="9"/>
        <v>01.11.19 - 29.02.20 (4 months)</v>
      </c>
      <c r="K121" s="6" t="s">
        <v>43</v>
      </c>
      <c r="L121" s="54">
        <v>0.66666666666666663</v>
      </c>
      <c r="M121" s="64">
        <v>0.79166666666666663</v>
      </c>
      <c r="N121" s="65">
        <v>3</v>
      </c>
      <c r="O121" s="54"/>
      <c r="P121" s="64"/>
      <c r="Q121" s="65"/>
      <c r="R121" s="54"/>
      <c r="S121" s="65"/>
      <c r="T121" s="65"/>
      <c r="U121" s="65">
        <v>45</v>
      </c>
      <c r="V121" s="65"/>
      <c r="W121" s="65"/>
      <c r="X121" s="65"/>
      <c r="Y121" s="62"/>
      <c r="Z121" s="62"/>
      <c r="AA121" s="45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>
        <v>0</v>
      </c>
      <c r="AL121" s="62">
        <v>0</v>
      </c>
      <c r="AM121" s="62">
        <v>0</v>
      </c>
      <c r="AN121" s="62">
        <v>0</v>
      </c>
      <c r="AO121" s="62">
        <v>0</v>
      </c>
      <c r="AP121" s="62">
        <v>2</v>
      </c>
      <c r="AQ121" s="62">
        <v>5</v>
      </c>
      <c r="AR121" s="66"/>
      <c r="AS121" s="66"/>
      <c r="AT121" s="16" t="s">
        <v>121</v>
      </c>
      <c r="AU121" s="62"/>
      <c r="AV121" s="62"/>
      <c r="AW121" s="66" t="s">
        <v>162</v>
      </c>
    </row>
    <row r="122" spans="1:49" s="67" customFormat="1" ht="25.5" x14ac:dyDescent="0.25">
      <c r="A122" s="60">
        <v>99.120999999998901</v>
      </c>
      <c r="B122" s="60" t="s">
        <v>240</v>
      </c>
      <c r="C122" s="61">
        <v>1.3</v>
      </c>
      <c r="D122" s="62" t="s">
        <v>154</v>
      </c>
      <c r="E122" s="62" t="s">
        <v>158</v>
      </c>
      <c r="F122" s="62" t="s">
        <v>67</v>
      </c>
      <c r="G122" s="62" t="s">
        <v>76</v>
      </c>
      <c r="H122" s="63">
        <v>43891</v>
      </c>
      <c r="I122" s="63">
        <v>44012</v>
      </c>
      <c r="J122" s="90" t="str">
        <f t="shared" si="9"/>
        <v>01.03.20 - 30.06.20 (4 months)</v>
      </c>
      <c r="K122" s="6" t="s">
        <v>43</v>
      </c>
      <c r="L122" s="54">
        <v>0.3125</v>
      </c>
      <c r="M122" s="64">
        <v>0.60416666666666663</v>
      </c>
      <c r="N122" s="65">
        <v>7</v>
      </c>
      <c r="O122" s="54">
        <v>0.3125</v>
      </c>
      <c r="P122" s="64">
        <v>0.60416666666666663</v>
      </c>
      <c r="Q122" s="65">
        <v>7</v>
      </c>
      <c r="R122" s="54">
        <v>0.3125</v>
      </c>
      <c r="S122" s="64">
        <v>0.60416666666666663</v>
      </c>
      <c r="T122" s="65">
        <v>7</v>
      </c>
      <c r="U122" s="65">
        <v>116</v>
      </c>
      <c r="V122" s="65"/>
      <c r="W122" s="65"/>
      <c r="X122" s="65"/>
      <c r="Y122" s="62"/>
      <c r="Z122" s="62"/>
      <c r="AA122" s="45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6</v>
      </c>
      <c r="AQ122" s="62">
        <v>15</v>
      </c>
      <c r="AR122" s="66"/>
      <c r="AS122" s="66"/>
      <c r="AT122" s="16" t="s">
        <v>121</v>
      </c>
      <c r="AU122" s="62"/>
      <c r="AV122" s="62"/>
      <c r="AW122" s="66" t="s">
        <v>162</v>
      </c>
    </row>
    <row r="123" spans="1:49" s="67" customFormat="1" ht="25.5" x14ac:dyDescent="0.25">
      <c r="A123" s="60">
        <v>99.121999999998906</v>
      </c>
      <c r="B123" s="60" t="s">
        <v>240</v>
      </c>
      <c r="C123" s="61">
        <v>1.3</v>
      </c>
      <c r="D123" s="62" t="s">
        <v>154</v>
      </c>
      <c r="E123" s="62" t="s">
        <v>158</v>
      </c>
      <c r="F123" s="62" t="s">
        <v>67</v>
      </c>
      <c r="G123" s="62" t="s">
        <v>76</v>
      </c>
      <c r="H123" s="63">
        <v>43891</v>
      </c>
      <c r="I123" s="63">
        <v>44012</v>
      </c>
      <c r="J123" s="90" t="str">
        <f t="shared" si="9"/>
        <v>01.03.20 - 30.06.20 (4 months)</v>
      </c>
      <c r="K123" s="6" t="s">
        <v>43</v>
      </c>
      <c r="L123" s="54">
        <v>0.625</v>
      </c>
      <c r="M123" s="64">
        <v>0.9375</v>
      </c>
      <c r="N123" s="65">
        <v>7.5</v>
      </c>
      <c r="O123" s="54">
        <v>0.625</v>
      </c>
      <c r="P123" s="64">
        <v>0.9375</v>
      </c>
      <c r="Q123" s="65">
        <v>7.5</v>
      </c>
      <c r="R123" s="54">
        <v>0.625</v>
      </c>
      <c r="S123" s="64">
        <v>0.9375</v>
      </c>
      <c r="T123" s="65">
        <v>7.5</v>
      </c>
      <c r="U123" s="65">
        <v>116</v>
      </c>
      <c r="V123" s="65"/>
      <c r="W123" s="65"/>
      <c r="X123" s="65"/>
      <c r="Y123" s="62"/>
      <c r="Z123" s="62"/>
      <c r="AA123" s="45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>
        <v>0</v>
      </c>
      <c r="AL123" s="62">
        <v>0</v>
      </c>
      <c r="AM123" s="62">
        <v>0</v>
      </c>
      <c r="AN123" s="62">
        <v>0</v>
      </c>
      <c r="AO123" s="62">
        <v>0</v>
      </c>
      <c r="AP123" s="62">
        <v>6</v>
      </c>
      <c r="AQ123" s="62">
        <v>15</v>
      </c>
      <c r="AR123" s="66"/>
      <c r="AS123" s="66"/>
      <c r="AT123" s="16" t="s">
        <v>121</v>
      </c>
      <c r="AU123" s="62"/>
      <c r="AV123" s="62"/>
      <c r="AW123" s="66" t="s">
        <v>162</v>
      </c>
    </row>
    <row r="124" spans="1:49" s="67" customFormat="1" ht="25.5" x14ac:dyDescent="0.25">
      <c r="A124" s="60">
        <v>99.122999999998896</v>
      </c>
      <c r="B124" s="69" t="s">
        <v>243</v>
      </c>
      <c r="C124" s="61" t="s">
        <v>90</v>
      </c>
      <c r="D124" s="62" t="s">
        <v>154</v>
      </c>
      <c r="E124" s="62" t="s">
        <v>158</v>
      </c>
      <c r="F124" s="62" t="s">
        <v>67</v>
      </c>
      <c r="G124" s="62" t="s">
        <v>76</v>
      </c>
      <c r="H124" s="63">
        <v>43282</v>
      </c>
      <c r="I124" s="63">
        <v>43405</v>
      </c>
      <c r="J124" s="90" t="str">
        <f t="shared" si="9"/>
        <v>01.07.18 - 01.11.18 (4 months)</v>
      </c>
      <c r="K124" s="6" t="s">
        <v>43</v>
      </c>
      <c r="L124" s="54">
        <v>0.95833333333333337</v>
      </c>
      <c r="M124" s="64">
        <v>0</v>
      </c>
      <c r="N124" s="65">
        <v>1</v>
      </c>
      <c r="O124" s="54">
        <v>0.95833333333333337</v>
      </c>
      <c r="P124" s="64">
        <v>0</v>
      </c>
      <c r="Q124" s="65">
        <v>1</v>
      </c>
      <c r="R124" s="54">
        <v>0.95833333333333337</v>
      </c>
      <c r="S124" s="64">
        <v>0</v>
      </c>
      <c r="T124" s="65">
        <v>1</v>
      </c>
      <c r="U124" s="65">
        <v>290</v>
      </c>
      <c r="V124" s="65"/>
      <c r="W124" s="65"/>
      <c r="X124" s="65"/>
      <c r="Y124" s="62"/>
      <c r="Z124" s="62"/>
      <c r="AA124" s="45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>
        <v>8</v>
      </c>
      <c r="AL124" s="62">
        <v>20</v>
      </c>
      <c r="AM124" s="62">
        <v>20</v>
      </c>
      <c r="AN124" s="62">
        <v>8</v>
      </c>
      <c r="AO124" s="62">
        <v>20</v>
      </c>
      <c r="AP124" s="62">
        <v>8</v>
      </c>
      <c r="AQ124" s="62">
        <v>20</v>
      </c>
      <c r="AR124" s="66"/>
      <c r="AS124" s="66"/>
      <c r="AT124" s="16" t="s">
        <v>122</v>
      </c>
      <c r="AU124" s="62"/>
      <c r="AV124" s="62"/>
      <c r="AW124" s="66" t="s">
        <v>162</v>
      </c>
    </row>
    <row r="125" spans="1:49" s="67" customFormat="1" ht="25.5" x14ac:dyDescent="0.25">
      <c r="A125" s="60">
        <v>99.123999999998802</v>
      </c>
      <c r="B125" s="69" t="s">
        <v>243</v>
      </c>
      <c r="C125" s="61" t="s">
        <v>90</v>
      </c>
      <c r="D125" s="62" t="s">
        <v>154</v>
      </c>
      <c r="E125" s="62" t="s">
        <v>158</v>
      </c>
      <c r="F125" s="62" t="s">
        <v>67</v>
      </c>
      <c r="G125" s="62" t="s">
        <v>76</v>
      </c>
      <c r="H125" s="63">
        <v>43405</v>
      </c>
      <c r="I125" s="63">
        <v>43525</v>
      </c>
      <c r="J125" s="90" t="str">
        <f t="shared" si="9"/>
        <v>01.11.18 - 01.03.19 (4 months)</v>
      </c>
      <c r="K125" s="6" t="s">
        <v>43</v>
      </c>
      <c r="L125" s="54">
        <v>0.95833333333333337</v>
      </c>
      <c r="M125" s="64">
        <v>0</v>
      </c>
      <c r="N125" s="65">
        <v>1</v>
      </c>
      <c r="O125" s="54">
        <v>0.95833333333333337</v>
      </c>
      <c r="P125" s="64">
        <v>0</v>
      </c>
      <c r="Q125" s="65">
        <v>1</v>
      </c>
      <c r="R125" s="54">
        <v>0.95833333333333337</v>
      </c>
      <c r="S125" s="64">
        <v>0</v>
      </c>
      <c r="T125" s="65">
        <v>1</v>
      </c>
      <c r="U125" s="65">
        <v>220</v>
      </c>
      <c r="V125" s="65"/>
      <c r="W125" s="65"/>
      <c r="X125" s="65"/>
      <c r="Y125" s="62"/>
      <c r="Z125" s="62"/>
      <c r="AA125" s="45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>
        <v>8</v>
      </c>
      <c r="AL125" s="62">
        <v>20</v>
      </c>
      <c r="AM125" s="62">
        <v>20</v>
      </c>
      <c r="AN125" s="62">
        <v>8</v>
      </c>
      <c r="AO125" s="62">
        <v>20</v>
      </c>
      <c r="AP125" s="62">
        <v>8</v>
      </c>
      <c r="AQ125" s="62">
        <v>20</v>
      </c>
      <c r="AR125" s="66"/>
      <c r="AS125" s="66"/>
      <c r="AT125" s="16" t="s">
        <v>122</v>
      </c>
      <c r="AU125" s="62"/>
      <c r="AV125" s="62"/>
      <c r="AW125" s="66" t="s">
        <v>162</v>
      </c>
    </row>
    <row r="126" spans="1:49" s="67" customFormat="1" ht="25.5" x14ac:dyDescent="0.25">
      <c r="A126" s="60">
        <v>99.124999999998806</v>
      </c>
      <c r="B126" s="69" t="s">
        <v>243</v>
      </c>
      <c r="C126" s="61" t="s">
        <v>90</v>
      </c>
      <c r="D126" s="62" t="s">
        <v>154</v>
      </c>
      <c r="E126" s="62" t="s">
        <v>158</v>
      </c>
      <c r="F126" s="62" t="s">
        <v>67</v>
      </c>
      <c r="G126" s="62" t="s">
        <v>76</v>
      </c>
      <c r="H126" s="63">
        <v>43525</v>
      </c>
      <c r="I126" s="63">
        <v>43770</v>
      </c>
      <c r="J126" s="90" t="str">
        <f t="shared" si="9"/>
        <v>01.03.19 - 01.11.19 (8 months)</v>
      </c>
      <c r="K126" s="6" t="s">
        <v>43</v>
      </c>
      <c r="L126" s="54">
        <v>0.95833333333333337</v>
      </c>
      <c r="M126" s="64">
        <v>0</v>
      </c>
      <c r="N126" s="65">
        <v>1</v>
      </c>
      <c r="O126" s="54">
        <v>0.95833333333333337</v>
      </c>
      <c r="P126" s="64">
        <v>0</v>
      </c>
      <c r="Q126" s="65">
        <v>1</v>
      </c>
      <c r="R126" s="54">
        <v>0.95833333333333337</v>
      </c>
      <c r="S126" s="64">
        <v>0</v>
      </c>
      <c r="T126" s="65">
        <v>1</v>
      </c>
      <c r="U126" s="65">
        <v>270</v>
      </c>
      <c r="V126" s="65"/>
      <c r="W126" s="65"/>
      <c r="X126" s="65"/>
      <c r="Y126" s="62"/>
      <c r="Z126" s="62"/>
      <c r="AA126" s="45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>
        <v>8</v>
      </c>
      <c r="AL126" s="62">
        <v>20</v>
      </c>
      <c r="AM126" s="62">
        <v>20</v>
      </c>
      <c r="AN126" s="62">
        <v>8</v>
      </c>
      <c r="AO126" s="62">
        <v>20</v>
      </c>
      <c r="AP126" s="62">
        <v>8</v>
      </c>
      <c r="AQ126" s="62">
        <v>20</v>
      </c>
      <c r="AR126" s="66"/>
      <c r="AS126" s="66"/>
      <c r="AT126" s="16" t="s">
        <v>122</v>
      </c>
      <c r="AU126" s="62"/>
      <c r="AV126" s="62"/>
      <c r="AW126" s="66" t="s">
        <v>162</v>
      </c>
    </row>
    <row r="127" spans="1:49" s="67" customFormat="1" ht="25.5" x14ac:dyDescent="0.25">
      <c r="A127" s="60">
        <v>99.125999999998797</v>
      </c>
      <c r="B127" s="69" t="s">
        <v>243</v>
      </c>
      <c r="C127" s="61" t="s">
        <v>90</v>
      </c>
      <c r="D127" s="62" t="s">
        <v>154</v>
      </c>
      <c r="E127" s="62" t="s">
        <v>158</v>
      </c>
      <c r="F127" s="62" t="s">
        <v>67</v>
      </c>
      <c r="G127" s="62" t="s">
        <v>76</v>
      </c>
      <c r="H127" s="63">
        <v>43770</v>
      </c>
      <c r="I127" s="63">
        <v>43891</v>
      </c>
      <c r="J127" s="90" t="str">
        <f t="shared" si="9"/>
        <v>01.11.19 - 01.03.20 (4 months)</v>
      </c>
      <c r="K127" s="6" t="s">
        <v>43</v>
      </c>
      <c r="L127" s="54">
        <v>0.95833333333333337</v>
      </c>
      <c r="M127" s="64">
        <v>0</v>
      </c>
      <c r="N127" s="65">
        <v>1</v>
      </c>
      <c r="O127" s="54">
        <v>0.95833333333333337</v>
      </c>
      <c r="P127" s="64">
        <v>0</v>
      </c>
      <c r="Q127" s="65">
        <v>1</v>
      </c>
      <c r="R127" s="54">
        <v>0.95833333333333337</v>
      </c>
      <c r="S127" s="64">
        <v>0</v>
      </c>
      <c r="T127" s="65">
        <v>1</v>
      </c>
      <c r="U127" s="65">
        <v>200</v>
      </c>
      <c r="V127" s="65"/>
      <c r="W127" s="65"/>
      <c r="X127" s="65"/>
      <c r="Y127" s="62"/>
      <c r="Z127" s="62"/>
      <c r="AA127" s="45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>
        <v>8</v>
      </c>
      <c r="AL127" s="62">
        <v>20</v>
      </c>
      <c r="AM127" s="62">
        <v>20</v>
      </c>
      <c r="AN127" s="62">
        <v>8</v>
      </c>
      <c r="AO127" s="62">
        <v>20</v>
      </c>
      <c r="AP127" s="62">
        <v>8</v>
      </c>
      <c r="AQ127" s="62">
        <v>20</v>
      </c>
      <c r="AR127" s="66"/>
      <c r="AS127" s="66"/>
      <c r="AT127" s="16" t="s">
        <v>122</v>
      </c>
      <c r="AU127" s="62"/>
      <c r="AV127" s="62"/>
      <c r="AW127" s="66" t="s">
        <v>162</v>
      </c>
    </row>
    <row r="128" spans="1:49" s="67" customFormat="1" ht="25.5" x14ac:dyDescent="0.25">
      <c r="A128" s="60">
        <v>99.126999999998802</v>
      </c>
      <c r="B128" s="69" t="s">
        <v>243</v>
      </c>
      <c r="C128" s="61" t="s">
        <v>90</v>
      </c>
      <c r="D128" s="62" t="s">
        <v>154</v>
      </c>
      <c r="E128" s="62" t="s">
        <v>158</v>
      </c>
      <c r="F128" s="62" t="s">
        <v>67</v>
      </c>
      <c r="G128" s="62" t="s">
        <v>76</v>
      </c>
      <c r="H128" s="63">
        <v>43891</v>
      </c>
      <c r="I128" s="63">
        <v>44013</v>
      </c>
      <c r="J128" s="90" t="str">
        <f t="shared" si="9"/>
        <v>01.03.20 - 01.07.20 (4 months)</v>
      </c>
      <c r="K128" s="6" t="s">
        <v>43</v>
      </c>
      <c r="L128" s="54">
        <v>0.95833333333333337</v>
      </c>
      <c r="M128" s="64">
        <v>0</v>
      </c>
      <c r="N128" s="65">
        <v>1</v>
      </c>
      <c r="O128" s="54">
        <v>0.95833333333333337</v>
      </c>
      <c r="P128" s="64">
        <v>0</v>
      </c>
      <c r="Q128" s="65">
        <v>1</v>
      </c>
      <c r="R128" s="54">
        <v>0.95833333333333337</v>
      </c>
      <c r="S128" s="64">
        <v>0</v>
      </c>
      <c r="T128" s="65">
        <v>1</v>
      </c>
      <c r="U128" s="65">
        <v>250</v>
      </c>
      <c r="V128" s="65"/>
      <c r="W128" s="65"/>
      <c r="X128" s="65"/>
      <c r="Y128" s="62"/>
      <c r="Z128" s="62"/>
      <c r="AA128" s="45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>
        <v>8</v>
      </c>
      <c r="AL128" s="62">
        <v>20</v>
      </c>
      <c r="AM128" s="62">
        <v>20</v>
      </c>
      <c r="AN128" s="62">
        <v>8</v>
      </c>
      <c r="AO128" s="62">
        <v>20</v>
      </c>
      <c r="AP128" s="62">
        <v>8</v>
      </c>
      <c r="AQ128" s="62">
        <v>20</v>
      </c>
      <c r="AR128" s="66"/>
      <c r="AS128" s="66"/>
      <c r="AT128" s="16" t="s">
        <v>122</v>
      </c>
      <c r="AU128" s="62"/>
      <c r="AV128" s="62"/>
      <c r="AW128" s="66" t="s">
        <v>162</v>
      </c>
    </row>
    <row r="129" spans="1:49" s="67" customFormat="1" ht="25.5" x14ac:dyDescent="0.25">
      <c r="A129" s="60">
        <v>99.127999999998806</v>
      </c>
      <c r="B129" s="69" t="s">
        <v>243</v>
      </c>
      <c r="C129" s="61" t="s">
        <v>90</v>
      </c>
      <c r="D129" s="62" t="s">
        <v>154</v>
      </c>
      <c r="E129" s="62" t="s">
        <v>158</v>
      </c>
      <c r="F129" s="62" t="s">
        <v>67</v>
      </c>
      <c r="G129" s="62" t="s">
        <v>76</v>
      </c>
      <c r="H129" s="63">
        <v>43282</v>
      </c>
      <c r="I129" s="63">
        <v>43405</v>
      </c>
      <c r="J129" s="90" t="str">
        <f t="shared" si="9"/>
        <v>01.07.18 - 01.11.18 (4 months)</v>
      </c>
      <c r="K129" s="6" t="s">
        <v>43</v>
      </c>
      <c r="L129" s="54">
        <v>0</v>
      </c>
      <c r="M129" s="64">
        <v>0.29166666666666669</v>
      </c>
      <c r="N129" s="65">
        <v>7</v>
      </c>
      <c r="O129" s="54">
        <v>0</v>
      </c>
      <c r="P129" s="64">
        <v>0.29166666666666669</v>
      </c>
      <c r="Q129" s="65">
        <v>7</v>
      </c>
      <c r="R129" s="54">
        <v>0</v>
      </c>
      <c r="S129" s="64">
        <v>0.29166666666666669</v>
      </c>
      <c r="T129" s="65">
        <v>7</v>
      </c>
      <c r="U129" s="65">
        <v>290</v>
      </c>
      <c r="V129" s="65"/>
      <c r="W129" s="65"/>
      <c r="X129" s="65"/>
      <c r="Y129" s="62"/>
      <c r="Z129" s="62"/>
      <c r="AA129" s="45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>
        <v>8</v>
      </c>
      <c r="AL129" s="62">
        <v>20</v>
      </c>
      <c r="AM129" s="62">
        <v>20</v>
      </c>
      <c r="AN129" s="62">
        <v>8</v>
      </c>
      <c r="AO129" s="62">
        <v>20</v>
      </c>
      <c r="AP129" s="62">
        <v>8</v>
      </c>
      <c r="AQ129" s="62">
        <v>20</v>
      </c>
      <c r="AR129" s="66"/>
      <c r="AS129" s="66"/>
      <c r="AT129" s="16" t="s">
        <v>122</v>
      </c>
      <c r="AU129" s="62"/>
      <c r="AV129" s="62"/>
      <c r="AW129" s="66" t="s">
        <v>162</v>
      </c>
    </row>
    <row r="130" spans="1:49" s="67" customFormat="1" ht="25.5" x14ac:dyDescent="0.25">
      <c r="A130" s="60">
        <v>99.128999999998797</v>
      </c>
      <c r="B130" s="69" t="s">
        <v>243</v>
      </c>
      <c r="C130" s="61" t="s">
        <v>90</v>
      </c>
      <c r="D130" s="62" t="s">
        <v>154</v>
      </c>
      <c r="E130" s="62" t="s">
        <v>158</v>
      </c>
      <c r="F130" s="62" t="s">
        <v>67</v>
      </c>
      <c r="G130" s="62" t="s">
        <v>76</v>
      </c>
      <c r="H130" s="63">
        <v>43405</v>
      </c>
      <c r="I130" s="63">
        <v>43525</v>
      </c>
      <c r="J130" s="90" t="str">
        <f t="shared" si="9"/>
        <v>01.11.18 - 01.03.19 (4 months)</v>
      </c>
      <c r="K130" s="6" t="s">
        <v>43</v>
      </c>
      <c r="L130" s="54">
        <v>0</v>
      </c>
      <c r="M130" s="64">
        <v>0.29166666666666669</v>
      </c>
      <c r="N130" s="65">
        <v>7</v>
      </c>
      <c r="O130" s="54">
        <v>0</v>
      </c>
      <c r="P130" s="64">
        <v>0.29166666666666669</v>
      </c>
      <c r="Q130" s="65">
        <v>7</v>
      </c>
      <c r="R130" s="54">
        <v>0</v>
      </c>
      <c r="S130" s="64">
        <v>0.29166666666666669</v>
      </c>
      <c r="T130" s="65">
        <v>7</v>
      </c>
      <c r="U130" s="65">
        <v>220</v>
      </c>
      <c r="V130" s="65"/>
      <c r="W130" s="65"/>
      <c r="X130" s="65"/>
      <c r="Y130" s="62"/>
      <c r="Z130" s="62"/>
      <c r="AA130" s="45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>
        <v>8</v>
      </c>
      <c r="AL130" s="62">
        <v>20</v>
      </c>
      <c r="AM130" s="62">
        <v>20</v>
      </c>
      <c r="AN130" s="62">
        <v>8</v>
      </c>
      <c r="AO130" s="62">
        <v>20</v>
      </c>
      <c r="AP130" s="62">
        <v>8</v>
      </c>
      <c r="AQ130" s="62">
        <v>20</v>
      </c>
      <c r="AR130" s="66"/>
      <c r="AS130" s="66"/>
      <c r="AT130" s="16" t="s">
        <v>122</v>
      </c>
      <c r="AU130" s="62"/>
      <c r="AV130" s="62"/>
      <c r="AW130" s="66" t="s">
        <v>162</v>
      </c>
    </row>
    <row r="131" spans="1:49" s="67" customFormat="1" ht="25.5" x14ac:dyDescent="0.25">
      <c r="A131" s="60">
        <v>99.129999999998802</v>
      </c>
      <c r="B131" s="69" t="s">
        <v>243</v>
      </c>
      <c r="C131" s="61" t="s">
        <v>90</v>
      </c>
      <c r="D131" s="62" t="s">
        <v>154</v>
      </c>
      <c r="E131" s="62" t="s">
        <v>158</v>
      </c>
      <c r="F131" s="62" t="s">
        <v>67</v>
      </c>
      <c r="G131" s="62" t="s">
        <v>76</v>
      </c>
      <c r="H131" s="63">
        <v>43525</v>
      </c>
      <c r="I131" s="63">
        <v>43770</v>
      </c>
      <c r="J131" s="90" t="str">
        <f t="shared" si="9"/>
        <v>01.03.19 - 01.11.19 (8 months)</v>
      </c>
      <c r="K131" s="6" t="s">
        <v>43</v>
      </c>
      <c r="L131" s="54">
        <v>0</v>
      </c>
      <c r="M131" s="64">
        <v>0.29166666666666669</v>
      </c>
      <c r="N131" s="65">
        <v>7</v>
      </c>
      <c r="O131" s="54">
        <v>0</v>
      </c>
      <c r="P131" s="64">
        <v>0.29166666666666669</v>
      </c>
      <c r="Q131" s="65">
        <v>7</v>
      </c>
      <c r="R131" s="54">
        <v>0</v>
      </c>
      <c r="S131" s="64">
        <v>0.29166666666666669</v>
      </c>
      <c r="T131" s="65">
        <v>7</v>
      </c>
      <c r="U131" s="65">
        <v>270</v>
      </c>
      <c r="V131" s="65"/>
      <c r="W131" s="65"/>
      <c r="X131" s="65"/>
      <c r="Y131" s="62"/>
      <c r="Z131" s="62"/>
      <c r="AA131" s="45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>
        <v>8</v>
      </c>
      <c r="AL131" s="62">
        <v>20</v>
      </c>
      <c r="AM131" s="62">
        <v>20</v>
      </c>
      <c r="AN131" s="62">
        <v>8</v>
      </c>
      <c r="AO131" s="62">
        <v>20</v>
      </c>
      <c r="AP131" s="62">
        <v>8</v>
      </c>
      <c r="AQ131" s="62">
        <v>20</v>
      </c>
      <c r="AR131" s="66"/>
      <c r="AS131" s="66"/>
      <c r="AT131" s="16" t="s">
        <v>122</v>
      </c>
      <c r="AU131" s="62"/>
      <c r="AV131" s="62"/>
      <c r="AW131" s="66" t="s">
        <v>162</v>
      </c>
    </row>
    <row r="132" spans="1:49" s="67" customFormat="1" ht="25.5" x14ac:dyDescent="0.25">
      <c r="A132" s="60">
        <v>99.130999999998807</v>
      </c>
      <c r="B132" s="69" t="s">
        <v>243</v>
      </c>
      <c r="C132" s="61" t="s">
        <v>90</v>
      </c>
      <c r="D132" s="62" t="s">
        <v>154</v>
      </c>
      <c r="E132" s="62" t="s">
        <v>158</v>
      </c>
      <c r="F132" s="62" t="s">
        <v>67</v>
      </c>
      <c r="G132" s="62" t="s">
        <v>76</v>
      </c>
      <c r="H132" s="63">
        <v>43770</v>
      </c>
      <c r="I132" s="63">
        <v>43891</v>
      </c>
      <c r="J132" s="90" t="str">
        <f t="shared" si="9"/>
        <v>01.11.19 - 01.03.20 (4 months)</v>
      </c>
      <c r="K132" s="6" t="s">
        <v>43</v>
      </c>
      <c r="L132" s="54">
        <v>0</v>
      </c>
      <c r="M132" s="64">
        <v>0.29166666666666669</v>
      </c>
      <c r="N132" s="65">
        <v>7</v>
      </c>
      <c r="O132" s="54">
        <v>0</v>
      </c>
      <c r="P132" s="64">
        <v>0.29166666666666669</v>
      </c>
      <c r="Q132" s="65">
        <v>7</v>
      </c>
      <c r="R132" s="54">
        <v>0</v>
      </c>
      <c r="S132" s="64">
        <v>0.29166666666666669</v>
      </c>
      <c r="T132" s="65">
        <v>7</v>
      </c>
      <c r="U132" s="65">
        <v>200</v>
      </c>
      <c r="V132" s="65"/>
      <c r="W132" s="65"/>
      <c r="X132" s="65"/>
      <c r="Y132" s="62"/>
      <c r="Z132" s="62"/>
      <c r="AA132" s="45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>
        <v>8</v>
      </c>
      <c r="AL132" s="62">
        <v>20</v>
      </c>
      <c r="AM132" s="62">
        <v>20</v>
      </c>
      <c r="AN132" s="62">
        <v>8</v>
      </c>
      <c r="AO132" s="62">
        <v>20</v>
      </c>
      <c r="AP132" s="62">
        <v>8</v>
      </c>
      <c r="AQ132" s="62">
        <v>20</v>
      </c>
      <c r="AR132" s="66"/>
      <c r="AS132" s="66"/>
      <c r="AT132" s="16" t="s">
        <v>122</v>
      </c>
      <c r="AU132" s="62"/>
      <c r="AV132" s="62"/>
      <c r="AW132" s="66" t="s">
        <v>162</v>
      </c>
    </row>
    <row r="133" spans="1:49" s="67" customFormat="1" ht="25.5" x14ac:dyDescent="0.25">
      <c r="A133" s="60">
        <v>99.131999999998797</v>
      </c>
      <c r="B133" s="69" t="s">
        <v>243</v>
      </c>
      <c r="C133" s="61" t="s">
        <v>90</v>
      </c>
      <c r="D133" s="62" t="s">
        <v>154</v>
      </c>
      <c r="E133" s="62" t="s">
        <v>158</v>
      </c>
      <c r="F133" s="62" t="s">
        <v>67</v>
      </c>
      <c r="G133" s="62" t="s">
        <v>76</v>
      </c>
      <c r="H133" s="63">
        <v>43891</v>
      </c>
      <c r="I133" s="63">
        <v>44013</v>
      </c>
      <c r="J133" s="90" t="str">
        <f t="shared" si="9"/>
        <v>01.03.20 - 01.07.20 (4 months)</v>
      </c>
      <c r="K133" s="6" t="s">
        <v>43</v>
      </c>
      <c r="L133" s="54">
        <v>0</v>
      </c>
      <c r="M133" s="64">
        <v>0.29166666666666669</v>
      </c>
      <c r="N133" s="65">
        <v>7</v>
      </c>
      <c r="O133" s="54">
        <v>0</v>
      </c>
      <c r="P133" s="64">
        <v>0.29166666666666669</v>
      </c>
      <c r="Q133" s="65">
        <v>7</v>
      </c>
      <c r="R133" s="54">
        <v>0</v>
      </c>
      <c r="S133" s="64">
        <v>0.29166666666666669</v>
      </c>
      <c r="T133" s="65">
        <v>7</v>
      </c>
      <c r="U133" s="65">
        <v>250</v>
      </c>
      <c r="V133" s="65"/>
      <c r="W133" s="65"/>
      <c r="X133" s="65"/>
      <c r="Y133" s="62"/>
      <c r="Z133" s="62"/>
      <c r="AA133" s="45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>
        <v>8</v>
      </c>
      <c r="AL133" s="62">
        <v>20</v>
      </c>
      <c r="AM133" s="62">
        <v>20</v>
      </c>
      <c r="AN133" s="62">
        <v>8</v>
      </c>
      <c r="AO133" s="62">
        <v>20</v>
      </c>
      <c r="AP133" s="62">
        <v>8</v>
      </c>
      <c r="AQ133" s="62">
        <v>20</v>
      </c>
      <c r="AR133" s="66"/>
      <c r="AS133" s="66"/>
      <c r="AT133" s="16" t="s">
        <v>122</v>
      </c>
      <c r="AU133" s="62"/>
      <c r="AV133" s="62"/>
      <c r="AW133" s="66" t="s">
        <v>162</v>
      </c>
    </row>
    <row r="134" spans="1:49" s="67" customFormat="1" ht="25.5" x14ac:dyDescent="0.25">
      <c r="A134" s="60">
        <v>99.132999999998802</v>
      </c>
      <c r="B134" s="69" t="s">
        <v>243</v>
      </c>
      <c r="C134" s="61" t="s">
        <v>90</v>
      </c>
      <c r="D134" s="62" t="s">
        <v>154</v>
      </c>
      <c r="E134" s="62" t="s">
        <v>163</v>
      </c>
      <c r="F134" s="62" t="s">
        <v>67</v>
      </c>
      <c r="G134" s="62" t="s">
        <v>76</v>
      </c>
      <c r="H134" s="63">
        <v>43191</v>
      </c>
      <c r="I134" s="63">
        <v>43220</v>
      </c>
      <c r="J134" s="90" t="str">
        <f t="shared" si="9"/>
        <v>01.04.18 - 30.04.18 (1 months)</v>
      </c>
      <c r="K134" s="6" t="s">
        <v>43</v>
      </c>
      <c r="L134" s="54">
        <v>0.95833333333333337</v>
      </c>
      <c r="M134" s="65">
        <v>0</v>
      </c>
      <c r="N134" s="65">
        <v>1</v>
      </c>
      <c r="O134" s="54">
        <v>0.95833333333333337</v>
      </c>
      <c r="P134" s="65">
        <v>0</v>
      </c>
      <c r="Q134" s="65">
        <v>1</v>
      </c>
      <c r="R134" s="54">
        <v>0.95833333333333337</v>
      </c>
      <c r="S134" s="65">
        <v>0</v>
      </c>
      <c r="T134" s="65">
        <v>1</v>
      </c>
      <c r="U134" s="65">
        <v>84</v>
      </c>
      <c r="V134" s="65"/>
      <c r="W134" s="65"/>
      <c r="X134" s="65"/>
      <c r="Y134" s="62"/>
      <c r="Z134" s="62"/>
      <c r="AA134" s="45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>
        <v>2.4</v>
      </c>
      <c r="AL134" s="62">
        <v>6</v>
      </c>
      <c r="AM134" s="62">
        <v>6</v>
      </c>
      <c r="AN134" s="62">
        <v>2.4</v>
      </c>
      <c r="AO134" s="62">
        <v>6</v>
      </c>
      <c r="AP134" s="62">
        <v>2.4</v>
      </c>
      <c r="AQ134" s="62">
        <v>6</v>
      </c>
      <c r="AR134" s="66"/>
      <c r="AS134" s="66"/>
      <c r="AT134" s="16" t="s">
        <v>164</v>
      </c>
      <c r="AU134" s="62"/>
      <c r="AV134" s="62"/>
      <c r="AW134" s="66"/>
    </row>
    <row r="135" spans="1:49" s="67" customFormat="1" ht="25.5" x14ac:dyDescent="0.25">
      <c r="A135" s="60">
        <v>99.133999999998693</v>
      </c>
      <c r="B135" s="69" t="s">
        <v>243</v>
      </c>
      <c r="C135" s="61" t="s">
        <v>90</v>
      </c>
      <c r="D135" s="62" t="s">
        <v>154</v>
      </c>
      <c r="E135" s="62" t="s">
        <v>163</v>
      </c>
      <c r="F135" s="62" t="s">
        <v>67</v>
      </c>
      <c r="G135" s="62" t="s">
        <v>76</v>
      </c>
      <c r="H135" s="63">
        <v>43191</v>
      </c>
      <c r="I135" s="63">
        <v>43220</v>
      </c>
      <c r="J135" s="90" t="str">
        <f t="shared" ref="J135:J182" si="13">TEXT(H135,"DD.MM.YY")&amp;" - "&amp;TEXT(I135,"DD.MM.YY")&amp;" ("&amp;DATEDIF(H135,I135+1,"m")&amp;" months)"</f>
        <v>01.04.18 - 30.04.18 (1 months)</v>
      </c>
      <c r="K135" s="6" t="s">
        <v>43</v>
      </c>
      <c r="L135" s="54">
        <v>0</v>
      </c>
      <c r="M135" s="64">
        <v>0.27083333333333331</v>
      </c>
      <c r="N135" s="65">
        <v>6.5</v>
      </c>
      <c r="O135" s="54">
        <v>0</v>
      </c>
      <c r="P135" s="64">
        <v>0.27083333333333331</v>
      </c>
      <c r="Q135" s="65">
        <v>6.5</v>
      </c>
      <c r="R135" s="54">
        <v>0</v>
      </c>
      <c r="S135" s="64">
        <v>0.27083333333333331</v>
      </c>
      <c r="T135" s="65">
        <v>6.5</v>
      </c>
      <c r="U135" s="65">
        <v>84</v>
      </c>
      <c r="V135" s="65"/>
      <c r="W135" s="65"/>
      <c r="X135" s="65"/>
      <c r="Y135" s="62"/>
      <c r="Z135" s="62"/>
      <c r="AA135" s="45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>
        <v>2.4</v>
      </c>
      <c r="AL135" s="62">
        <v>6</v>
      </c>
      <c r="AM135" s="62">
        <v>6</v>
      </c>
      <c r="AN135" s="62">
        <v>2.4</v>
      </c>
      <c r="AO135" s="62">
        <v>6</v>
      </c>
      <c r="AP135" s="62">
        <v>2.4</v>
      </c>
      <c r="AQ135" s="62">
        <v>6</v>
      </c>
      <c r="AR135" s="66"/>
      <c r="AS135" s="66"/>
      <c r="AT135" s="16" t="s">
        <v>164</v>
      </c>
      <c r="AU135" s="62"/>
      <c r="AV135" s="62"/>
      <c r="AW135" s="66"/>
    </row>
    <row r="136" spans="1:49" s="67" customFormat="1" ht="25.5" x14ac:dyDescent="0.25">
      <c r="A136" s="60">
        <v>99.134999999998698</v>
      </c>
      <c r="B136" s="69" t="s">
        <v>243</v>
      </c>
      <c r="C136" s="61" t="s">
        <v>90</v>
      </c>
      <c r="D136" s="62" t="s">
        <v>154</v>
      </c>
      <c r="E136" s="62" t="s">
        <v>163</v>
      </c>
      <c r="F136" s="62" t="s">
        <v>67</v>
      </c>
      <c r="G136" s="62" t="s">
        <v>76</v>
      </c>
      <c r="H136" s="63">
        <v>43191</v>
      </c>
      <c r="I136" s="63">
        <v>43220</v>
      </c>
      <c r="J136" s="90" t="str">
        <f t="shared" si="13"/>
        <v>01.04.18 - 30.04.18 (1 months)</v>
      </c>
      <c r="K136" s="6" t="s">
        <v>43</v>
      </c>
      <c r="L136" s="54">
        <v>0.29166666666666669</v>
      </c>
      <c r="M136" s="64">
        <v>0.95833333333333337</v>
      </c>
      <c r="N136" s="65">
        <v>16</v>
      </c>
      <c r="O136" s="54">
        <v>0.29166666666666669</v>
      </c>
      <c r="P136" s="64">
        <v>0.95833333333333337</v>
      </c>
      <c r="Q136" s="65">
        <v>16</v>
      </c>
      <c r="R136" s="54">
        <v>0.29166666666666669</v>
      </c>
      <c r="S136" s="64">
        <v>0.95833333333333337</v>
      </c>
      <c r="T136" s="65">
        <v>16</v>
      </c>
      <c r="U136" s="65">
        <v>42</v>
      </c>
      <c r="V136" s="65"/>
      <c r="W136" s="65"/>
      <c r="X136" s="65"/>
      <c r="Y136" s="62"/>
      <c r="Z136" s="62"/>
      <c r="AA136" s="45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>
        <v>2.4</v>
      </c>
      <c r="AL136" s="62">
        <v>6</v>
      </c>
      <c r="AM136" s="62">
        <v>6</v>
      </c>
      <c r="AN136" s="62">
        <v>2.4</v>
      </c>
      <c r="AO136" s="62">
        <v>6</v>
      </c>
      <c r="AP136" s="62">
        <v>2.4</v>
      </c>
      <c r="AQ136" s="62">
        <v>6</v>
      </c>
      <c r="AR136" s="66"/>
      <c r="AS136" s="66"/>
      <c r="AT136" s="16"/>
      <c r="AU136" s="62"/>
      <c r="AV136" s="62"/>
      <c r="AW136" s="66"/>
    </row>
    <row r="137" spans="1:49" s="67" customFormat="1" ht="25.5" x14ac:dyDescent="0.25">
      <c r="A137" s="60">
        <v>99.135999999998702</v>
      </c>
      <c r="B137" s="69" t="s">
        <v>243</v>
      </c>
      <c r="C137" s="61" t="s">
        <v>90</v>
      </c>
      <c r="D137" s="62" t="s">
        <v>154</v>
      </c>
      <c r="E137" s="62" t="s">
        <v>163</v>
      </c>
      <c r="F137" s="62" t="s">
        <v>67</v>
      </c>
      <c r="G137" s="62" t="s">
        <v>76</v>
      </c>
      <c r="H137" s="63">
        <v>43221</v>
      </c>
      <c r="I137" s="63">
        <v>43251</v>
      </c>
      <c r="J137" s="90" t="str">
        <f t="shared" si="13"/>
        <v>01.05.18 - 31.05.18 (1 months)</v>
      </c>
      <c r="K137" s="6" t="s">
        <v>43</v>
      </c>
      <c r="L137" s="54">
        <v>0.95833333333333337</v>
      </c>
      <c r="M137" s="65">
        <v>0</v>
      </c>
      <c r="N137" s="65">
        <v>1</v>
      </c>
      <c r="O137" s="54">
        <v>0.95833333333333337</v>
      </c>
      <c r="P137" s="65">
        <v>0</v>
      </c>
      <c r="Q137" s="65">
        <v>1</v>
      </c>
      <c r="R137" s="54">
        <v>0.95833333333333337</v>
      </c>
      <c r="S137" s="65">
        <v>0</v>
      </c>
      <c r="T137" s="65">
        <v>1</v>
      </c>
      <c r="U137" s="65">
        <v>78</v>
      </c>
      <c r="V137" s="65"/>
      <c r="W137" s="65"/>
      <c r="X137" s="65"/>
      <c r="Y137" s="62"/>
      <c r="Z137" s="62"/>
      <c r="AA137" s="45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>
        <v>2.4</v>
      </c>
      <c r="AL137" s="62">
        <v>6</v>
      </c>
      <c r="AM137" s="62">
        <v>6</v>
      </c>
      <c r="AN137" s="62">
        <v>2.4</v>
      </c>
      <c r="AO137" s="62">
        <v>6</v>
      </c>
      <c r="AP137" s="62">
        <v>2.4</v>
      </c>
      <c r="AQ137" s="62">
        <v>6</v>
      </c>
      <c r="AR137" s="66"/>
      <c r="AS137" s="66"/>
      <c r="AT137" s="16" t="s">
        <v>165</v>
      </c>
      <c r="AU137" s="62"/>
      <c r="AV137" s="62"/>
      <c r="AW137" s="66"/>
    </row>
    <row r="138" spans="1:49" s="67" customFormat="1" ht="25.5" x14ac:dyDescent="0.25">
      <c r="A138" s="60">
        <v>99.136999999998693</v>
      </c>
      <c r="B138" s="69" t="s">
        <v>243</v>
      </c>
      <c r="C138" s="61" t="s">
        <v>90</v>
      </c>
      <c r="D138" s="62" t="s">
        <v>154</v>
      </c>
      <c r="E138" s="62" t="s">
        <v>163</v>
      </c>
      <c r="F138" s="62" t="s">
        <v>67</v>
      </c>
      <c r="G138" s="62" t="s">
        <v>76</v>
      </c>
      <c r="H138" s="63">
        <v>43221</v>
      </c>
      <c r="I138" s="63">
        <v>43251</v>
      </c>
      <c r="J138" s="90" t="str">
        <f t="shared" si="13"/>
        <v>01.05.18 - 31.05.18 (1 months)</v>
      </c>
      <c r="K138" s="6" t="s">
        <v>43</v>
      </c>
      <c r="L138" s="54">
        <v>0</v>
      </c>
      <c r="M138" s="64">
        <v>0.27083333333333331</v>
      </c>
      <c r="N138" s="65">
        <v>6.5</v>
      </c>
      <c r="O138" s="54">
        <v>0</v>
      </c>
      <c r="P138" s="64">
        <v>0.27083333333333331</v>
      </c>
      <c r="Q138" s="65">
        <v>6.5</v>
      </c>
      <c r="R138" s="54">
        <v>0</v>
      </c>
      <c r="S138" s="64">
        <v>0.27083333333333331</v>
      </c>
      <c r="T138" s="65">
        <v>6.5</v>
      </c>
      <c r="U138" s="65">
        <v>78</v>
      </c>
      <c r="V138" s="65"/>
      <c r="W138" s="65"/>
      <c r="X138" s="65"/>
      <c r="Y138" s="62"/>
      <c r="Z138" s="62"/>
      <c r="AA138" s="45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>
        <v>2.4</v>
      </c>
      <c r="AL138" s="62">
        <v>6</v>
      </c>
      <c r="AM138" s="62">
        <v>6</v>
      </c>
      <c r="AN138" s="62">
        <v>2.4</v>
      </c>
      <c r="AO138" s="62">
        <v>6</v>
      </c>
      <c r="AP138" s="62">
        <v>2.4</v>
      </c>
      <c r="AQ138" s="62">
        <v>6</v>
      </c>
      <c r="AR138" s="66"/>
      <c r="AS138" s="66"/>
      <c r="AT138" s="16" t="s">
        <v>165</v>
      </c>
      <c r="AU138" s="62"/>
      <c r="AV138" s="62"/>
      <c r="AW138" s="66"/>
    </row>
    <row r="139" spans="1:49" s="67" customFormat="1" ht="25.5" x14ac:dyDescent="0.25">
      <c r="A139" s="60">
        <v>99.137999999998698</v>
      </c>
      <c r="B139" s="60" t="s">
        <v>240</v>
      </c>
      <c r="C139" s="61">
        <v>1.2</v>
      </c>
      <c r="D139" s="62" t="s">
        <v>154</v>
      </c>
      <c r="E139" s="62" t="s">
        <v>163</v>
      </c>
      <c r="F139" s="62" t="s">
        <v>67</v>
      </c>
      <c r="G139" s="62" t="s">
        <v>76</v>
      </c>
      <c r="H139" s="63">
        <v>43221</v>
      </c>
      <c r="I139" s="63">
        <v>43251</v>
      </c>
      <c r="J139" s="90" t="str">
        <f t="shared" si="13"/>
        <v>01.05.18 - 31.05.18 (1 months)</v>
      </c>
      <c r="K139" s="6" t="s">
        <v>43</v>
      </c>
      <c r="L139" s="54">
        <v>0.29166666666666669</v>
      </c>
      <c r="M139" s="64">
        <v>0.95833333333333337</v>
      </c>
      <c r="N139" s="65">
        <v>16</v>
      </c>
      <c r="O139" s="54">
        <v>0.29166666666666669</v>
      </c>
      <c r="P139" s="64">
        <v>0.95833333333333337</v>
      </c>
      <c r="Q139" s="65">
        <v>16</v>
      </c>
      <c r="R139" s="54">
        <v>0.29166666666666669</v>
      </c>
      <c r="S139" s="64">
        <v>0.95833333333333337</v>
      </c>
      <c r="T139" s="65">
        <v>16</v>
      </c>
      <c r="U139" s="65">
        <v>39</v>
      </c>
      <c r="V139" s="65"/>
      <c r="W139" s="65"/>
      <c r="X139" s="65"/>
      <c r="Y139" s="62"/>
      <c r="Z139" s="62"/>
      <c r="AA139" s="45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>
        <v>2.4</v>
      </c>
      <c r="AL139" s="62">
        <v>6</v>
      </c>
      <c r="AM139" s="62">
        <v>6</v>
      </c>
      <c r="AN139" s="62">
        <v>2.4</v>
      </c>
      <c r="AO139" s="62">
        <v>6</v>
      </c>
      <c r="AP139" s="62">
        <v>2.4</v>
      </c>
      <c r="AQ139" s="62">
        <v>6</v>
      </c>
      <c r="AR139" s="66"/>
      <c r="AS139" s="66"/>
      <c r="AT139" s="16"/>
      <c r="AU139" s="62"/>
      <c r="AV139" s="62"/>
      <c r="AW139" s="66"/>
    </row>
    <row r="140" spans="1:49" s="67" customFormat="1" ht="25.5" x14ac:dyDescent="0.25">
      <c r="A140" s="60">
        <v>99.138999999998703</v>
      </c>
      <c r="B140" s="69" t="s">
        <v>243</v>
      </c>
      <c r="C140" s="61" t="s">
        <v>90</v>
      </c>
      <c r="D140" s="62" t="s">
        <v>154</v>
      </c>
      <c r="E140" s="62" t="s">
        <v>163</v>
      </c>
      <c r="F140" s="62" t="s">
        <v>67</v>
      </c>
      <c r="G140" s="62" t="s">
        <v>76</v>
      </c>
      <c r="H140" s="63">
        <v>43252</v>
      </c>
      <c r="I140" s="63">
        <v>43404</v>
      </c>
      <c r="J140" s="90" t="str">
        <f t="shared" si="13"/>
        <v>01.06.18 - 31.10.18 (5 months)</v>
      </c>
      <c r="K140" s="6" t="s">
        <v>43</v>
      </c>
      <c r="L140" s="54">
        <v>0.95833333333333337</v>
      </c>
      <c r="M140" s="65">
        <v>0</v>
      </c>
      <c r="N140" s="65">
        <v>1</v>
      </c>
      <c r="O140" s="54">
        <v>0.95833333333333337</v>
      </c>
      <c r="P140" s="65">
        <v>0</v>
      </c>
      <c r="Q140" s="65">
        <v>1</v>
      </c>
      <c r="R140" s="54">
        <v>0.95833333333333337</v>
      </c>
      <c r="S140" s="65">
        <v>0</v>
      </c>
      <c r="T140" s="65">
        <v>1</v>
      </c>
      <c r="U140" s="65">
        <v>72</v>
      </c>
      <c r="V140" s="65"/>
      <c r="W140" s="65"/>
      <c r="X140" s="65"/>
      <c r="Y140" s="62"/>
      <c r="Z140" s="62"/>
      <c r="AA140" s="45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>
        <v>2.4</v>
      </c>
      <c r="AL140" s="62">
        <v>6</v>
      </c>
      <c r="AM140" s="62">
        <v>6</v>
      </c>
      <c r="AN140" s="62">
        <v>2.4</v>
      </c>
      <c r="AO140" s="62">
        <v>6</v>
      </c>
      <c r="AP140" s="62">
        <v>2.4</v>
      </c>
      <c r="AQ140" s="62">
        <v>6</v>
      </c>
      <c r="AR140" s="66"/>
      <c r="AS140" s="66"/>
      <c r="AT140" s="16" t="s">
        <v>166</v>
      </c>
      <c r="AU140" s="62"/>
      <c r="AV140" s="62"/>
      <c r="AW140" s="66"/>
    </row>
    <row r="141" spans="1:49" s="67" customFormat="1" ht="25.5" x14ac:dyDescent="0.25">
      <c r="A141" s="60">
        <v>99.139999999998693</v>
      </c>
      <c r="B141" s="69" t="s">
        <v>243</v>
      </c>
      <c r="C141" s="61" t="s">
        <v>90</v>
      </c>
      <c r="D141" s="62" t="s">
        <v>154</v>
      </c>
      <c r="E141" s="62" t="s">
        <v>163</v>
      </c>
      <c r="F141" s="62" t="s">
        <v>67</v>
      </c>
      <c r="G141" s="62" t="s">
        <v>76</v>
      </c>
      <c r="H141" s="63">
        <v>43252</v>
      </c>
      <c r="I141" s="63">
        <v>43404</v>
      </c>
      <c r="J141" s="90" t="str">
        <f t="shared" si="13"/>
        <v>01.06.18 - 31.10.18 (5 months)</v>
      </c>
      <c r="K141" s="6" t="s">
        <v>43</v>
      </c>
      <c r="L141" s="54">
        <v>0</v>
      </c>
      <c r="M141" s="64">
        <v>0.27083333333333331</v>
      </c>
      <c r="N141" s="65">
        <v>6.5</v>
      </c>
      <c r="O141" s="54">
        <v>0</v>
      </c>
      <c r="P141" s="64">
        <v>0.27083333333333331</v>
      </c>
      <c r="Q141" s="65">
        <v>6.5</v>
      </c>
      <c r="R141" s="54">
        <v>0</v>
      </c>
      <c r="S141" s="64">
        <v>0.27083333333333331</v>
      </c>
      <c r="T141" s="65">
        <v>6.5</v>
      </c>
      <c r="U141" s="65">
        <v>72</v>
      </c>
      <c r="V141" s="65"/>
      <c r="W141" s="65"/>
      <c r="X141" s="65"/>
      <c r="Y141" s="62"/>
      <c r="Z141" s="62"/>
      <c r="AA141" s="45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>
        <v>2.4</v>
      </c>
      <c r="AL141" s="62">
        <v>6</v>
      </c>
      <c r="AM141" s="62">
        <v>6</v>
      </c>
      <c r="AN141" s="62">
        <v>2.4</v>
      </c>
      <c r="AO141" s="62">
        <v>6</v>
      </c>
      <c r="AP141" s="62">
        <v>2.4</v>
      </c>
      <c r="AQ141" s="62">
        <v>6</v>
      </c>
      <c r="AR141" s="66"/>
      <c r="AS141" s="66"/>
      <c r="AT141" s="16" t="s">
        <v>166</v>
      </c>
      <c r="AU141" s="62"/>
      <c r="AV141" s="62"/>
      <c r="AW141" s="66"/>
    </row>
    <row r="142" spans="1:49" s="67" customFormat="1" ht="25.5" x14ac:dyDescent="0.25">
      <c r="A142" s="60">
        <v>99.140999999998698</v>
      </c>
      <c r="B142" s="60" t="s">
        <v>240</v>
      </c>
      <c r="C142" s="61">
        <v>1.2</v>
      </c>
      <c r="D142" s="62" t="s">
        <v>154</v>
      </c>
      <c r="E142" s="62" t="s">
        <v>163</v>
      </c>
      <c r="F142" s="62" t="s">
        <v>67</v>
      </c>
      <c r="G142" s="62" t="s">
        <v>76</v>
      </c>
      <c r="H142" s="63">
        <v>43252</v>
      </c>
      <c r="I142" s="63">
        <v>43404</v>
      </c>
      <c r="J142" s="90" t="str">
        <f t="shared" si="13"/>
        <v>01.06.18 - 31.10.18 (5 months)</v>
      </c>
      <c r="K142" s="6" t="s">
        <v>43</v>
      </c>
      <c r="L142" s="54">
        <v>0.29166666666666669</v>
      </c>
      <c r="M142" s="64">
        <v>0.95833333333333337</v>
      </c>
      <c r="N142" s="65">
        <v>16</v>
      </c>
      <c r="O142" s="54">
        <v>0.29166666666666669</v>
      </c>
      <c r="P142" s="64">
        <v>0.95833333333333337</v>
      </c>
      <c r="Q142" s="65">
        <v>16</v>
      </c>
      <c r="R142" s="54">
        <v>0.29166666666666669</v>
      </c>
      <c r="S142" s="64">
        <v>0.95833333333333337</v>
      </c>
      <c r="T142" s="65">
        <v>16</v>
      </c>
      <c r="U142" s="65">
        <v>36</v>
      </c>
      <c r="V142" s="65"/>
      <c r="W142" s="65"/>
      <c r="X142" s="65"/>
      <c r="Y142" s="62"/>
      <c r="Z142" s="62"/>
      <c r="AA142" s="45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>
        <v>2.4</v>
      </c>
      <c r="AL142" s="62">
        <v>6</v>
      </c>
      <c r="AM142" s="62">
        <v>6</v>
      </c>
      <c r="AN142" s="62">
        <v>2.4</v>
      </c>
      <c r="AO142" s="62">
        <v>6</v>
      </c>
      <c r="AP142" s="62">
        <v>2.4</v>
      </c>
      <c r="AQ142" s="62">
        <v>6</v>
      </c>
      <c r="AR142" s="66"/>
      <c r="AS142" s="66"/>
      <c r="AT142" s="16"/>
      <c r="AU142" s="62"/>
      <c r="AV142" s="62"/>
      <c r="AW142" s="66"/>
    </row>
    <row r="143" spans="1:49" s="67" customFormat="1" ht="25.5" x14ac:dyDescent="0.25">
      <c r="A143" s="60">
        <v>99.141999999998703</v>
      </c>
      <c r="B143" s="69" t="s">
        <v>243</v>
      </c>
      <c r="C143" s="61" t="s">
        <v>90</v>
      </c>
      <c r="D143" s="62" t="s">
        <v>154</v>
      </c>
      <c r="E143" s="62" t="s">
        <v>167</v>
      </c>
      <c r="F143" s="62" t="s">
        <v>67</v>
      </c>
      <c r="G143" s="62" t="s">
        <v>76</v>
      </c>
      <c r="H143" s="63">
        <v>43191</v>
      </c>
      <c r="I143" s="63">
        <v>43220</v>
      </c>
      <c r="J143" s="90" t="str">
        <f t="shared" si="13"/>
        <v>01.04.18 - 30.04.18 (1 months)</v>
      </c>
      <c r="K143" s="6" t="s">
        <v>43</v>
      </c>
      <c r="L143" s="54">
        <v>0.79166666666666663</v>
      </c>
      <c r="M143" s="64">
        <v>0.79166666666666663</v>
      </c>
      <c r="N143" s="65">
        <v>24</v>
      </c>
      <c r="O143" s="54">
        <v>0.70833333333333337</v>
      </c>
      <c r="P143" s="54">
        <v>0.70833333333333337</v>
      </c>
      <c r="Q143" s="65">
        <v>24</v>
      </c>
      <c r="R143" s="54">
        <v>0.70833333333333337</v>
      </c>
      <c r="S143" s="54">
        <v>0.70833333333333337</v>
      </c>
      <c r="T143" s="65">
        <v>24</v>
      </c>
      <c r="U143" s="65">
        <v>4</v>
      </c>
      <c r="V143" s="65"/>
      <c r="W143" s="65"/>
      <c r="X143" s="65"/>
      <c r="Y143" s="62"/>
      <c r="Z143" s="62"/>
      <c r="AA143" s="45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>
        <v>0.8</v>
      </c>
      <c r="AL143" s="62">
        <v>2</v>
      </c>
      <c r="AM143" s="62">
        <v>2</v>
      </c>
      <c r="AN143" s="62">
        <v>0</v>
      </c>
      <c r="AO143" s="62">
        <v>0</v>
      </c>
      <c r="AP143" s="62">
        <v>0</v>
      </c>
      <c r="AQ143" s="62">
        <v>0</v>
      </c>
      <c r="AR143" s="66" t="s">
        <v>161</v>
      </c>
      <c r="AS143" s="66">
        <v>79.164000000000001</v>
      </c>
      <c r="AT143" s="16"/>
      <c r="AU143" s="62"/>
      <c r="AV143" s="62"/>
      <c r="AW143" s="66"/>
    </row>
    <row r="144" spans="1:49" s="67" customFormat="1" ht="25.5" x14ac:dyDescent="0.25">
      <c r="A144" s="60">
        <v>99.142999999998693</v>
      </c>
      <c r="B144" s="60" t="s">
        <v>240</v>
      </c>
      <c r="C144" s="61">
        <v>1.2</v>
      </c>
      <c r="D144" s="62" t="s">
        <v>154</v>
      </c>
      <c r="E144" s="62" t="s">
        <v>167</v>
      </c>
      <c r="F144" s="62" t="s">
        <v>67</v>
      </c>
      <c r="G144" s="62" t="s">
        <v>76</v>
      </c>
      <c r="H144" s="63">
        <v>43221</v>
      </c>
      <c r="I144" s="63">
        <v>43251</v>
      </c>
      <c r="J144" s="90" t="str">
        <f t="shared" si="13"/>
        <v>01.05.18 - 31.05.18 (1 months)</v>
      </c>
      <c r="K144" s="6" t="s">
        <v>43</v>
      </c>
      <c r="L144" s="54">
        <v>0.79166666666666663</v>
      </c>
      <c r="M144" s="65">
        <v>1900</v>
      </c>
      <c r="N144" s="65">
        <v>24</v>
      </c>
      <c r="O144" s="54">
        <v>0.70833333333333337</v>
      </c>
      <c r="P144" s="54">
        <v>0.70833333333333337</v>
      </c>
      <c r="Q144" s="65">
        <v>24</v>
      </c>
      <c r="R144" s="54">
        <v>0.70833333333333337</v>
      </c>
      <c r="S144" s="54">
        <v>0.70833333333333337</v>
      </c>
      <c r="T144" s="65">
        <v>24</v>
      </c>
      <c r="U144" s="65">
        <v>5</v>
      </c>
      <c r="V144" s="65"/>
      <c r="W144" s="65"/>
      <c r="X144" s="65"/>
      <c r="Y144" s="62"/>
      <c r="Z144" s="62"/>
      <c r="AA144" s="45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>
        <v>0.8</v>
      </c>
      <c r="AL144" s="62">
        <v>2</v>
      </c>
      <c r="AM144" s="62">
        <v>2</v>
      </c>
      <c r="AN144" s="62">
        <v>0</v>
      </c>
      <c r="AO144" s="62">
        <v>0</v>
      </c>
      <c r="AP144" s="62">
        <v>0</v>
      </c>
      <c r="AQ144" s="62">
        <v>0</v>
      </c>
      <c r="AR144" s="66" t="s">
        <v>161</v>
      </c>
      <c r="AS144" s="66">
        <v>79.164000000000001</v>
      </c>
      <c r="AT144" s="16"/>
      <c r="AU144" s="62"/>
      <c r="AV144" s="62"/>
      <c r="AW144" s="66"/>
    </row>
    <row r="145" spans="1:49" s="67" customFormat="1" ht="25.5" x14ac:dyDescent="0.25">
      <c r="A145" s="60">
        <v>99.143999999998698</v>
      </c>
      <c r="B145" s="60" t="s">
        <v>240</v>
      </c>
      <c r="C145" s="61">
        <v>1.2</v>
      </c>
      <c r="D145" s="62" t="s">
        <v>154</v>
      </c>
      <c r="E145" s="62" t="s">
        <v>167</v>
      </c>
      <c r="F145" s="62" t="s">
        <v>67</v>
      </c>
      <c r="G145" s="62" t="s">
        <v>76</v>
      </c>
      <c r="H145" s="63">
        <v>43252</v>
      </c>
      <c r="I145" s="63">
        <v>43404</v>
      </c>
      <c r="J145" s="90" t="str">
        <f t="shared" si="13"/>
        <v>01.06.18 - 31.10.18 (5 months)</v>
      </c>
      <c r="K145" s="6" t="s">
        <v>43</v>
      </c>
      <c r="L145" s="54">
        <v>0.79166666666666663</v>
      </c>
      <c r="M145" s="65">
        <v>1900</v>
      </c>
      <c r="N145" s="65">
        <v>24</v>
      </c>
      <c r="O145" s="54">
        <v>0.70833333333333337</v>
      </c>
      <c r="P145" s="54">
        <v>0.70833333333333337</v>
      </c>
      <c r="Q145" s="65">
        <v>24</v>
      </c>
      <c r="R145" s="54">
        <v>0.70833333333333337</v>
      </c>
      <c r="S145" s="54">
        <v>0.70833333333333337</v>
      </c>
      <c r="T145" s="65">
        <v>24</v>
      </c>
      <c r="U145" s="65">
        <v>6</v>
      </c>
      <c r="V145" s="65"/>
      <c r="W145" s="65"/>
      <c r="X145" s="65"/>
      <c r="Y145" s="62"/>
      <c r="Z145" s="62"/>
      <c r="AA145" s="45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>
        <v>0.8</v>
      </c>
      <c r="AL145" s="62">
        <v>2</v>
      </c>
      <c r="AM145" s="62">
        <v>2</v>
      </c>
      <c r="AN145" s="62">
        <v>0</v>
      </c>
      <c r="AO145" s="62">
        <v>0</v>
      </c>
      <c r="AP145" s="62">
        <v>0</v>
      </c>
      <c r="AQ145" s="62">
        <v>0</v>
      </c>
      <c r="AR145" s="66" t="s">
        <v>161</v>
      </c>
      <c r="AS145" s="66">
        <v>79.164000000000001</v>
      </c>
      <c r="AT145" s="16"/>
      <c r="AU145" s="62"/>
      <c r="AV145" s="62"/>
      <c r="AW145" s="66"/>
    </row>
    <row r="146" spans="1:49" s="67" customFormat="1" ht="25.5" x14ac:dyDescent="0.25">
      <c r="A146" s="60">
        <v>99.144999999998603</v>
      </c>
      <c r="B146" s="69" t="s">
        <v>243</v>
      </c>
      <c r="C146" s="61" t="s">
        <v>90</v>
      </c>
      <c r="D146" s="62" t="s">
        <v>154</v>
      </c>
      <c r="E146" s="62" t="s">
        <v>156</v>
      </c>
      <c r="F146" s="62" t="s">
        <v>67</v>
      </c>
      <c r="G146" s="62" t="s">
        <v>76</v>
      </c>
      <c r="H146" s="63">
        <v>43191</v>
      </c>
      <c r="I146" s="63">
        <v>43220</v>
      </c>
      <c r="J146" s="90" t="str">
        <f t="shared" si="13"/>
        <v>01.04.18 - 30.04.18 (1 months)</v>
      </c>
      <c r="K146" s="6" t="s">
        <v>43</v>
      </c>
      <c r="L146" s="54">
        <v>0.79166666666666663</v>
      </c>
      <c r="M146" s="65">
        <v>1900</v>
      </c>
      <c r="N146" s="65">
        <v>24</v>
      </c>
      <c r="O146" s="54">
        <v>0.70833333333333337</v>
      </c>
      <c r="P146" s="54">
        <v>0.70833333333333337</v>
      </c>
      <c r="Q146" s="65">
        <v>24</v>
      </c>
      <c r="R146" s="54">
        <v>0.70833333333333337</v>
      </c>
      <c r="S146" s="54">
        <v>0.70833333333333337</v>
      </c>
      <c r="T146" s="65">
        <v>24</v>
      </c>
      <c r="U146" s="65">
        <v>8</v>
      </c>
      <c r="V146" s="65"/>
      <c r="W146" s="65"/>
      <c r="X146" s="65"/>
      <c r="Y146" s="62"/>
      <c r="Z146" s="62"/>
      <c r="AA146" s="45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>
        <v>1.6</v>
      </c>
      <c r="AL146" s="62">
        <v>4</v>
      </c>
      <c r="AM146" s="62">
        <v>4</v>
      </c>
      <c r="AN146" s="62">
        <v>0</v>
      </c>
      <c r="AO146" s="62">
        <v>0</v>
      </c>
      <c r="AP146" s="62">
        <v>0</v>
      </c>
      <c r="AQ146" s="62">
        <v>0</v>
      </c>
      <c r="AR146" s="66" t="s">
        <v>161</v>
      </c>
      <c r="AS146" s="66">
        <v>83.14</v>
      </c>
      <c r="AT146" s="16"/>
      <c r="AU146" s="62"/>
      <c r="AV146" s="62"/>
      <c r="AW146" s="66"/>
    </row>
    <row r="147" spans="1:49" s="67" customFormat="1" ht="25.5" x14ac:dyDescent="0.25">
      <c r="A147" s="60">
        <v>99.145999999998594</v>
      </c>
      <c r="B147" s="60" t="s">
        <v>240</v>
      </c>
      <c r="C147" s="61">
        <v>2</v>
      </c>
      <c r="D147" s="62" t="s">
        <v>154</v>
      </c>
      <c r="E147" s="62" t="s">
        <v>168</v>
      </c>
      <c r="F147" s="62" t="s">
        <v>67</v>
      </c>
      <c r="G147" s="62" t="s">
        <v>76</v>
      </c>
      <c r="H147" s="63">
        <v>43191</v>
      </c>
      <c r="I147" s="63">
        <v>43220</v>
      </c>
      <c r="J147" s="90" t="str">
        <f t="shared" si="13"/>
        <v>01.04.18 - 30.04.18 (1 months)</v>
      </c>
      <c r="K147" s="6" t="s">
        <v>43</v>
      </c>
      <c r="L147" s="54">
        <v>0.79166666666666663</v>
      </c>
      <c r="M147" s="65">
        <v>1900</v>
      </c>
      <c r="N147" s="65">
        <v>24</v>
      </c>
      <c r="O147" s="54">
        <v>0.70833333333333337</v>
      </c>
      <c r="P147" s="54">
        <v>0.70833333333333337</v>
      </c>
      <c r="Q147" s="65">
        <v>24</v>
      </c>
      <c r="R147" s="54">
        <v>0.70833333333333337</v>
      </c>
      <c r="S147" s="54">
        <v>0.70833333333333337</v>
      </c>
      <c r="T147" s="65">
        <v>24</v>
      </c>
      <c r="U147" s="65">
        <v>8</v>
      </c>
      <c r="V147" s="65"/>
      <c r="W147" s="65"/>
      <c r="X147" s="65"/>
      <c r="Y147" s="62"/>
      <c r="Z147" s="62"/>
      <c r="AA147" s="45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>
        <v>0</v>
      </c>
      <c r="AL147" s="62">
        <v>0</v>
      </c>
      <c r="AM147" s="62">
        <v>0</v>
      </c>
      <c r="AN147" s="62">
        <v>0</v>
      </c>
      <c r="AO147" s="62">
        <v>0</v>
      </c>
      <c r="AP147" s="62">
        <v>0.4</v>
      </c>
      <c r="AQ147" s="62">
        <v>1</v>
      </c>
      <c r="AR147" s="66" t="s">
        <v>161</v>
      </c>
      <c r="AS147" s="66">
        <v>83.17</v>
      </c>
      <c r="AT147" s="16"/>
      <c r="AU147" s="62"/>
      <c r="AV147" s="62"/>
      <c r="AW147" s="66"/>
    </row>
    <row r="148" spans="1:49" s="67" customFormat="1" ht="25.5" x14ac:dyDescent="0.25">
      <c r="A148" s="60">
        <v>99.146999999998599</v>
      </c>
      <c r="B148" s="60" t="s">
        <v>240</v>
      </c>
      <c r="C148" s="61">
        <v>2</v>
      </c>
      <c r="D148" s="62" t="s">
        <v>154</v>
      </c>
      <c r="E148" s="62" t="s">
        <v>168</v>
      </c>
      <c r="F148" s="62" t="s">
        <v>67</v>
      </c>
      <c r="G148" s="62" t="s">
        <v>76</v>
      </c>
      <c r="H148" s="63">
        <v>43221</v>
      </c>
      <c r="I148" s="63">
        <v>43251</v>
      </c>
      <c r="J148" s="90" t="str">
        <f t="shared" si="13"/>
        <v>01.05.18 - 31.05.18 (1 months)</v>
      </c>
      <c r="K148" s="6" t="s">
        <v>43</v>
      </c>
      <c r="L148" s="54">
        <v>0.79166666666666663</v>
      </c>
      <c r="M148" s="65">
        <v>1900</v>
      </c>
      <c r="N148" s="65">
        <v>24</v>
      </c>
      <c r="O148" s="54">
        <v>0.70833333333333337</v>
      </c>
      <c r="P148" s="54">
        <v>0.70833333333333337</v>
      </c>
      <c r="Q148" s="65">
        <v>24</v>
      </c>
      <c r="R148" s="54">
        <v>0.70833333333333337</v>
      </c>
      <c r="S148" s="54">
        <v>0.70833333333333337</v>
      </c>
      <c r="T148" s="65">
        <v>24</v>
      </c>
      <c r="U148" s="65">
        <v>7</v>
      </c>
      <c r="V148" s="65"/>
      <c r="W148" s="65"/>
      <c r="X148" s="65"/>
      <c r="Y148" s="62"/>
      <c r="Z148" s="62"/>
      <c r="AA148" s="45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>
        <v>0</v>
      </c>
      <c r="AL148" s="62">
        <v>0</v>
      </c>
      <c r="AM148" s="62">
        <v>0</v>
      </c>
      <c r="AN148" s="62">
        <v>0</v>
      </c>
      <c r="AO148" s="62">
        <v>0</v>
      </c>
      <c r="AP148" s="62">
        <v>0.4</v>
      </c>
      <c r="AQ148" s="62">
        <v>1</v>
      </c>
      <c r="AR148" s="66" t="s">
        <v>161</v>
      </c>
      <c r="AS148" s="66">
        <v>83.17</v>
      </c>
      <c r="AT148" s="16"/>
      <c r="AU148" s="62"/>
      <c r="AV148" s="62"/>
      <c r="AW148" s="66"/>
    </row>
    <row r="149" spans="1:49" s="67" customFormat="1" ht="25.5" x14ac:dyDescent="0.25">
      <c r="A149" s="60">
        <v>99.147999999998603</v>
      </c>
      <c r="B149" s="60" t="s">
        <v>240</v>
      </c>
      <c r="C149" s="61">
        <v>1.3</v>
      </c>
      <c r="D149" s="62" t="s">
        <v>154</v>
      </c>
      <c r="E149" s="62" t="s">
        <v>168</v>
      </c>
      <c r="F149" s="62" t="s">
        <v>67</v>
      </c>
      <c r="G149" s="62" t="s">
        <v>76</v>
      </c>
      <c r="H149" s="63">
        <v>43252</v>
      </c>
      <c r="I149" s="63">
        <v>43404</v>
      </c>
      <c r="J149" s="90" t="str">
        <f t="shared" si="13"/>
        <v>01.06.18 - 31.10.18 (5 months)</v>
      </c>
      <c r="K149" s="6" t="s">
        <v>43</v>
      </c>
      <c r="L149" s="54">
        <v>0.79166666666666663</v>
      </c>
      <c r="M149" s="65">
        <v>1900</v>
      </c>
      <c r="N149" s="65">
        <v>24</v>
      </c>
      <c r="O149" s="54">
        <v>0.70833333333333337</v>
      </c>
      <c r="P149" s="54">
        <v>0.70833333333333337</v>
      </c>
      <c r="Q149" s="65">
        <v>24</v>
      </c>
      <c r="R149" s="54">
        <v>0.70833333333333337</v>
      </c>
      <c r="S149" s="54">
        <v>0.70833333333333337</v>
      </c>
      <c r="T149" s="65">
        <v>24</v>
      </c>
      <c r="U149" s="65">
        <v>6</v>
      </c>
      <c r="V149" s="65"/>
      <c r="W149" s="65"/>
      <c r="X149" s="65"/>
      <c r="Y149" s="62"/>
      <c r="Z149" s="62"/>
      <c r="AA149" s="45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>
        <v>0</v>
      </c>
      <c r="AL149" s="62">
        <v>0</v>
      </c>
      <c r="AM149" s="62">
        <v>0</v>
      </c>
      <c r="AN149" s="62">
        <v>0</v>
      </c>
      <c r="AO149" s="62">
        <v>0</v>
      </c>
      <c r="AP149" s="62">
        <v>0.4</v>
      </c>
      <c r="AQ149" s="62">
        <v>1</v>
      </c>
      <c r="AR149" s="66" t="s">
        <v>161</v>
      </c>
      <c r="AS149" s="66">
        <v>83.17</v>
      </c>
      <c r="AT149" s="16"/>
      <c r="AU149" s="62"/>
      <c r="AV149" s="62"/>
      <c r="AW149" s="66"/>
    </row>
    <row r="150" spans="1:49" s="67" customFormat="1" ht="25.5" x14ac:dyDescent="0.25">
      <c r="A150" s="60">
        <v>99.148999999998594</v>
      </c>
      <c r="B150" s="69" t="s">
        <v>243</v>
      </c>
      <c r="C150" s="61" t="s">
        <v>90</v>
      </c>
      <c r="D150" s="62" t="s">
        <v>154</v>
      </c>
      <c r="E150" s="62" t="s">
        <v>155</v>
      </c>
      <c r="F150" s="62" t="s">
        <v>67</v>
      </c>
      <c r="G150" s="62" t="s">
        <v>76</v>
      </c>
      <c r="H150" s="63">
        <v>43191</v>
      </c>
      <c r="I150" s="63">
        <v>43220</v>
      </c>
      <c r="J150" s="90" t="str">
        <f t="shared" si="13"/>
        <v>01.04.18 - 30.04.18 (1 months)</v>
      </c>
      <c r="K150" s="6" t="s">
        <v>43</v>
      </c>
      <c r="L150" s="54">
        <v>0.95833333333333337</v>
      </c>
      <c r="M150" s="64">
        <v>0.29166666666666669</v>
      </c>
      <c r="N150" s="65">
        <v>8</v>
      </c>
      <c r="O150" s="54">
        <v>0.95833333333333337</v>
      </c>
      <c r="P150" s="64">
        <v>0.29166666666666669</v>
      </c>
      <c r="Q150" s="65">
        <v>8</v>
      </c>
      <c r="R150" s="54">
        <v>0.95833333333333337</v>
      </c>
      <c r="S150" s="64">
        <v>0.29166666666666669</v>
      </c>
      <c r="T150" s="65">
        <v>8</v>
      </c>
      <c r="U150" s="65">
        <v>28</v>
      </c>
      <c r="V150" s="65"/>
      <c r="W150" s="65"/>
      <c r="X150" s="65"/>
      <c r="Y150" s="62"/>
      <c r="Z150" s="62"/>
      <c r="AA150" s="45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>
        <v>0.8</v>
      </c>
      <c r="AL150" s="62">
        <v>2</v>
      </c>
      <c r="AM150" s="62">
        <v>2</v>
      </c>
      <c r="AN150" s="62">
        <v>0.8</v>
      </c>
      <c r="AO150" s="62">
        <v>2</v>
      </c>
      <c r="AP150" s="62">
        <v>0.8</v>
      </c>
      <c r="AQ150" s="62">
        <v>2</v>
      </c>
      <c r="AR150" s="66" t="s">
        <v>161</v>
      </c>
      <c r="AS150" s="66">
        <v>94.043999999999997</v>
      </c>
      <c r="AT150" s="16"/>
      <c r="AU150" s="62"/>
      <c r="AV150" s="62"/>
      <c r="AW150" s="66"/>
    </row>
    <row r="151" spans="1:49" s="67" customFormat="1" ht="25.5" x14ac:dyDescent="0.25">
      <c r="A151" s="60">
        <v>99.149999999998599</v>
      </c>
      <c r="B151" s="60" t="s">
        <v>240</v>
      </c>
      <c r="C151" s="61">
        <v>2</v>
      </c>
      <c r="D151" s="62" t="s">
        <v>154</v>
      </c>
      <c r="E151" s="62" t="s">
        <v>155</v>
      </c>
      <c r="F151" s="62" t="s">
        <v>67</v>
      </c>
      <c r="G151" s="62" t="s">
        <v>76</v>
      </c>
      <c r="H151" s="63">
        <v>43191</v>
      </c>
      <c r="I151" s="63">
        <v>43220</v>
      </c>
      <c r="J151" s="90" t="str">
        <f t="shared" si="13"/>
        <v>01.04.18 - 30.04.18 (1 months)</v>
      </c>
      <c r="K151" s="6" t="s">
        <v>43</v>
      </c>
      <c r="L151" s="54">
        <v>0.3125</v>
      </c>
      <c r="M151" s="64">
        <v>0.66666666666666663</v>
      </c>
      <c r="N151" s="65">
        <v>8.5</v>
      </c>
      <c r="O151" s="54">
        <v>0.3125</v>
      </c>
      <c r="P151" s="64">
        <v>0.60416666666666663</v>
      </c>
      <c r="Q151" s="65">
        <v>7</v>
      </c>
      <c r="R151" s="54">
        <v>0.3125</v>
      </c>
      <c r="S151" s="64">
        <v>0.60416666666666663</v>
      </c>
      <c r="T151" s="65">
        <v>7</v>
      </c>
      <c r="U151" s="65">
        <v>7</v>
      </c>
      <c r="V151" s="65"/>
      <c r="W151" s="65"/>
      <c r="X151" s="65"/>
      <c r="Y151" s="62"/>
      <c r="Z151" s="62"/>
      <c r="AA151" s="45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>
        <v>0</v>
      </c>
      <c r="AL151" s="62">
        <v>0</v>
      </c>
      <c r="AM151" s="62">
        <v>0</v>
      </c>
      <c r="AN151" s="62">
        <v>0</v>
      </c>
      <c r="AO151" s="62">
        <v>0</v>
      </c>
      <c r="AP151" s="62">
        <f>AQ151*2/5</f>
        <v>0.4</v>
      </c>
      <c r="AQ151" s="62">
        <v>1</v>
      </c>
      <c r="AR151" s="66" t="s">
        <v>161</v>
      </c>
      <c r="AS151" s="66">
        <v>94.045000000000002</v>
      </c>
      <c r="AT151" s="16" t="s">
        <v>169</v>
      </c>
      <c r="AU151" s="62"/>
      <c r="AV151" s="62"/>
      <c r="AW151" s="66"/>
    </row>
    <row r="152" spans="1:49" s="67" customFormat="1" ht="25.5" x14ac:dyDescent="0.25">
      <c r="A152" s="60">
        <v>99.150999999998604</v>
      </c>
      <c r="B152" s="60" t="s">
        <v>240</v>
      </c>
      <c r="C152" s="61">
        <v>2</v>
      </c>
      <c r="D152" s="62" t="s">
        <v>154</v>
      </c>
      <c r="E152" s="62" t="s">
        <v>155</v>
      </c>
      <c r="F152" s="62" t="s">
        <v>67</v>
      </c>
      <c r="G152" s="62" t="s">
        <v>76</v>
      </c>
      <c r="H152" s="63">
        <v>43191</v>
      </c>
      <c r="I152" s="63">
        <v>43220</v>
      </c>
      <c r="J152" s="90" t="str">
        <f t="shared" si="13"/>
        <v>01.04.18 - 30.04.18 (1 months)</v>
      </c>
      <c r="K152" s="6" t="s">
        <v>43</v>
      </c>
      <c r="L152" s="54">
        <v>0.79166666666666663</v>
      </c>
      <c r="M152" s="64">
        <v>0.9375</v>
      </c>
      <c r="N152" s="65">
        <v>3.5</v>
      </c>
      <c r="O152" s="54">
        <v>0.64583333333333337</v>
      </c>
      <c r="P152" s="64">
        <v>0.9375</v>
      </c>
      <c r="Q152" s="65">
        <v>7</v>
      </c>
      <c r="R152" s="54">
        <v>0.64583333333333337</v>
      </c>
      <c r="S152" s="64">
        <v>0.9375</v>
      </c>
      <c r="T152" s="65">
        <v>7</v>
      </c>
      <c r="U152" s="65">
        <v>7</v>
      </c>
      <c r="V152" s="65"/>
      <c r="W152" s="65"/>
      <c r="X152" s="65"/>
      <c r="Y152" s="62"/>
      <c r="Z152" s="62"/>
      <c r="AA152" s="45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>
        <v>0</v>
      </c>
      <c r="AL152" s="62">
        <v>0</v>
      </c>
      <c r="AM152" s="62">
        <v>0</v>
      </c>
      <c r="AN152" s="62">
        <v>0</v>
      </c>
      <c r="AO152" s="62">
        <v>0</v>
      </c>
      <c r="AP152" s="62">
        <f>AQ152*2/5</f>
        <v>0.4</v>
      </c>
      <c r="AQ152" s="62">
        <v>1</v>
      </c>
      <c r="AR152" s="66" t="s">
        <v>161</v>
      </c>
      <c r="AS152" s="66">
        <v>94.046000000000006</v>
      </c>
      <c r="AT152" s="16" t="s">
        <v>169</v>
      </c>
      <c r="AU152" s="62"/>
      <c r="AV152" s="62"/>
      <c r="AW152" s="66"/>
    </row>
    <row r="153" spans="1:49" s="67" customFormat="1" ht="25.5" x14ac:dyDescent="0.25">
      <c r="A153" s="60">
        <v>99.151999999998594</v>
      </c>
      <c r="B153" s="69" t="s">
        <v>243</v>
      </c>
      <c r="C153" s="61" t="s">
        <v>90</v>
      </c>
      <c r="D153" s="62" t="s">
        <v>154</v>
      </c>
      <c r="E153" s="62" t="s">
        <v>155</v>
      </c>
      <c r="F153" s="62" t="s">
        <v>67</v>
      </c>
      <c r="G153" s="62" t="s">
        <v>76</v>
      </c>
      <c r="H153" s="63">
        <v>43221</v>
      </c>
      <c r="I153" s="63">
        <v>43251</v>
      </c>
      <c r="J153" s="90" t="str">
        <f t="shared" si="13"/>
        <v>01.05.18 - 31.05.18 (1 months)</v>
      </c>
      <c r="K153" s="6" t="s">
        <v>43</v>
      </c>
      <c r="L153" s="54">
        <v>0.95833333333333337</v>
      </c>
      <c r="M153" s="64">
        <v>0.29166666666666669</v>
      </c>
      <c r="N153" s="65">
        <v>8</v>
      </c>
      <c r="O153" s="54">
        <v>0.95833333333333337</v>
      </c>
      <c r="P153" s="64">
        <v>0.29166666666666669</v>
      </c>
      <c r="Q153" s="65">
        <v>8</v>
      </c>
      <c r="R153" s="54">
        <v>0.95833333333333337</v>
      </c>
      <c r="S153" s="64">
        <v>0.29166666666666669</v>
      </c>
      <c r="T153" s="65">
        <v>8</v>
      </c>
      <c r="U153" s="65">
        <v>39</v>
      </c>
      <c r="V153" s="65"/>
      <c r="W153" s="65"/>
      <c r="X153" s="65"/>
      <c r="Y153" s="62"/>
      <c r="Z153" s="62"/>
      <c r="AA153" s="45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>
        <v>1.2</v>
      </c>
      <c r="AL153" s="62">
        <v>3</v>
      </c>
      <c r="AM153" s="62">
        <v>3</v>
      </c>
      <c r="AN153" s="62">
        <v>1.2</v>
      </c>
      <c r="AO153" s="62">
        <v>3</v>
      </c>
      <c r="AP153" s="62">
        <v>1.2</v>
      </c>
      <c r="AQ153" s="62">
        <v>3</v>
      </c>
      <c r="AR153" s="66" t="s">
        <v>161</v>
      </c>
      <c r="AS153" s="66">
        <v>94.043999999999997</v>
      </c>
      <c r="AT153" s="16"/>
      <c r="AU153" s="62"/>
      <c r="AV153" s="62"/>
      <c r="AW153" s="66"/>
    </row>
    <row r="154" spans="1:49" s="67" customFormat="1" ht="25.5" x14ac:dyDescent="0.25">
      <c r="A154" s="60">
        <v>99.152999999998599</v>
      </c>
      <c r="B154" s="60" t="s">
        <v>240</v>
      </c>
      <c r="C154" s="61">
        <v>2</v>
      </c>
      <c r="D154" s="62" t="s">
        <v>154</v>
      </c>
      <c r="E154" s="62" t="s">
        <v>155</v>
      </c>
      <c r="F154" s="62" t="s">
        <v>67</v>
      </c>
      <c r="G154" s="62" t="s">
        <v>76</v>
      </c>
      <c r="H154" s="63">
        <v>43221</v>
      </c>
      <c r="I154" s="63">
        <v>43251</v>
      </c>
      <c r="J154" s="90" t="str">
        <f t="shared" si="13"/>
        <v>01.05.18 - 31.05.18 (1 months)</v>
      </c>
      <c r="K154" s="6" t="s">
        <v>43</v>
      </c>
      <c r="L154" s="54">
        <v>0.3125</v>
      </c>
      <c r="M154" s="64">
        <v>0.66666666666666663</v>
      </c>
      <c r="N154" s="65">
        <v>8.5</v>
      </c>
      <c r="O154" s="54">
        <v>0.3125</v>
      </c>
      <c r="P154" s="64">
        <v>0.60416666666666663</v>
      </c>
      <c r="Q154" s="65">
        <v>7</v>
      </c>
      <c r="R154" s="54">
        <v>0.3125</v>
      </c>
      <c r="S154" s="64">
        <v>0.60416666666666663</v>
      </c>
      <c r="T154" s="65">
        <v>7</v>
      </c>
      <c r="U154" s="65">
        <v>13</v>
      </c>
      <c r="V154" s="65"/>
      <c r="W154" s="65"/>
      <c r="X154" s="65"/>
      <c r="Y154" s="62"/>
      <c r="Z154" s="62"/>
      <c r="AA154" s="45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>
        <v>0</v>
      </c>
      <c r="AL154" s="62">
        <v>0</v>
      </c>
      <c r="AM154" s="62">
        <v>0</v>
      </c>
      <c r="AN154" s="62">
        <v>0</v>
      </c>
      <c r="AO154" s="62">
        <v>0</v>
      </c>
      <c r="AP154" s="62">
        <f>AQ154*2/5</f>
        <v>0.8</v>
      </c>
      <c r="AQ154" s="62">
        <v>2</v>
      </c>
      <c r="AR154" s="66" t="s">
        <v>161</v>
      </c>
      <c r="AS154" s="66">
        <v>94.045000000000002</v>
      </c>
      <c r="AT154" s="16" t="s">
        <v>170</v>
      </c>
      <c r="AU154" s="62"/>
      <c r="AV154" s="62"/>
      <c r="AW154" s="66"/>
    </row>
    <row r="155" spans="1:49" s="67" customFormat="1" ht="25.5" x14ac:dyDescent="0.25">
      <c r="A155" s="60">
        <v>99.153999999998604</v>
      </c>
      <c r="B155" s="60" t="s">
        <v>240</v>
      </c>
      <c r="C155" s="61">
        <v>2</v>
      </c>
      <c r="D155" s="62" t="s">
        <v>154</v>
      </c>
      <c r="E155" s="62" t="s">
        <v>155</v>
      </c>
      <c r="F155" s="62" t="s">
        <v>67</v>
      </c>
      <c r="G155" s="62" t="s">
        <v>76</v>
      </c>
      <c r="H155" s="63">
        <v>43221</v>
      </c>
      <c r="I155" s="63">
        <v>43251</v>
      </c>
      <c r="J155" s="90" t="str">
        <f t="shared" si="13"/>
        <v>01.05.18 - 31.05.18 (1 months)</v>
      </c>
      <c r="K155" s="6" t="s">
        <v>43</v>
      </c>
      <c r="L155" s="54">
        <v>0.79166666666666663</v>
      </c>
      <c r="M155" s="64">
        <v>0.9375</v>
      </c>
      <c r="N155" s="65">
        <v>3.5</v>
      </c>
      <c r="O155" s="54">
        <v>0.64583333333333337</v>
      </c>
      <c r="P155" s="64">
        <v>0.9375</v>
      </c>
      <c r="Q155" s="65">
        <v>7</v>
      </c>
      <c r="R155" s="54">
        <v>0.64583333333333337</v>
      </c>
      <c r="S155" s="64">
        <v>0.9375</v>
      </c>
      <c r="T155" s="65">
        <v>7</v>
      </c>
      <c r="U155" s="65">
        <v>13</v>
      </c>
      <c r="V155" s="65"/>
      <c r="W155" s="65"/>
      <c r="X155" s="65"/>
      <c r="Y155" s="62"/>
      <c r="Z155" s="62"/>
      <c r="AA155" s="45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>
        <v>0</v>
      </c>
      <c r="AL155" s="62">
        <v>0</v>
      </c>
      <c r="AM155" s="62">
        <v>0</v>
      </c>
      <c r="AN155" s="62">
        <v>0</v>
      </c>
      <c r="AO155" s="62">
        <v>0</v>
      </c>
      <c r="AP155" s="62">
        <f>AQ155*2/5</f>
        <v>0.8</v>
      </c>
      <c r="AQ155" s="62">
        <v>2</v>
      </c>
      <c r="AR155" s="66" t="s">
        <v>161</v>
      </c>
      <c r="AS155" s="66">
        <v>94.046000000000006</v>
      </c>
      <c r="AT155" s="16" t="s">
        <v>170</v>
      </c>
      <c r="AU155" s="62"/>
      <c r="AV155" s="62"/>
      <c r="AW155" s="66"/>
    </row>
    <row r="156" spans="1:49" s="67" customFormat="1" ht="25.5" x14ac:dyDescent="0.25">
      <c r="A156" s="60">
        <v>99.154999999998594</v>
      </c>
      <c r="B156" s="69" t="s">
        <v>243</v>
      </c>
      <c r="C156" s="61" t="s">
        <v>90</v>
      </c>
      <c r="D156" s="62" t="s">
        <v>154</v>
      </c>
      <c r="E156" s="62" t="s">
        <v>155</v>
      </c>
      <c r="F156" s="62" t="s">
        <v>67</v>
      </c>
      <c r="G156" s="62" t="s">
        <v>76</v>
      </c>
      <c r="H156" s="63">
        <v>43252</v>
      </c>
      <c r="I156" s="63">
        <v>43281</v>
      </c>
      <c r="J156" s="90" t="str">
        <f t="shared" si="13"/>
        <v>01.06.18 - 30.06.18 (1 months)</v>
      </c>
      <c r="K156" s="6" t="s">
        <v>43</v>
      </c>
      <c r="L156" s="54">
        <v>0.95833333333333337</v>
      </c>
      <c r="M156" s="64">
        <v>0.29166666666666669</v>
      </c>
      <c r="N156" s="65">
        <v>8</v>
      </c>
      <c r="O156" s="54">
        <v>0.95833333333333337</v>
      </c>
      <c r="P156" s="64">
        <v>0.29166666666666669</v>
      </c>
      <c r="Q156" s="65">
        <v>8</v>
      </c>
      <c r="R156" s="54">
        <v>0.95833333333333337</v>
      </c>
      <c r="S156" s="64">
        <v>0.29166666666666669</v>
      </c>
      <c r="T156" s="65">
        <v>8</v>
      </c>
      <c r="U156" s="65">
        <v>36</v>
      </c>
      <c r="V156" s="65"/>
      <c r="W156" s="65"/>
      <c r="X156" s="65"/>
      <c r="Y156" s="62"/>
      <c r="Z156" s="62"/>
      <c r="AA156" s="45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>
        <v>1.2</v>
      </c>
      <c r="AL156" s="62">
        <v>3</v>
      </c>
      <c r="AM156" s="62">
        <v>3</v>
      </c>
      <c r="AN156" s="62">
        <v>1.2</v>
      </c>
      <c r="AO156" s="62">
        <v>3</v>
      </c>
      <c r="AP156" s="62">
        <v>1.2</v>
      </c>
      <c r="AQ156" s="62">
        <v>3</v>
      </c>
      <c r="AR156" s="66" t="s">
        <v>161</v>
      </c>
      <c r="AS156" s="66">
        <v>94.043999999999997</v>
      </c>
      <c r="AT156" s="16"/>
      <c r="AU156" s="62"/>
      <c r="AV156" s="62"/>
      <c r="AW156" s="66"/>
    </row>
    <row r="157" spans="1:49" s="67" customFormat="1" ht="25.5" x14ac:dyDescent="0.25">
      <c r="A157" s="60">
        <v>99.1559999999985</v>
      </c>
      <c r="B157" s="60" t="s">
        <v>240</v>
      </c>
      <c r="C157" s="61">
        <v>2</v>
      </c>
      <c r="D157" s="62" t="s">
        <v>154</v>
      </c>
      <c r="E157" s="62" t="s">
        <v>155</v>
      </c>
      <c r="F157" s="62" t="s">
        <v>67</v>
      </c>
      <c r="G157" s="62" t="s">
        <v>76</v>
      </c>
      <c r="H157" s="63">
        <v>43252</v>
      </c>
      <c r="I157" s="63">
        <v>43281</v>
      </c>
      <c r="J157" s="90" t="str">
        <f t="shared" si="13"/>
        <v>01.06.18 - 30.06.18 (1 months)</v>
      </c>
      <c r="K157" s="6" t="s">
        <v>43</v>
      </c>
      <c r="L157" s="54">
        <v>0.3125</v>
      </c>
      <c r="M157" s="64">
        <v>0.66666666666666663</v>
      </c>
      <c r="N157" s="65">
        <v>8.5</v>
      </c>
      <c r="O157" s="54">
        <v>0.3125</v>
      </c>
      <c r="P157" s="64">
        <v>0.60416666666666663</v>
      </c>
      <c r="Q157" s="65">
        <v>7</v>
      </c>
      <c r="R157" s="54">
        <v>0.3125</v>
      </c>
      <c r="S157" s="64">
        <v>0.60416666666666663</v>
      </c>
      <c r="T157" s="65">
        <v>7</v>
      </c>
      <c r="U157" s="65">
        <v>12</v>
      </c>
      <c r="V157" s="65"/>
      <c r="W157" s="65"/>
      <c r="X157" s="65"/>
      <c r="Y157" s="62"/>
      <c r="Z157" s="62"/>
      <c r="AA157" s="45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>
        <v>0</v>
      </c>
      <c r="AL157" s="62">
        <v>0</v>
      </c>
      <c r="AM157" s="62">
        <v>0</v>
      </c>
      <c r="AN157" s="62">
        <v>0</v>
      </c>
      <c r="AO157" s="62">
        <v>0</v>
      </c>
      <c r="AP157" s="62">
        <f>AQ157*2/5</f>
        <v>0.8</v>
      </c>
      <c r="AQ157" s="62">
        <v>2</v>
      </c>
      <c r="AR157" s="66" t="s">
        <v>161</v>
      </c>
      <c r="AS157" s="66">
        <v>94.045000000000002</v>
      </c>
      <c r="AT157" s="16" t="s">
        <v>171</v>
      </c>
      <c r="AU157" s="62"/>
      <c r="AV157" s="62"/>
      <c r="AW157" s="66"/>
    </row>
    <row r="158" spans="1:49" s="67" customFormat="1" ht="25.5" x14ac:dyDescent="0.25">
      <c r="A158" s="60">
        <v>99.156999999998504</v>
      </c>
      <c r="B158" s="60" t="s">
        <v>240</v>
      </c>
      <c r="C158" s="61">
        <v>2</v>
      </c>
      <c r="D158" s="62" t="s">
        <v>154</v>
      </c>
      <c r="E158" s="62" t="s">
        <v>155</v>
      </c>
      <c r="F158" s="62" t="s">
        <v>67</v>
      </c>
      <c r="G158" s="62" t="s">
        <v>76</v>
      </c>
      <c r="H158" s="63">
        <v>43252</v>
      </c>
      <c r="I158" s="63">
        <v>43281</v>
      </c>
      <c r="J158" s="90" t="str">
        <f t="shared" si="13"/>
        <v>01.06.18 - 30.06.18 (1 months)</v>
      </c>
      <c r="K158" s="6" t="s">
        <v>43</v>
      </c>
      <c r="L158" s="54">
        <v>0.79166666666666663</v>
      </c>
      <c r="M158" s="64">
        <v>0.9375</v>
      </c>
      <c r="N158" s="65">
        <v>3.5</v>
      </c>
      <c r="O158" s="54">
        <v>0.64583333333333337</v>
      </c>
      <c r="P158" s="64">
        <v>0.9375</v>
      </c>
      <c r="Q158" s="65">
        <v>7</v>
      </c>
      <c r="R158" s="54">
        <v>0.64583333333333337</v>
      </c>
      <c r="S158" s="64">
        <v>0.9375</v>
      </c>
      <c r="T158" s="65">
        <v>7</v>
      </c>
      <c r="U158" s="65">
        <v>12</v>
      </c>
      <c r="V158" s="65"/>
      <c r="W158" s="65"/>
      <c r="X158" s="65"/>
      <c r="Y158" s="62"/>
      <c r="Z158" s="62"/>
      <c r="AA158" s="45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>
        <v>0</v>
      </c>
      <c r="AL158" s="62">
        <v>0</v>
      </c>
      <c r="AM158" s="62">
        <v>0</v>
      </c>
      <c r="AN158" s="62">
        <v>0</v>
      </c>
      <c r="AO158" s="62">
        <v>0</v>
      </c>
      <c r="AP158" s="62">
        <f>AQ158*2/5</f>
        <v>0.8</v>
      </c>
      <c r="AQ158" s="62">
        <v>2</v>
      </c>
      <c r="AR158" s="66" t="s">
        <v>161</v>
      </c>
      <c r="AS158" s="66">
        <v>94.046000000000006</v>
      </c>
      <c r="AT158" s="16" t="s">
        <v>171</v>
      </c>
      <c r="AU158" s="62"/>
      <c r="AV158" s="62"/>
      <c r="AW158" s="66"/>
    </row>
    <row r="159" spans="1:49" s="67" customFormat="1" ht="25.5" x14ac:dyDescent="0.25">
      <c r="A159" s="60">
        <v>99.157999999998495</v>
      </c>
      <c r="B159" s="60" t="s">
        <v>240</v>
      </c>
      <c r="C159" s="61">
        <v>1.2</v>
      </c>
      <c r="D159" s="62" t="s">
        <v>154</v>
      </c>
      <c r="E159" s="62" t="s">
        <v>172</v>
      </c>
      <c r="F159" s="62" t="s">
        <v>67</v>
      </c>
      <c r="G159" s="62" t="s">
        <v>76</v>
      </c>
      <c r="H159" s="63">
        <v>43252</v>
      </c>
      <c r="I159" s="63">
        <v>43982</v>
      </c>
      <c r="J159" s="90" t="str">
        <f t="shared" si="13"/>
        <v>01.06.18 - 31.05.20 (24 months)</v>
      </c>
      <c r="K159" s="6" t="s">
        <v>43</v>
      </c>
      <c r="L159" s="54">
        <v>0.95833333333333337</v>
      </c>
      <c r="M159" s="65">
        <v>0</v>
      </c>
      <c r="N159" s="65">
        <v>1</v>
      </c>
      <c r="O159" s="54">
        <v>0.95833333333333337</v>
      </c>
      <c r="P159" s="65">
        <v>0</v>
      </c>
      <c r="Q159" s="65">
        <v>1</v>
      </c>
      <c r="R159" s="54">
        <v>0.95833333333333337</v>
      </c>
      <c r="S159" s="65">
        <v>0</v>
      </c>
      <c r="T159" s="65">
        <v>1</v>
      </c>
      <c r="U159" s="65">
        <v>117</v>
      </c>
      <c r="V159" s="65"/>
      <c r="W159" s="65"/>
      <c r="X159" s="65"/>
      <c r="Y159" s="62"/>
      <c r="Z159" s="62"/>
      <c r="AA159" s="45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>
        <v>4</v>
      </c>
      <c r="AL159" s="62">
        <v>9</v>
      </c>
      <c r="AM159" s="62">
        <v>9</v>
      </c>
      <c r="AN159" s="62">
        <v>4</v>
      </c>
      <c r="AO159" s="62">
        <v>9</v>
      </c>
      <c r="AP159" s="62">
        <v>4</v>
      </c>
      <c r="AQ159" s="62">
        <v>9</v>
      </c>
      <c r="AR159" s="66"/>
      <c r="AS159" s="66"/>
      <c r="AT159" s="16" t="s">
        <v>89</v>
      </c>
      <c r="AU159" s="62"/>
      <c r="AV159" s="62"/>
      <c r="AW159" s="66" t="s">
        <v>173</v>
      </c>
    </row>
    <row r="160" spans="1:49" s="67" customFormat="1" ht="25.5" x14ac:dyDescent="0.25">
      <c r="A160" s="60">
        <v>99.1589999999985</v>
      </c>
      <c r="B160" s="60" t="s">
        <v>240</v>
      </c>
      <c r="C160" s="61">
        <v>1.2</v>
      </c>
      <c r="D160" s="62" t="s">
        <v>154</v>
      </c>
      <c r="E160" s="62" t="s">
        <v>172</v>
      </c>
      <c r="F160" s="62" t="s">
        <v>67</v>
      </c>
      <c r="G160" s="62" t="s">
        <v>76</v>
      </c>
      <c r="H160" s="63">
        <v>43252</v>
      </c>
      <c r="I160" s="63">
        <v>43982</v>
      </c>
      <c r="J160" s="90" t="str">
        <f t="shared" si="13"/>
        <v>01.06.18 - 31.05.20 (24 months)</v>
      </c>
      <c r="K160" s="6" t="s">
        <v>43</v>
      </c>
      <c r="L160" s="54">
        <v>0</v>
      </c>
      <c r="M160" s="64">
        <v>0.29166666666666669</v>
      </c>
      <c r="N160" s="65">
        <v>7</v>
      </c>
      <c r="O160" s="54">
        <v>0</v>
      </c>
      <c r="P160" s="64">
        <v>0.29166666666666669</v>
      </c>
      <c r="Q160" s="65">
        <v>7</v>
      </c>
      <c r="R160" s="54">
        <v>0</v>
      </c>
      <c r="S160" s="64">
        <v>0.29166666666666669</v>
      </c>
      <c r="T160" s="65">
        <v>7</v>
      </c>
      <c r="U160" s="65">
        <v>117</v>
      </c>
      <c r="V160" s="65"/>
      <c r="W160" s="65"/>
      <c r="X160" s="65"/>
      <c r="Y160" s="62"/>
      <c r="Z160" s="62"/>
      <c r="AA160" s="45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>
        <v>4</v>
      </c>
      <c r="AL160" s="62">
        <v>9</v>
      </c>
      <c r="AM160" s="62">
        <v>9</v>
      </c>
      <c r="AN160" s="62">
        <v>4</v>
      </c>
      <c r="AO160" s="62">
        <v>9</v>
      </c>
      <c r="AP160" s="62">
        <v>4</v>
      </c>
      <c r="AQ160" s="62">
        <v>9</v>
      </c>
      <c r="AR160" s="66"/>
      <c r="AS160" s="66"/>
      <c r="AT160" s="16" t="s">
        <v>89</v>
      </c>
      <c r="AU160" s="62"/>
      <c r="AV160" s="62"/>
      <c r="AW160" s="66" t="s">
        <v>173</v>
      </c>
    </row>
    <row r="161" spans="1:49" s="67" customFormat="1" ht="25.5" x14ac:dyDescent="0.25">
      <c r="A161" s="60">
        <v>99.159999999998504</v>
      </c>
      <c r="B161" s="60" t="s">
        <v>240</v>
      </c>
      <c r="C161" s="61">
        <v>1.2</v>
      </c>
      <c r="D161" s="62" t="s">
        <v>154</v>
      </c>
      <c r="E161" s="62" t="s">
        <v>172</v>
      </c>
      <c r="F161" s="62" t="s">
        <v>67</v>
      </c>
      <c r="G161" s="62" t="s">
        <v>76</v>
      </c>
      <c r="H161" s="63">
        <v>43556</v>
      </c>
      <c r="I161" s="63">
        <v>43768</v>
      </c>
      <c r="J161" s="90" t="str">
        <f t="shared" si="13"/>
        <v>01.04.19 - 30.10.19 (6 months)</v>
      </c>
      <c r="K161" s="6" t="s">
        <v>43</v>
      </c>
      <c r="L161" s="54">
        <v>0.29166666666666669</v>
      </c>
      <c r="M161" s="64">
        <v>0.95833333333333337</v>
      </c>
      <c r="N161" s="65">
        <v>16</v>
      </c>
      <c r="O161" s="54">
        <v>0.29166666666666669</v>
      </c>
      <c r="P161" s="64">
        <v>0.95833333333333337</v>
      </c>
      <c r="Q161" s="65">
        <v>16</v>
      </c>
      <c r="R161" s="54">
        <v>0.29166666666666669</v>
      </c>
      <c r="S161" s="64">
        <v>0.95833333333333337</v>
      </c>
      <c r="T161" s="65">
        <v>16</v>
      </c>
      <c r="U161" s="65">
        <v>117</v>
      </c>
      <c r="V161" s="65"/>
      <c r="W161" s="65"/>
      <c r="X161" s="65"/>
      <c r="Y161" s="62"/>
      <c r="Z161" s="62"/>
      <c r="AA161" s="45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>
        <v>4</v>
      </c>
      <c r="AL161" s="62">
        <v>9</v>
      </c>
      <c r="AM161" s="62">
        <v>9</v>
      </c>
      <c r="AN161" s="62">
        <v>4</v>
      </c>
      <c r="AO161" s="62">
        <v>9</v>
      </c>
      <c r="AP161" s="62">
        <v>4</v>
      </c>
      <c r="AQ161" s="62">
        <v>9</v>
      </c>
      <c r="AR161" s="66"/>
      <c r="AS161" s="66"/>
      <c r="AT161" s="16" t="s">
        <v>89</v>
      </c>
      <c r="AU161" s="62"/>
      <c r="AV161" s="62"/>
      <c r="AW161" s="66" t="s">
        <v>173</v>
      </c>
    </row>
    <row r="162" spans="1:49" s="67" customFormat="1" ht="25.5" x14ac:dyDescent="0.25">
      <c r="A162" s="60">
        <v>99.160999999998495</v>
      </c>
      <c r="B162" s="60" t="s">
        <v>240</v>
      </c>
      <c r="C162" s="61">
        <v>1.2</v>
      </c>
      <c r="D162" s="62" t="s">
        <v>154</v>
      </c>
      <c r="E162" s="62" t="s">
        <v>172</v>
      </c>
      <c r="F162" s="62" t="s">
        <v>67</v>
      </c>
      <c r="G162" s="62" t="s">
        <v>76</v>
      </c>
      <c r="H162" s="63">
        <v>43770</v>
      </c>
      <c r="I162" s="63">
        <v>43890</v>
      </c>
      <c r="J162" s="90" t="str">
        <f t="shared" si="13"/>
        <v>01.11.19 - 29.02.20 (4 months)</v>
      </c>
      <c r="K162" s="6" t="s">
        <v>43</v>
      </c>
      <c r="L162" s="54">
        <v>0.29166666666666669</v>
      </c>
      <c r="M162" s="64">
        <v>0.625</v>
      </c>
      <c r="N162" s="65">
        <v>8</v>
      </c>
      <c r="O162" s="54">
        <v>0.29166666666666669</v>
      </c>
      <c r="P162" s="64">
        <v>0.95833333333333337</v>
      </c>
      <c r="Q162" s="65">
        <v>16</v>
      </c>
      <c r="R162" s="54">
        <v>0.29166666666666669</v>
      </c>
      <c r="S162" s="64">
        <v>0.95833333333333337</v>
      </c>
      <c r="T162" s="65">
        <v>16</v>
      </c>
      <c r="U162" s="65">
        <v>117</v>
      </c>
      <c r="V162" s="65"/>
      <c r="W162" s="65"/>
      <c r="X162" s="65"/>
      <c r="Y162" s="62"/>
      <c r="Z162" s="62"/>
      <c r="AA162" s="45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>
        <v>4</v>
      </c>
      <c r="AL162" s="62">
        <v>9</v>
      </c>
      <c r="AM162" s="62">
        <v>9</v>
      </c>
      <c r="AN162" s="62">
        <v>4</v>
      </c>
      <c r="AO162" s="62">
        <v>9</v>
      </c>
      <c r="AP162" s="62">
        <v>4</v>
      </c>
      <c r="AQ162" s="62">
        <v>9</v>
      </c>
      <c r="AR162" s="66"/>
      <c r="AS162" s="66"/>
      <c r="AT162" s="16" t="s">
        <v>89</v>
      </c>
      <c r="AU162" s="62"/>
      <c r="AV162" s="62"/>
      <c r="AW162" s="66" t="s">
        <v>173</v>
      </c>
    </row>
    <row r="163" spans="1:49" s="67" customFormat="1" ht="25.5" x14ac:dyDescent="0.25">
      <c r="A163" s="60">
        <v>99.1619999999985</v>
      </c>
      <c r="B163" s="60" t="s">
        <v>240</v>
      </c>
      <c r="C163" s="61">
        <v>1.2</v>
      </c>
      <c r="D163" s="62" t="s">
        <v>154</v>
      </c>
      <c r="E163" s="62" t="s">
        <v>172</v>
      </c>
      <c r="F163" s="62" t="s">
        <v>67</v>
      </c>
      <c r="G163" s="62" t="s">
        <v>76</v>
      </c>
      <c r="H163" s="63">
        <v>43891</v>
      </c>
      <c r="I163" s="63">
        <v>43982</v>
      </c>
      <c r="J163" s="90" t="str">
        <f t="shared" si="13"/>
        <v>01.03.20 - 31.05.20 (3 months)</v>
      </c>
      <c r="K163" s="6" t="s">
        <v>43</v>
      </c>
      <c r="L163" s="54">
        <v>0.29166666666666669</v>
      </c>
      <c r="M163" s="64">
        <v>0.95833333333333337</v>
      </c>
      <c r="N163" s="65">
        <v>16</v>
      </c>
      <c r="O163" s="54">
        <v>0.29166666666666669</v>
      </c>
      <c r="P163" s="64">
        <v>0.95833333333333337</v>
      </c>
      <c r="Q163" s="65">
        <v>16</v>
      </c>
      <c r="R163" s="54">
        <v>0.29166666666666669</v>
      </c>
      <c r="S163" s="64">
        <v>0.95833333333333337</v>
      </c>
      <c r="T163" s="65">
        <v>16</v>
      </c>
      <c r="U163" s="65">
        <v>117</v>
      </c>
      <c r="V163" s="65"/>
      <c r="W163" s="65"/>
      <c r="X163" s="65"/>
      <c r="Y163" s="62"/>
      <c r="Z163" s="62"/>
      <c r="AA163" s="45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>
        <v>4</v>
      </c>
      <c r="AL163" s="62">
        <v>9</v>
      </c>
      <c r="AM163" s="62">
        <v>9</v>
      </c>
      <c r="AN163" s="62">
        <v>4</v>
      </c>
      <c r="AO163" s="62">
        <v>9</v>
      </c>
      <c r="AP163" s="62">
        <v>4</v>
      </c>
      <c r="AQ163" s="62">
        <v>9</v>
      </c>
      <c r="AR163" s="66"/>
      <c r="AS163" s="66"/>
      <c r="AT163" s="16" t="s">
        <v>89</v>
      </c>
      <c r="AU163" s="62"/>
      <c r="AV163" s="62"/>
      <c r="AW163" s="66" t="s">
        <v>173</v>
      </c>
    </row>
    <row r="164" spans="1:49" s="67" customFormat="1" ht="25.5" x14ac:dyDescent="0.25">
      <c r="A164" s="60">
        <v>99.162999999998505</v>
      </c>
      <c r="B164" s="60" t="s">
        <v>240</v>
      </c>
      <c r="C164" s="61">
        <v>1.3</v>
      </c>
      <c r="D164" s="62" t="s">
        <v>154</v>
      </c>
      <c r="E164" s="62" t="s">
        <v>172</v>
      </c>
      <c r="F164" s="62" t="s">
        <v>67</v>
      </c>
      <c r="G164" s="62" t="s">
        <v>76</v>
      </c>
      <c r="H164" s="63">
        <v>43252</v>
      </c>
      <c r="I164" s="63">
        <v>43281</v>
      </c>
      <c r="J164" s="90" t="str">
        <f t="shared" si="13"/>
        <v>01.06.18 - 30.06.18 (1 months)</v>
      </c>
      <c r="K164" s="6" t="s">
        <v>43</v>
      </c>
      <c r="L164" s="54">
        <v>0.95833333333333337</v>
      </c>
      <c r="M164" s="65">
        <v>0</v>
      </c>
      <c r="N164" s="65">
        <v>1</v>
      </c>
      <c r="O164" s="54">
        <v>0.95833333333333337</v>
      </c>
      <c r="P164" s="65">
        <v>0</v>
      </c>
      <c r="Q164" s="65">
        <v>1</v>
      </c>
      <c r="R164" s="54">
        <v>0.95833333333333337</v>
      </c>
      <c r="S164" s="65">
        <v>0</v>
      </c>
      <c r="T164" s="65">
        <v>1</v>
      </c>
      <c r="U164" s="65">
        <v>196</v>
      </c>
      <c r="V164" s="65"/>
      <c r="W164" s="65"/>
      <c r="X164" s="65"/>
      <c r="Y164" s="62"/>
      <c r="Z164" s="62"/>
      <c r="AA164" s="45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>
        <v>6</v>
      </c>
      <c r="AL164" s="62">
        <v>14</v>
      </c>
      <c r="AM164" s="62">
        <v>14</v>
      </c>
      <c r="AN164" s="62">
        <v>6</v>
      </c>
      <c r="AO164" s="62">
        <v>14</v>
      </c>
      <c r="AP164" s="62">
        <v>6</v>
      </c>
      <c r="AQ164" s="62">
        <v>14</v>
      </c>
      <c r="AR164" s="66"/>
      <c r="AS164" s="66"/>
      <c r="AT164" s="16" t="s">
        <v>174</v>
      </c>
      <c r="AU164" s="62"/>
      <c r="AV164" s="62"/>
      <c r="AW164" s="66" t="s">
        <v>173</v>
      </c>
    </row>
    <row r="165" spans="1:49" s="67" customFormat="1" ht="25.5" x14ac:dyDescent="0.25">
      <c r="A165" s="60">
        <v>99.163999999998495</v>
      </c>
      <c r="B165" s="60" t="s">
        <v>240</v>
      </c>
      <c r="C165" s="61">
        <v>1.3</v>
      </c>
      <c r="D165" s="62" t="s">
        <v>154</v>
      </c>
      <c r="E165" s="62" t="s">
        <v>172</v>
      </c>
      <c r="F165" s="62" t="s">
        <v>67</v>
      </c>
      <c r="G165" s="62" t="s">
        <v>76</v>
      </c>
      <c r="H165" s="63">
        <v>43252</v>
      </c>
      <c r="I165" s="63">
        <v>43281</v>
      </c>
      <c r="J165" s="90" t="str">
        <f t="shared" si="13"/>
        <v>01.06.18 - 30.06.18 (1 months)</v>
      </c>
      <c r="K165" s="6" t="s">
        <v>43</v>
      </c>
      <c r="L165" s="54">
        <v>0</v>
      </c>
      <c r="M165" s="64">
        <v>0.29166666666666669</v>
      </c>
      <c r="N165" s="65">
        <v>7</v>
      </c>
      <c r="O165" s="54">
        <v>0</v>
      </c>
      <c r="P165" s="64">
        <v>0.29166666666666669</v>
      </c>
      <c r="Q165" s="65">
        <v>7</v>
      </c>
      <c r="R165" s="54">
        <v>0</v>
      </c>
      <c r="S165" s="64">
        <v>0.29166666666666669</v>
      </c>
      <c r="T165" s="65">
        <v>7</v>
      </c>
      <c r="U165" s="65">
        <v>196</v>
      </c>
      <c r="V165" s="65"/>
      <c r="W165" s="65"/>
      <c r="X165" s="65"/>
      <c r="Y165" s="62"/>
      <c r="Z165" s="62"/>
      <c r="AA165" s="45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>
        <v>6</v>
      </c>
      <c r="AL165" s="62">
        <v>14</v>
      </c>
      <c r="AM165" s="62">
        <v>14</v>
      </c>
      <c r="AN165" s="62">
        <v>6</v>
      </c>
      <c r="AO165" s="62">
        <v>14</v>
      </c>
      <c r="AP165" s="62">
        <v>6</v>
      </c>
      <c r="AQ165" s="62">
        <v>14</v>
      </c>
      <c r="AR165" s="66"/>
      <c r="AS165" s="66"/>
      <c r="AT165" s="16" t="s">
        <v>174</v>
      </c>
      <c r="AU165" s="62"/>
      <c r="AV165" s="62"/>
      <c r="AW165" s="66" t="s">
        <v>173</v>
      </c>
    </row>
    <row r="166" spans="1:49" s="67" customFormat="1" ht="25.5" x14ac:dyDescent="0.25">
      <c r="A166" s="60">
        <v>99.1649999999985</v>
      </c>
      <c r="B166" s="60" t="s">
        <v>240</v>
      </c>
      <c r="C166" s="61">
        <v>1.2</v>
      </c>
      <c r="D166" s="62" t="s">
        <v>154</v>
      </c>
      <c r="E166" s="62" t="s">
        <v>175</v>
      </c>
      <c r="F166" s="62" t="s">
        <v>67</v>
      </c>
      <c r="G166" s="62" t="s">
        <v>76</v>
      </c>
      <c r="H166" s="63">
        <v>43252</v>
      </c>
      <c r="I166" s="63">
        <v>43982</v>
      </c>
      <c r="J166" s="90" t="str">
        <f t="shared" si="13"/>
        <v>01.06.18 - 31.05.20 (24 months)</v>
      </c>
      <c r="K166" s="6" t="s">
        <v>43</v>
      </c>
      <c r="L166" s="54">
        <v>0.95833333333333337</v>
      </c>
      <c r="M166" s="65">
        <v>0</v>
      </c>
      <c r="N166" s="65">
        <v>1</v>
      </c>
      <c r="O166" s="54">
        <v>0.95833333333333337</v>
      </c>
      <c r="P166" s="65">
        <v>0</v>
      </c>
      <c r="Q166" s="65">
        <v>1</v>
      </c>
      <c r="R166" s="54">
        <v>0.95833333333333337</v>
      </c>
      <c r="S166" s="65">
        <v>0</v>
      </c>
      <c r="T166" s="65">
        <v>1</v>
      </c>
      <c r="U166" s="65">
        <v>110</v>
      </c>
      <c r="V166" s="65"/>
      <c r="W166" s="65"/>
      <c r="X166" s="65"/>
      <c r="Y166" s="62"/>
      <c r="Z166" s="62"/>
      <c r="AA166" s="45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>
        <v>4</v>
      </c>
      <c r="AL166" s="62">
        <v>10</v>
      </c>
      <c r="AM166" s="62">
        <v>10</v>
      </c>
      <c r="AN166" s="62">
        <v>4</v>
      </c>
      <c r="AO166" s="62">
        <v>10</v>
      </c>
      <c r="AP166" s="62">
        <v>4</v>
      </c>
      <c r="AQ166" s="62">
        <v>10</v>
      </c>
      <c r="AR166" s="66"/>
      <c r="AS166" s="66"/>
      <c r="AT166" s="16" t="s">
        <v>176</v>
      </c>
      <c r="AU166" s="62"/>
      <c r="AV166" s="62"/>
      <c r="AW166" s="66" t="s">
        <v>177</v>
      </c>
    </row>
    <row r="167" spans="1:49" s="67" customFormat="1" ht="25.5" x14ac:dyDescent="0.25">
      <c r="A167" s="60">
        <v>99.165999999998405</v>
      </c>
      <c r="B167" s="60" t="s">
        <v>240</v>
      </c>
      <c r="C167" s="61">
        <v>1.2</v>
      </c>
      <c r="D167" s="62" t="s">
        <v>154</v>
      </c>
      <c r="E167" s="62" t="s">
        <v>175</v>
      </c>
      <c r="F167" s="62" t="s">
        <v>67</v>
      </c>
      <c r="G167" s="62" t="s">
        <v>76</v>
      </c>
      <c r="H167" s="63">
        <v>43252</v>
      </c>
      <c r="I167" s="63">
        <v>43982</v>
      </c>
      <c r="J167" s="90" t="str">
        <f t="shared" si="13"/>
        <v>01.06.18 - 31.05.20 (24 months)</v>
      </c>
      <c r="K167" s="6" t="s">
        <v>43</v>
      </c>
      <c r="L167" s="54">
        <v>0</v>
      </c>
      <c r="M167" s="64">
        <v>0.29166666666666669</v>
      </c>
      <c r="N167" s="65">
        <v>7</v>
      </c>
      <c r="O167" s="54">
        <v>0</v>
      </c>
      <c r="P167" s="64">
        <v>0.29166666666666669</v>
      </c>
      <c r="Q167" s="65">
        <v>7</v>
      </c>
      <c r="R167" s="54">
        <v>0</v>
      </c>
      <c r="S167" s="64">
        <v>0.29166666666666669</v>
      </c>
      <c r="T167" s="65">
        <v>7</v>
      </c>
      <c r="U167" s="65">
        <v>110</v>
      </c>
      <c r="V167" s="65"/>
      <c r="W167" s="65"/>
      <c r="X167" s="65"/>
      <c r="Y167" s="62"/>
      <c r="Z167" s="62"/>
      <c r="AA167" s="45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>
        <v>4</v>
      </c>
      <c r="AL167" s="62">
        <v>10</v>
      </c>
      <c r="AM167" s="62">
        <v>10</v>
      </c>
      <c r="AN167" s="62">
        <v>4</v>
      </c>
      <c r="AO167" s="62">
        <v>10</v>
      </c>
      <c r="AP167" s="62">
        <v>4</v>
      </c>
      <c r="AQ167" s="62">
        <v>10</v>
      </c>
      <c r="AR167" s="66"/>
      <c r="AS167" s="66"/>
      <c r="AT167" s="16" t="s">
        <v>176</v>
      </c>
      <c r="AU167" s="62"/>
      <c r="AV167" s="62"/>
      <c r="AW167" s="66" t="s">
        <v>177</v>
      </c>
    </row>
    <row r="168" spans="1:49" s="67" customFormat="1" ht="25.5" x14ac:dyDescent="0.25">
      <c r="A168" s="60">
        <v>99.166999999998396</v>
      </c>
      <c r="B168" s="60" t="s">
        <v>240</v>
      </c>
      <c r="C168" s="61">
        <v>1.2</v>
      </c>
      <c r="D168" s="62" t="s">
        <v>154</v>
      </c>
      <c r="E168" s="62" t="s">
        <v>175</v>
      </c>
      <c r="F168" s="62" t="s">
        <v>67</v>
      </c>
      <c r="G168" s="62" t="s">
        <v>76</v>
      </c>
      <c r="H168" s="63">
        <v>43556</v>
      </c>
      <c r="I168" s="63">
        <v>43768</v>
      </c>
      <c r="J168" s="90" t="str">
        <f t="shared" si="13"/>
        <v>01.04.19 - 30.10.19 (6 months)</v>
      </c>
      <c r="K168" s="6" t="s">
        <v>43</v>
      </c>
      <c r="L168" s="54">
        <v>0.29166666666666669</v>
      </c>
      <c r="M168" s="64">
        <v>0.95833333333333337</v>
      </c>
      <c r="N168" s="65">
        <v>16</v>
      </c>
      <c r="O168" s="54">
        <v>0.29166666666666669</v>
      </c>
      <c r="P168" s="64">
        <v>0.95833333333333337</v>
      </c>
      <c r="Q168" s="65">
        <v>16</v>
      </c>
      <c r="R168" s="54">
        <v>0.29166666666666669</v>
      </c>
      <c r="S168" s="64">
        <v>0.95833333333333337</v>
      </c>
      <c r="T168" s="65">
        <v>16</v>
      </c>
      <c r="U168" s="65">
        <v>110</v>
      </c>
      <c r="V168" s="65"/>
      <c r="W168" s="65"/>
      <c r="X168" s="65"/>
      <c r="Y168" s="62"/>
      <c r="Z168" s="62"/>
      <c r="AA168" s="45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>
        <v>4</v>
      </c>
      <c r="AL168" s="62">
        <v>10</v>
      </c>
      <c r="AM168" s="62">
        <v>10</v>
      </c>
      <c r="AN168" s="62">
        <v>4</v>
      </c>
      <c r="AO168" s="62">
        <v>10</v>
      </c>
      <c r="AP168" s="62">
        <v>4</v>
      </c>
      <c r="AQ168" s="62">
        <v>10</v>
      </c>
      <c r="AR168" s="66"/>
      <c r="AS168" s="66"/>
      <c r="AT168" s="16" t="s">
        <v>176</v>
      </c>
      <c r="AU168" s="62"/>
      <c r="AV168" s="62"/>
      <c r="AW168" s="66" t="s">
        <v>177</v>
      </c>
    </row>
    <row r="169" spans="1:49" s="67" customFormat="1" ht="25.5" x14ac:dyDescent="0.25">
      <c r="A169" s="60">
        <v>99.167999999998401</v>
      </c>
      <c r="B169" s="60" t="s">
        <v>240</v>
      </c>
      <c r="C169" s="61">
        <v>1.2</v>
      </c>
      <c r="D169" s="62" t="s">
        <v>154</v>
      </c>
      <c r="E169" s="62" t="s">
        <v>175</v>
      </c>
      <c r="F169" s="62" t="s">
        <v>67</v>
      </c>
      <c r="G169" s="62" t="s">
        <v>76</v>
      </c>
      <c r="H169" s="63">
        <v>43770</v>
      </c>
      <c r="I169" s="63">
        <v>43890</v>
      </c>
      <c r="J169" s="90" t="str">
        <f t="shared" si="13"/>
        <v>01.11.19 - 29.02.20 (4 months)</v>
      </c>
      <c r="K169" s="6" t="s">
        <v>43</v>
      </c>
      <c r="L169" s="54">
        <v>0.29166666666666669</v>
      </c>
      <c r="M169" s="64">
        <v>0.625</v>
      </c>
      <c r="N169" s="65">
        <v>8</v>
      </c>
      <c r="O169" s="54">
        <v>0.29166666666666669</v>
      </c>
      <c r="P169" s="64">
        <v>0.95833333333333337</v>
      </c>
      <c r="Q169" s="65">
        <v>16</v>
      </c>
      <c r="R169" s="54">
        <v>0.29166666666666669</v>
      </c>
      <c r="S169" s="64">
        <v>0.95833333333333337</v>
      </c>
      <c r="T169" s="65">
        <v>16</v>
      </c>
      <c r="U169" s="65">
        <v>110</v>
      </c>
      <c r="V169" s="65"/>
      <c r="W169" s="65"/>
      <c r="X169" s="65"/>
      <c r="Y169" s="62"/>
      <c r="Z169" s="62"/>
      <c r="AA169" s="45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>
        <v>4</v>
      </c>
      <c r="AL169" s="62">
        <v>10</v>
      </c>
      <c r="AM169" s="62">
        <v>10</v>
      </c>
      <c r="AN169" s="62">
        <v>4</v>
      </c>
      <c r="AO169" s="62">
        <v>10</v>
      </c>
      <c r="AP169" s="62">
        <v>4</v>
      </c>
      <c r="AQ169" s="62">
        <v>10</v>
      </c>
      <c r="AR169" s="66"/>
      <c r="AS169" s="66"/>
      <c r="AT169" s="16" t="s">
        <v>176</v>
      </c>
      <c r="AU169" s="62"/>
      <c r="AV169" s="62"/>
      <c r="AW169" s="66" t="s">
        <v>177</v>
      </c>
    </row>
    <row r="170" spans="1:49" s="67" customFormat="1" ht="25.5" x14ac:dyDescent="0.25">
      <c r="A170" s="60">
        <v>99.168999999998405</v>
      </c>
      <c r="B170" s="60" t="s">
        <v>240</v>
      </c>
      <c r="C170" s="61">
        <v>1.2</v>
      </c>
      <c r="D170" s="62" t="s">
        <v>154</v>
      </c>
      <c r="E170" s="62" t="s">
        <v>175</v>
      </c>
      <c r="F170" s="62" t="s">
        <v>67</v>
      </c>
      <c r="G170" s="62" t="s">
        <v>76</v>
      </c>
      <c r="H170" s="63">
        <v>43891</v>
      </c>
      <c r="I170" s="63">
        <v>43982</v>
      </c>
      <c r="J170" s="90" t="str">
        <f t="shared" si="13"/>
        <v>01.03.20 - 31.05.20 (3 months)</v>
      </c>
      <c r="K170" s="6" t="s">
        <v>43</v>
      </c>
      <c r="L170" s="54">
        <v>0.29166666666666669</v>
      </c>
      <c r="M170" s="64">
        <v>0.95833333333333337</v>
      </c>
      <c r="N170" s="65">
        <v>16</v>
      </c>
      <c r="O170" s="54">
        <v>0.29166666666666669</v>
      </c>
      <c r="P170" s="64">
        <v>0.95833333333333337</v>
      </c>
      <c r="Q170" s="65">
        <v>16</v>
      </c>
      <c r="R170" s="54">
        <v>0.29166666666666669</v>
      </c>
      <c r="S170" s="64">
        <v>0.95833333333333337</v>
      </c>
      <c r="T170" s="65">
        <v>16</v>
      </c>
      <c r="U170" s="65">
        <v>110</v>
      </c>
      <c r="V170" s="65"/>
      <c r="W170" s="65"/>
      <c r="X170" s="65"/>
      <c r="Y170" s="62"/>
      <c r="Z170" s="62"/>
      <c r="AA170" s="45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>
        <v>4</v>
      </c>
      <c r="AL170" s="62">
        <v>10</v>
      </c>
      <c r="AM170" s="62">
        <v>10</v>
      </c>
      <c r="AN170" s="62">
        <v>4</v>
      </c>
      <c r="AO170" s="62">
        <v>10</v>
      </c>
      <c r="AP170" s="62">
        <v>4</v>
      </c>
      <c r="AQ170" s="62">
        <v>10</v>
      </c>
      <c r="AR170" s="66"/>
      <c r="AS170" s="66"/>
      <c r="AT170" s="16" t="s">
        <v>176</v>
      </c>
      <c r="AU170" s="62"/>
      <c r="AV170" s="62"/>
      <c r="AW170" s="66" t="s">
        <v>177</v>
      </c>
    </row>
    <row r="171" spans="1:49" s="67" customFormat="1" ht="25.5" x14ac:dyDescent="0.25">
      <c r="A171" s="60">
        <v>99.169999999998396</v>
      </c>
      <c r="B171" s="69" t="s">
        <v>243</v>
      </c>
      <c r="C171" s="61" t="s">
        <v>90</v>
      </c>
      <c r="D171" s="62" t="s">
        <v>154</v>
      </c>
      <c r="E171" s="62" t="s">
        <v>175</v>
      </c>
      <c r="F171" s="62" t="s">
        <v>67</v>
      </c>
      <c r="G171" s="62" t="s">
        <v>76</v>
      </c>
      <c r="H171" s="63">
        <v>43252</v>
      </c>
      <c r="I171" s="63">
        <v>43281</v>
      </c>
      <c r="J171" s="90" t="str">
        <f t="shared" si="13"/>
        <v>01.06.18 - 30.06.18 (1 months)</v>
      </c>
      <c r="K171" s="6" t="s">
        <v>43</v>
      </c>
      <c r="L171" s="54">
        <v>0.95833333333333337</v>
      </c>
      <c r="M171" s="65">
        <v>0</v>
      </c>
      <c r="N171" s="65">
        <v>1</v>
      </c>
      <c r="O171" s="54">
        <v>0.95833333333333337</v>
      </c>
      <c r="P171" s="65">
        <v>0</v>
      </c>
      <c r="Q171" s="65">
        <v>1</v>
      </c>
      <c r="R171" s="54">
        <v>0.95833333333333337</v>
      </c>
      <c r="S171" s="65">
        <v>0</v>
      </c>
      <c r="T171" s="65">
        <v>1</v>
      </c>
      <c r="U171" s="65">
        <v>270</v>
      </c>
      <c r="V171" s="65"/>
      <c r="W171" s="65"/>
      <c r="X171" s="65"/>
      <c r="Y171" s="62"/>
      <c r="Z171" s="62"/>
      <c r="AA171" s="45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>
        <v>8</v>
      </c>
      <c r="AL171" s="62">
        <v>20</v>
      </c>
      <c r="AM171" s="62">
        <v>20</v>
      </c>
      <c r="AN171" s="62">
        <v>8</v>
      </c>
      <c r="AO171" s="62">
        <v>20</v>
      </c>
      <c r="AP171" s="62">
        <v>8</v>
      </c>
      <c r="AQ171" s="62">
        <v>20</v>
      </c>
      <c r="AR171" s="66"/>
      <c r="AS171" s="66"/>
      <c r="AT171" s="16" t="s">
        <v>178</v>
      </c>
      <c r="AU171" s="62"/>
      <c r="AV171" s="62"/>
      <c r="AW171" s="66" t="s">
        <v>177</v>
      </c>
    </row>
    <row r="172" spans="1:49" s="67" customFormat="1" ht="25.5" x14ac:dyDescent="0.25">
      <c r="A172" s="60">
        <v>99.170999999998401</v>
      </c>
      <c r="B172" s="69" t="s">
        <v>243</v>
      </c>
      <c r="C172" s="61" t="s">
        <v>90</v>
      </c>
      <c r="D172" s="62" t="s">
        <v>154</v>
      </c>
      <c r="E172" s="62" t="s">
        <v>175</v>
      </c>
      <c r="F172" s="62" t="s">
        <v>67</v>
      </c>
      <c r="G172" s="62" t="s">
        <v>76</v>
      </c>
      <c r="H172" s="63">
        <v>43252</v>
      </c>
      <c r="I172" s="63">
        <v>43281</v>
      </c>
      <c r="J172" s="90" t="str">
        <f t="shared" si="13"/>
        <v>01.06.18 - 30.06.18 (1 months)</v>
      </c>
      <c r="K172" s="6" t="s">
        <v>43</v>
      </c>
      <c r="L172" s="54">
        <v>0</v>
      </c>
      <c r="M172" s="64">
        <v>0.29166666666666669</v>
      </c>
      <c r="N172" s="65">
        <v>7</v>
      </c>
      <c r="O172" s="54">
        <v>0</v>
      </c>
      <c r="P172" s="64">
        <v>0.29166666666666669</v>
      </c>
      <c r="Q172" s="65">
        <v>7</v>
      </c>
      <c r="R172" s="54">
        <v>0</v>
      </c>
      <c r="S172" s="64">
        <v>0.29166666666666669</v>
      </c>
      <c r="T172" s="65">
        <v>7</v>
      </c>
      <c r="U172" s="65">
        <v>270</v>
      </c>
      <c r="V172" s="65"/>
      <c r="W172" s="65"/>
      <c r="X172" s="65"/>
      <c r="Y172" s="62"/>
      <c r="Z172" s="62"/>
      <c r="AA172" s="45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>
        <v>8</v>
      </c>
      <c r="AL172" s="62">
        <v>20</v>
      </c>
      <c r="AM172" s="62">
        <v>20</v>
      </c>
      <c r="AN172" s="62">
        <v>8</v>
      </c>
      <c r="AO172" s="62">
        <v>20</v>
      </c>
      <c r="AP172" s="62">
        <v>8</v>
      </c>
      <c r="AQ172" s="62">
        <v>20</v>
      </c>
      <c r="AR172" s="66"/>
      <c r="AS172" s="66"/>
      <c r="AT172" s="16" t="s">
        <v>178</v>
      </c>
      <c r="AU172" s="62"/>
      <c r="AV172" s="62"/>
      <c r="AW172" s="66" t="s">
        <v>177</v>
      </c>
    </row>
    <row r="173" spans="1:49" s="67" customFormat="1" ht="25.5" x14ac:dyDescent="0.25">
      <c r="A173" s="60">
        <v>99.171999999998405</v>
      </c>
      <c r="B173" s="60" t="s">
        <v>240</v>
      </c>
      <c r="C173" s="61">
        <v>1.2</v>
      </c>
      <c r="D173" s="62" t="s">
        <v>154</v>
      </c>
      <c r="E173" s="62" t="s">
        <v>179</v>
      </c>
      <c r="F173" s="62" t="s">
        <v>67</v>
      </c>
      <c r="G173" s="62" t="s">
        <v>76</v>
      </c>
      <c r="H173" s="63">
        <v>43252</v>
      </c>
      <c r="I173" s="63">
        <v>43982</v>
      </c>
      <c r="J173" s="90" t="str">
        <f t="shared" si="13"/>
        <v>01.06.18 - 31.05.20 (24 months)</v>
      </c>
      <c r="K173" s="6" t="s">
        <v>43</v>
      </c>
      <c r="L173" s="54">
        <v>0.95833333333333337</v>
      </c>
      <c r="M173" s="65">
        <v>0</v>
      </c>
      <c r="N173" s="65">
        <v>1</v>
      </c>
      <c r="O173" s="54">
        <v>0.95833333333333337</v>
      </c>
      <c r="P173" s="65">
        <v>0</v>
      </c>
      <c r="Q173" s="65">
        <v>1</v>
      </c>
      <c r="R173" s="54">
        <v>0.95833333333333337</v>
      </c>
      <c r="S173" s="65">
        <v>0</v>
      </c>
      <c r="T173" s="65">
        <v>1</v>
      </c>
      <c r="U173" s="65">
        <v>65</v>
      </c>
      <c r="V173" s="65"/>
      <c r="W173" s="65"/>
      <c r="X173" s="65"/>
      <c r="Y173" s="62"/>
      <c r="Z173" s="62"/>
      <c r="AA173" s="45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>
        <v>2</v>
      </c>
      <c r="AL173" s="62">
        <v>5</v>
      </c>
      <c r="AM173" s="62">
        <v>5</v>
      </c>
      <c r="AN173" s="62">
        <v>2</v>
      </c>
      <c r="AO173" s="62">
        <v>5</v>
      </c>
      <c r="AP173" s="62">
        <v>2</v>
      </c>
      <c r="AQ173" s="62">
        <v>5</v>
      </c>
      <c r="AR173" s="66"/>
      <c r="AS173" s="66"/>
      <c r="AT173" s="16" t="s">
        <v>180</v>
      </c>
      <c r="AU173" s="62"/>
      <c r="AV173" s="62"/>
      <c r="AW173" s="66" t="s">
        <v>181</v>
      </c>
    </row>
    <row r="174" spans="1:49" s="67" customFormat="1" ht="25.5" x14ac:dyDescent="0.25">
      <c r="A174" s="60">
        <v>99.172999999998396</v>
      </c>
      <c r="B174" s="60" t="s">
        <v>240</v>
      </c>
      <c r="C174" s="61">
        <v>1.2</v>
      </c>
      <c r="D174" s="62" t="s">
        <v>154</v>
      </c>
      <c r="E174" s="62" t="s">
        <v>179</v>
      </c>
      <c r="F174" s="62" t="s">
        <v>67</v>
      </c>
      <c r="G174" s="62" t="s">
        <v>76</v>
      </c>
      <c r="H174" s="63">
        <v>43252</v>
      </c>
      <c r="I174" s="63">
        <v>43982</v>
      </c>
      <c r="J174" s="90" t="str">
        <f t="shared" si="13"/>
        <v>01.06.18 - 31.05.20 (24 months)</v>
      </c>
      <c r="K174" s="6" t="s">
        <v>43</v>
      </c>
      <c r="L174" s="54">
        <v>0</v>
      </c>
      <c r="M174" s="64">
        <v>0.29166666666666669</v>
      </c>
      <c r="N174" s="65">
        <v>7</v>
      </c>
      <c r="O174" s="54">
        <v>0</v>
      </c>
      <c r="P174" s="64">
        <v>0.29166666666666669</v>
      </c>
      <c r="Q174" s="65">
        <v>7</v>
      </c>
      <c r="R174" s="54">
        <v>0</v>
      </c>
      <c r="S174" s="64">
        <v>0.29166666666666669</v>
      </c>
      <c r="T174" s="65">
        <v>7</v>
      </c>
      <c r="U174" s="65">
        <v>65</v>
      </c>
      <c r="V174" s="65"/>
      <c r="W174" s="65"/>
      <c r="X174" s="65"/>
      <c r="Y174" s="62"/>
      <c r="Z174" s="62"/>
      <c r="AA174" s="45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>
        <v>2</v>
      </c>
      <c r="AL174" s="62">
        <v>5</v>
      </c>
      <c r="AM174" s="62">
        <v>5</v>
      </c>
      <c r="AN174" s="62">
        <v>2</v>
      </c>
      <c r="AO174" s="62">
        <v>5</v>
      </c>
      <c r="AP174" s="62">
        <v>2</v>
      </c>
      <c r="AQ174" s="62">
        <v>5</v>
      </c>
      <c r="AR174" s="66"/>
      <c r="AS174" s="66"/>
      <c r="AT174" s="16" t="s">
        <v>180</v>
      </c>
      <c r="AU174" s="62"/>
      <c r="AV174" s="62"/>
      <c r="AW174" s="66" t="s">
        <v>181</v>
      </c>
    </row>
    <row r="175" spans="1:49" s="67" customFormat="1" ht="25.5" x14ac:dyDescent="0.25">
      <c r="A175" s="60">
        <v>99.173999999998401</v>
      </c>
      <c r="B175" s="60" t="s">
        <v>240</v>
      </c>
      <c r="C175" s="61">
        <v>1.2</v>
      </c>
      <c r="D175" s="62" t="s">
        <v>154</v>
      </c>
      <c r="E175" s="62" t="s">
        <v>179</v>
      </c>
      <c r="F175" s="62" t="s">
        <v>67</v>
      </c>
      <c r="G175" s="62" t="s">
        <v>76</v>
      </c>
      <c r="H175" s="63">
        <v>43556</v>
      </c>
      <c r="I175" s="63">
        <v>43768</v>
      </c>
      <c r="J175" s="90" t="str">
        <f t="shared" si="13"/>
        <v>01.04.19 - 30.10.19 (6 months)</v>
      </c>
      <c r="K175" s="6" t="s">
        <v>43</v>
      </c>
      <c r="L175" s="54">
        <v>0.29166666666666669</v>
      </c>
      <c r="M175" s="64">
        <v>0.95833333333333337</v>
      </c>
      <c r="N175" s="65">
        <v>16</v>
      </c>
      <c r="O175" s="54">
        <v>0.29166666666666669</v>
      </c>
      <c r="P175" s="64">
        <v>0.95833333333333337</v>
      </c>
      <c r="Q175" s="65">
        <v>16</v>
      </c>
      <c r="R175" s="54">
        <v>0.29166666666666669</v>
      </c>
      <c r="S175" s="64">
        <v>0.95833333333333337</v>
      </c>
      <c r="T175" s="65">
        <v>16</v>
      </c>
      <c r="U175" s="65">
        <v>65</v>
      </c>
      <c r="V175" s="65"/>
      <c r="W175" s="65"/>
      <c r="X175" s="65"/>
      <c r="Y175" s="62"/>
      <c r="Z175" s="62"/>
      <c r="AA175" s="45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>
        <v>2</v>
      </c>
      <c r="AL175" s="62">
        <v>5</v>
      </c>
      <c r="AM175" s="62">
        <v>5</v>
      </c>
      <c r="AN175" s="62">
        <v>2</v>
      </c>
      <c r="AO175" s="62">
        <v>5</v>
      </c>
      <c r="AP175" s="62">
        <v>2</v>
      </c>
      <c r="AQ175" s="62">
        <v>5</v>
      </c>
      <c r="AR175" s="66"/>
      <c r="AS175" s="66"/>
      <c r="AT175" s="16" t="s">
        <v>180</v>
      </c>
      <c r="AU175" s="62"/>
      <c r="AV175" s="62"/>
      <c r="AW175" s="66" t="s">
        <v>181</v>
      </c>
    </row>
    <row r="176" spans="1:49" s="67" customFormat="1" ht="25.5" x14ac:dyDescent="0.25">
      <c r="A176" s="60">
        <v>99.174999999998406</v>
      </c>
      <c r="B176" s="60" t="s">
        <v>240</v>
      </c>
      <c r="C176" s="61">
        <v>1.2</v>
      </c>
      <c r="D176" s="62" t="s">
        <v>154</v>
      </c>
      <c r="E176" s="62" t="s">
        <v>179</v>
      </c>
      <c r="F176" s="62" t="s">
        <v>67</v>
      </c>
      <c r="G176" s="62" t="s">
        <v>76</v>
      </c>
      <c r="H176" s="63">
        <v>43770</v>
      </c>
      <c r="I176" s="63">
        <v>43890</v>
      </c>
      <c r="J176" s="90" t="str">
        <f t="shared" si="13"/>
        <v>01.11.19 - 29.02.20 (4 months)</v>
      </c>
      <c r="K176" s="6" t="s">
        <v>43</v>
      </c>
      <c r="L176" s="54">
        <v>0.29166666666666669</v>
      </c>
      <c r="M176" s="64">
        <v>0.625</v>
      </c>
      <c r="N176" s="65">
        <v>8</v>
      </c>
      <c r="O176" s="54">
        <v>0.29166666666666669</v>
      </c>
      <c r="P176" s="64">
        <v>0.95833333333333337</v>
      </c>
      <c r="Q176" s="65">
        <v>16</v>
      </c>
      <c r="R176" s="54">
        <v>0.29166666666666669</v>
      </c>
      <c r="S176" s="64">
        <v>0.95833333333333337</v>
      </c>
      <c r="T176" s="65">
        <v>16</v>
      </c>
      <c r="U176" s="65">
        <v>65</v>
      </c>
      <c r="V176" s="65"/>
      <c r="W176" s="65"/>
      <c r="X176" s="65"/>
      <c r="Y176" s="62"/>
      <c r="Z176" s="62"/>
      <c r="AA176" s="45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>
        <v>2</v>
      </c>
      <c r="AL176" s="62">
        <v>5</v>
      </c>
      <c r="AM176" s="62">
        <v>5</v>
      </c>
      <c r="AN176" s="62">
        <v>2</v>
      </c>
      <c r="AO176" s="62">
        <v>5</v>
      </c>
      <c r="AP176" s="62">
        <v>2</v>
      </c>
      <c r="AQ176" s="62">
        <v>5</v>
      </c>
      <c r="AR176" s="66"/>
      <c r="AS176" s="66"/>
      <c r="AT176" s="16" t="s">
        <v>180</v>
      </c>
      <c r="AU176" s="62"/>
      <c r="AV176" s="62"/>
      <c r="AW176" s="66" t="s">
        <v>181</v>
      </c>
    </row>
    <row r="177" spans="1:49" s="67" customFormat="1" ht="25.5" x14ac:dyDescent="0.25">
      <c r="A177" s="60">
        <v>99.175999999998396</v>
      </c>
      <c r="B177" s="60" t="s">
        <v>240</v>
      </c>
      <c r="C177" s="61">
        <v>1.2</v>
      </c>
      <c r="D177" s="62" t="s">
        <v>154</v>
      </c>
      <c r="E177" s="62" t="s">
        <v>179</v>
      </c>
      <c r="F177" s="62" t="s">
        <v>67</v>
      </c>
      <c r="G177" s="62" t="s">
        <v>76</v>
      </c>
      <c r="H177" s="63">
        <v>43891</v>
      </c>
      <c r="I177" s="63">
        <v>43982</v>
      </c>
      <c r="J177" s="90" t="str">
        <f t="shared" si="13"/>
        <v>01.03.20 - 31.05.20 (3 months)</v>
      </c>
      <c r="K177" s="6" t="s">
        <v>43</v>
      </c>
      <c r="L177" s="54">
        <v>0.29166666666666669</v>
      </c>
      <c r="M177" s="64">
        <v>0.95833333333333337</v>
      </c>
      <c r="N177" s="65">
        <v>16</v>
      </c>
      <c r="O177" s="54">
        <v>0.29166666666666669</v>
      </c>
      <c r="P177" s="64">
        <v>0.95833333333333337</v>
      </c>
      <c r="Q177" s="65">
        <v>16</v>
      </c>
      <c r="R177" s="54">
        <v>0.29166666666666669</v>
      </c>
      <c r="S177" s="64">
        <v>0.95833333333333337</v>
      </c>
      <c r="T177" s="65">
        <v>16</v>
      </c>
      <c r="U177" s="65">
        <v>65</v>
      </c>
      <c r="V177" s="65"/>
      <c r="W177" s="65"/>
      <c r="X177" s="65"/>
      <c r="Y177" s="62"/>
      <c r="Z177" s="62"/>
      <c r="AA177" s="45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>
        <v>2</v>
      </c>
      <c r="AL177" s="62">
        <v>5</v>
      </c>
      <c r="AM177" s="62">
        <v>5</v>
      </c>
      <c r="AN177" s="62">
        <v>2</v>
      </c>
      <c r="AO177" s="62">
        <v>5</v>
      </c>
      <c r="AP177" s="62">
        <v>2</v>
      </c>
      <c r="AQ177" s="62">
        <v>5</v>
      </c>
      <c r="AR177" s="66"/>
      <c r="AS177" s="66"/>
      <c r="AT177" s="16" t="s">
        <v>180</v>
      </c>
      <c r="AU177" s="62"/>
      <c r="AV177" s="62"/>
      <c r="AW177" s="66" t="s">
        <v>181</v>
      </c>
    </row>
    <row r="178" spans="1:49" s="67" customFormat="1" ht="25.5" x14ac:dyDescent="0.25">
      <c r="A178" s="60">
        <v>99.176999999998301</v>
      </c>
      <c r="B178" s="60" t="s">
        <v>240</v>
      </c>
      <c r="C178" s="61">
        <v>1.3</v>
      </c>
      <c r="D178" s="62" t="s">
        <v>154</v>
      </c>
      <c r="E178" s="62" t="s">
        <v>179</v>
      </c>
      <c r="F178" s="62" t="s">
        <v>67</v>
      </c>
      <c r="G178" s="62" t="s">
        <v>76</v>
      </c>
      <c r="H178" s="63">
        <v>43252</v>
      </c>
      <c r="I178" s="63">
        <v>43281</v>
      </c>
      <c r="J178" s="90" t="str">
        <f t="shared" si="13"/>
        <v>01.06.18 - 30.06.18 (1 months)</v>
      </c>
      <c r="K178" s="6" t="s">
        <v>43</v>
      </c>
      <c r="L178" s="54">
        <v>0.95833333333333337</v>
      </c>
      <c r="M178" s="65">
        <v>0</v>
      </c>
      <c r="N178" s="65">
        <v>1</v>
      </c>
      <c r="O178" s="54">
        <v>0.95833333333333337</v>
      </c>
      <c r="P178" s="65">
        <v>0</v>
      </c>
      <c r="Q178" s="65">
        <v>1</v>
      </c>
      <c r="R178" s="54">
        <v>0.95833333333333337</v>
      </c>
      <c r="S178" s="65">
        <v>0</v>
      </c>
      <c r="T178" s="65">
        <v>1</v>
      </c>
      <c r="U178" s="65">
        <v>150</v>
      </c>
      <c r="V178" s="65"/>
      <c r="W178" s="65"/>
      <c r="X178" s="65"/>
      <c r="Y178" s="62"/>
      <c r="Z178" s="62"/>
      <c r="AA178" s="45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>
        <v>4</v>
      </c>
      <c r="AL178" s="62">
        <v>10</v>
      </c>
      <c r="AM178" s="62">
        <v>10</v>
      </c>
      <c r="AN178" s="62">
        <v>4</v>
      </c>
      <c r="AO178" s="62">
        <v>10</v>
      </c>
      <c r="AP178" s="62">
        <v>4</v>
      </c>
      <c r="AQ178" s="62">
        <v>10</v>
      </c>
      <c r="AR178" s="66"/>
      <c r="AS178" s="66"/>
      <c r="AT178" s="16" t="s">
        <v>182</v>
      </c>
      <c r="AU178" s="62"/>
      <c r="AV178" s="62"/>
      <c r="AW178" s="66" t="s">
        <v>181</v>
      </c>
    </row>
    <row r="179" spans="1:49" s="67" customFormat="1" ht="25.5" x14ac:dyDescent="0.25">
      <c r="A179" s="60">
        <v>99.177999999998306</v>
      </c>
      <c r="B179" s="60" t="s">
        <v>240</v>
      </c>
      <c r="C179" s="61">
        <v>1.3</v>
      </c>
      <c r="D179" s="62" t="s">
        <v>154</v>
      </c>
      <c r="E179" s="62" t="s">
        <v>179</v>
      </c>
      <c r="F179" s="62" t="s">
        <v>67</v>
      </c>
      <c r="G179" s="62" t="s">
        <v>76</v>
      </c>
      <c r="H179" s="63">
        <v>43252</v>
      </c>
      <c r="I179" s="63">
        <v>43281</v>
      </c>
      <c r="J179" s="90" t="str">
        <f t="shared" si="13"/>
        <v>01.06.18 - 30.06.18 (1 months)</v>
      </c>
      <c r="K179" s="6" t="s">
        <v>43</v>
      </c>
      <c r="L179" s="54">
        <v>0</v>
      </c>
      <c r="M179" s="64">
        <v>0.29166666666666669</v>
      </c>
      <c r="N179" s="65">
        <v>7</v>
      </c>
      <c r="O179" s="54">
        <v>0</v>
      </c>
      <c r="P179" s="64">
        <v>0.29166666666666669</v>
      </c>
      <c r="Q179" s="65">
        <v>7</v>
      </c>
      <c r="R179" s="54">
        <v>0</v>
      </c>
      <c r="S179" s="64">
        <v>0.29166666666666669</v>
      </c>
      <c r="T179" s="65">
        <v>7</v>
      </c>
      <c r="U179" s="65">
        <v>150</v>
      </c>
      <c r="V179" s="65"/>
      <c r="W179" s="65"/>
      <c r="X179" s="65"/>
      <c r="Y179" s="62"/>
      <c r="Z179" s="62"/>
      <c r="AA179" s="45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>
        <v>4</v>
      </c>
      <c r="AL179" s="62">
        <v>10</v>
      </c>
      <c r="AM179" s="62">
        <v>10</v>
      </c>
      <c r="AN179" s="62">
        <v>4</v>
      </c>
      <c r="AO179" s="62">
        <v>10</v>
      </c>
      <c r="AP179" s="62">
        <v>4</v>
      </c>
      <c r="AQ179" s="62">
        <v>10</v>
      </c>
      <c r="AR179" s="66"/>
      <c r="AS179" s="66"/>
      <c r="AT179" s="16" t="s">
        <v>182</v>
      </c>
      <c r="AU179" s="62"/>
      <c r="AV179" s="62"/>
      <c r="AW179" s="66" t="s">
        <v>181</v>
      </c>
    </row>
    <row r="180" spans="1:49" s="67" customFormat="1" ht="25.5" x14ac:dyDescent="0.25">
      <c r="A180" s="60">
        <v>99.178999999998297</v>
      </c>
      <c r="B180" s="69" t="s">
        <v>243</v>
      </c>
      <c r="C180" s="61" t="s">
        <v>90</v>
      </c>
      <c r="D180" s="62" t="s">
        <v>183</v>
      </c>
      <c r="E180" s="62" t="s">
        <v>184</v>
      </c>
      <c r="F180" s="62" t="s">
        <v>67</v>
      </c>
      <c r="G180" s="62" t="s">
        <v>76</v>
      </c>
      <c r="H180" s="63">
        <v>43191</v>
      </c>
      <c r="I180" s="63">
        <v>43221</v>
      </c>
      <c r="J180" s="90" t="str">
        <f t="shared" si="13"/>
        <v>01.04.18 - 01.05.18 (1 months)</v>
      </c>
      <c r="K180" s="6" t="s">
        <v>43</v>
      </c>
      <c r="L180" s="54">
        <v>0</v>
      </c>
      <c r="M180" s="54">
        <v>0</v>
      </c>
      <c r="N180" s="65">
        <v>0</v>
      </c>
      <c r="O180" s="54">
        <v>0</v>
      </c>
      <c r="P180" s="54">
        <v>0.29166666666666669</v>
      </c>
      <c r="Q180" s="65">
        <v>7</v>
      </c>
      <c r="R180" s="54">
        <v>0</v>
      </c>
      <c r="S180" s="54">
        <v>0.29166666666666669</v>
      </c>
      <c r="T180" s="65">
        <v>7</v>
      </c>
      <c r="U180" s="65">
        <v>9</v>
      </c>
      <c r="V180" s="65">
        <v>0</v>
      </c>
      <c r="W180" s="65">
        <v>0</v>
      </c>
      <c r="X180" s="65">
        <v>0</v>
      </c>
      <c r="Y180" s="62"/>
      <c r="Z180" s="62"/>
      <c r="AA180" s="45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>
        <v>0.4</v>
      </c>
      <c r="AL180" s="62">
        <v>1</v>
      </c>
      <c r="AM180" s="62">
        <v>1</v>
      </c>
      <c r="AN180" s="62">
        <v>0.4</v>
      </c>
      <c r="AO180" s="62">
        <v>1</v>
      </c>
      <c r="AP180" s="62">
        <v>0</v>
      </c>
      <c r="AQ180" s="62">
        <v>0</v>
      </c>
      <c r="AR180" s="66"/>
      <c r="AS180" s="66"/>
      <c r="AT180" s="16" t="s">
        <v>84</v>
      </c>
      <c r="AU180" s="62"/>
      <c r="AV180" s="62"/>
      <c r="AW180" s="66"/>
    </row>
    <row r="181" spans="1:49" s="67" customFormat="1" ht="25.5" x14ac:dyDescent="0.25">
      <c r="A181" s="60">
        <v>99.179999999998302</v>
      </c>
      <c r="B181" s="69" t="s">
        <v>243</v>
      </c>
      <c r="C181" s="61" t="s">
        <v>90</v>
      </c>
      <c r="D181" s="62" t="s">
        <v>183</v>
      </c>
      <c r="E181" s="62" t="s">
        <v>184</v>
      </c>
      <c r="F181" s="62" t="s">
        <v>67</v>
      </c>
      <c r="G181" s="62" t="s">
        <v>76</v>
      </c>
      <c r="H181" s="63">
        <v>43191</v>
      </c>
      <c r="I181" s="63">
        <v>43221</v>
      </c>
      <c r="J181" s="90" t="str">
        <f t="shared" si="13"/>
        <v>01.04.18 - 01.05.18 (1 months)</v>
      </c>
      <c r="K181" s="6" t="s">
        <v>43</v>
      </c>
      <c r="L181" s="54">
        <v>0</v>
      </c>
      <c r="M181" s="54">
        <v>0</v>
      </c>
      <c r="N181" s="65">
        <v>0</v>
      </c>
      <c r="O181" s="54">
        <v>0.95833333333333337</v>
      </c>
      <c r="P181" s="54">
        <v>0</v>
      </c>
      <c r="Q181" s="65">
        <v>1</v>
      </c>
      <c r="R181" s="54">
        <v>0</v>
      </c>
      <c r="S181" s="54">
        <v>0</v>
      </c>
      <c r="T181" s="65">
        <v>0</v>
      </c>
      <c r="U181" s="65">
        <v>9</v>
      </c>
      <c r="V181" s="65">
        <v>0</v>
      </c>
      <c r="W181" s="65">
        <v>0</v>
      </c>
      <c r="X181" s="65">
        <v>0</v>
      </c>
      <c r="Y181" s="62"/>
      <c r="Z181" s="62"/>
      <c r="AA181" s="45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>
        <v>0.4</v>
      </c>
      <c r="AL181" s="62">
        <v>1</v>
      </c>
      <c r="AM181" s="62">
        <v>1</v>
      </c>
      <c r="AN181" s="62">
        <v>0.4</v>
      </c>
      <c r="AO181" s="62">
        <v>1</v>
      </c>
      <c r="AP181" s="62">
        <v>0</v>
      </c>
      <c r="AQ181" s="62">
        <v>0</v>
      </c>
      <c r="AR181" s="66"/>
      <c r="AS181" s="66"/>
      <c r="AT181" s="16" t="s">
        <v>84</v>
      </c>
      <c r="AU181" s="62"/>
      <c r="AV181" s="62"/>
      <c r="AW181" s="66"/>
    </row>
    <row r="182" spans="1:49" s="67" customFormat="1" ht="25.5" x14ac:dyDescent="0.25">
      <c r="A182" s="60">
        <v>99.180999999998306</v>
      </c>
      <c r="B182" s="60" t="s">
        <v>240</v>
      </c>
      <c r="C182" s="61">
        <v>1.2</v>
      </c>
      <c r="D182" s="62" t="s">
        <v>185</v>
      </c>
      <c r="E182" s="62" t="s">
        <v>186</v>
      </c>
      <c r="F182" s="62" t="s">
        <v>67</v>
      </c>
      <c r="G182" s="62" t="s">
        <v>76</v>
      </c>
      <c r="H182" s="71">
        <v>43282</v>
      </c>
      <c r="I182" s="63">
        <v>43982</v>
      </c>
      <c r="J182" s="90" t="str">
        <f t="shared" si="13"/>
        <v>01.07.18 - 31.05.20 (23 months)</v>
      </c>
      <c r="K182" s="6" t="s">
        <v>43</v>
      </c>
      <c r="L182" s="54">
        <v>0</v>
      </c>
      <c r="M182" s="65">
        <v>0</v>
      </c>
      <c r="N182" s="65">
        <v>24</v>
      </c>
      <c r="O182" s="54">
        <v>0</v>
      </c>
      <c r="P182" s="65">
        <v>0</v>
      </c>
      <c r="Q182" s="65">
        <v>24</v>
      </c>
      <c r="R182" s="54">
        <v>0</v>
      </c>
      <c r="S182" s="65">
        <v>0</v>
      </c>
      <c r="T182" s="65">
        <v>24</v>
      </c>
      <c r="U182" s="65">
        <v>35</v>
      </c>
      <c r="V182" s="65"/>
      <c r="W182" s="65"/>
      <c r="X182" s="65"/>
      <c r="Y182" s="62"/>
      <c r="Z182" s="62"/>
      <c r="AA182" s="45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>
        <v>0.8</v>
      </c>
      <c r="AL182" s="62">
        <v>2</v>
      </c>
      <c r="AM182" s="62">
        <v>2</v>
      </c>
      <c r="AN182" s="62">
        <v>0.8</v>
      </c>
      <c r="AO182" s="62">
        <v>2</v>
      </c>
      <c r="AP182" s="62">
        <v>0</v>
      </c>
      <c r="AQ182" s="62">
        <v>0</v>
      </c>
      <c r="AR182" s="66"/>
      <c r="AS182" s="66"/>
      <c r="AT182" s="16"/>
      <c r="AU182" s="62"/>
      <c r="AV182" s="62"/>
      <c r="AW182" s="66" t="s">
        <v>187</v>
      </c>
    </row>
    <row r="183" spans="1:49" s="67" customFormat="1" ht="25.5" x14ac:dyDescent="0.25">
      <c r="A183" s="60">
        <v>99.208999999997999</v>
      </c>
      <c r="B183" s="69" t="s">
        <v>243</v>
      </c>
      <c r="C183" s="61" t="s">
        <v>90</v>
      </c>
      <c r="D183" s="62" t="s">
        <v>185</v>
      </c>
      <c r="E183" s="62" t="s">
        <v>188</v>
      </c>
      <c r="F183" s="62" t="s">
        <v>67</v>
      </c>
      <c r="G183" s="62" t="s">
        <v>71</v>
      </c>
      <c r="H183" s="63">
        <v>43191</v>
      </c>
      <c r="I183" s="63">
        <v>43281</v>
      </c>
      <c r="J183" s="90" t="str">
        <f t="shared" ref="J183:J235" si="14">TEXT(H183,"DD.MM.YY")&amp;" - "&amp;TEXT(I183,"DD.MM.YY")&amp;" ("&amp;DATEDIF(H183,I183+1,"m")&amp;" months)"</f>
        <v>01.04.18 - 30.06.18 (3 months)</v>
      </c>
      <c r="K183" s="6" t="s">
        <v>43</v>
      </c>
      <c r="L183" s="54">
        <v>0.29166666666666669</v>
      </c>
      <c r="M183" s="64">
        <v>0.9375</v>
      </c>
      <c r="N183" s="65">
        <v>15.5</v>
      </c>
      <c r="O183" s="54">
        <v>0.39583333333333331</v>
      </c>
      <c r="P183" s="64">
        <v>0.9375</v>
      </c>
      <c r="Q183" s="65">
        <v>13</v>
      </c>
      <c r="R183" s="54">
        <v>0.39583333333333331</v>
      </c>
      <c r="S183" s="64">
        <v>0.9375</v>
      </c>
      <c r="T183" s="65">
        <v>13</v>
      </c>
      <c r="U183" s="65">
        <v>50</v>
      </c>
      <c r="V183" s="65"/>
      <c r="W183" s="65"/>
      <c r="X183" s="65"/>
      <c r="Y183" s="62"/>
      <c r="Z183" s="62"/>
      <c r="AA183" s="45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6"/>
      <c r="AS183" s="66"/>
      <c r="AT183" s="16"/>
      <c r="AU183" s="62"/>
      <c r="AV183" s="62">
        <v>20</v>
      </c>
      <c r="AW183" s="66"/>
    </row>
    <row r="184" spans="1:49" s="67" customFormat="1" ht="25.5" x14ac:dyDescent="0.25">
      <c r="A184" s="60">
        <v>99.209999999998004</v>
      </c>
      <c r="B184" s="60" t="s">
        <v>240</v>
      </c>
      <c r="C184" s="61">
        <v>1.3</v>
      </c>
      <c r="D184" s="62" t="s">
        <v>185</v>
      </c>
      <c r="E184" s="62" t="s">
        <v>188</v>
      </c>
      <c r="F184" s="62" t="s">
        <v>67</v>
      </c>
      <c r="G184" s="62" t="s">
        <v>71</v>
      </c>
      <c r="H184" s="63">
        <v>43282</v>
      </c>
      <c r="I184" s="63">
        <v>43373</v>
      </c>
      <c r="J184" s="90" t="str">
        <f t="shared" si="14"/>
        <v>01.07.18 - 30.09.18 (3 months)</v>
      </c>
      <c r="K184" s="6" t="s">
        <v>43</v>
      </c>
      <c r="L184" s="54">
        <v>0.29166666666666669</v>
      </c>
      <c r="M184" s="64">
        <v>0.9375</v>
      </c>
      <c r="N184" s="65">
        <v>15.5</v>
      </c>
      <c r="O184" s="54">
        <v>0.39583333333333331</v>
      </c>
      <c r="P184" s="64">
        <v>0.9375</v>
      </c>
      <c r="Q184" s="65">
        <v>13</v>
      </c>
      <c r="R184" s="54">
        <v>0.39583333333333331</v>
      </c>
      <c r="S184" s="64">
        <v>0.9375</v>
      </c>
      <c r="T184" s="65">
        <v>13</v>
      </c>
      <c r="U184" s="65">
        <v>54</v>
      </c>
      <c r="V184" s="65"/>
      <c r="W184" s="65"/>
      <c r="X184" s="65"/>
      <c r="Y184" s="62"/>
      <c r="Z184" s="62"/>
      <c r="AA184" s="45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6"/>
      <c r="AS184" s="66"/>
      <c r="AT184" s="16"/>
      <c r="AU184" s="62"/>
      <c r="AV184" s="62">
        <v>18</v>
      </c>
      <c r="AW184" s="66"/>
    </row>
    <row r="185" spans="1:49" s="67" customFormat="1" ht="25.5" x14ac:dyDescent="0.25">
      <c r="A185" s="60">
        <v>99.210999999997995</v>
      </c>
      <c r="B185" s="60" t="s">
        <v>240</v>
      </c>
      <c r="C185" s="61">
        <v>2</v>
      </c>
      <c r="D185" s="62" t="s">
        <v>185</v>
      </c>
      <c r="E185" s="62" t="s">
        <v>186</v>
      </c>
      <c r="F185" s="62" t="s">
        <v>67</v>
      </c>
      <c r="G185" s="62" t="s">
        <v>76</v>
      </c>
      <c r="H185" s="71">
        <v>43282</v>
      </c>
      <c r="I185" s="63">
        <v>43982</v>
      </c>
      <c r="J185" s="90" t="str">
        <f t="shared" si="14"/>
        <v>01.07.18 - 31.05.20 (23 months)</v>
      </c>
      <c r="K185" s="6" t="s">
        <v>43</v>
      </c>
      <c r="L185" s="54">
        <v>0</v>
      </c>
      <c r="M185" s="65">
        <v>0</v>
      </c>
      <c r="N185" s="65">
        <v>24</v>
      </c>
      <c r="O185" s="54">
        <v>0</v>
      </c>
      <c r="P185" s="65">
        <v>0</v>
      </c>
      <c r="Q185" s="65">
        <v>24</v>
      </c>
      <c r="R185" s="54">
        <v>0</v>
      </c>
      <c r="S185" s="65">
        <v>0</v>
      </c>
      <c r="T185" s="65">
        <v>24</v>
      </c>
      <c r="U185" s="65">
        <v>35</v>
      </c>
      <c r="V185" s="65"/>
      <c r="W185" s="65"/>
      <c r="X185" s="65"/>
      <c r="Y185" s="62"/>
      <c r="Z185" s="62"/>
      <c r="AA185" s="45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6"/>
      <c r="AS185" s="66"/>
      <c r="AT185" s="16"/>
      <c r="AU185" s="62">
        <v>2</v>
      </c>
      <c r="AV185" s="62">
        <v>2</v>
      </c>
      <c r="AW185" s="66" t="s">
        <v>189</v>
      </c>
    </row>
    <row r="186" spans="1:49" s="67" customFormat="1" ht="25.5" x14ac:dyDescent="0.25">
      <c r="A186" s="60">
        <v>99.211999999998</v>
      </c>
      <c r="B186" s="60" t="s">
        <v>240</v>
      </c>
      <c r="C186" s="61">
        <v>2</v>
      </c>
      <c r="D186" s="62" t="s">
        <v>154</v>
      </c>
      <c r="E186" s="62" t="s">
        <v>190</v>
      </c>
      <c r="F186" s="62" t="s">
        <v>67</v>
      </c>
      <c r="G186" s="62" t="s">
        <v>71</v>
      </c>
      <c r="H186" s="63">
        <v>43191</v>
      </c>
      <c r="I186" s="63">
        <v>43220</v>
      </c>
      <c r="J186" s="90" t="str">
        <f t="shared" si="14"/>
        <v>01.04.18 - 30.04.18 (1 months)</v>
      </c>
      <c r="K186" s="6" t="s">
        <v>43</v>
      </c>
      <c r="L186" s="54">
        <v>0</v>
      </c>
      <c r="M186" s="64">
        <v>0.25</v>
      </c>
      <c r="N186" s="65">
        <v>6</v>
      </c>
      <c r="O186" s="54">
        <v>0</v>
      </c>
      <c r="P186" s="64">
        <v>0.25</v>
      </c>
      <c r="Q186" s="65">
        <v>6</v>
      </c>
      <c r="R186" s="54">
        <v>0</v>
      </c>
      <c r="S186" s="64">
        <v>0.25</v>
      </c>
      <c r="T186" s="65">
        <v>6</v>
      </c>
      <c r="U186" s="65">
        <v>30</v>
      </c>
      <c r="V186" s="65"/>
      <c r="W186" s="65"/>
      <c r="X186" s="65"/>
      <c r="Y186" s="62"/>
      <c r="Z186" s="62"/>
      <c r="AA186" s="45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6"/>
      <c r="AS186" s="66"/>
      <c r="AT186" s="16"/>
      <c r="AU186" s="62"/>
      <c r="AV186" s="62">
        <v>14</v>
      </c>
      <c r="AW186" s="66"/>
    </row>
    <row r="187" spans="1:49" s="67" customFormat="1" ht="25.5" x14ac:dyDescent="0.25">
      <c r="A187" s="60">
        <v>99.212999999998004</v>
      </c>
      <c r="B187" s="69" t="s">
        <v>243</v>
      </c>
      <c r="C187" s="61" t="s">
        <v>90</v>
      </c>
      <c r="D187" s="62" t="s">
        <v>154</v>
      </c>
      <c r="E187" s="62" t="s">
        <v>190</v>
      </c>
      <c r="F187" s="62" t="s">
        <v>67</v>
      </c>
      <c r="G187" s="62" t="s">
        <v>71</v>
      </c>
      <c r="H187" s="63">
        <v>43191</v>
      </c>
      <c r="I187" s="63">
        <v>43220</v>
      </c>
      <c r="J187" s="90" t="str">
        <f t="shared" si="14"/>
        <v>01.04.18 - 30.04.18 (1 months)</v>
      </c>
      <c r="K187" s="6" t="s">
        <v>43</v>
      </c>
      <c r="L187" s="54">
        <v>0.29166666666666669</v>
      </c>
      <c r="M187" s="65">
        <v>0</v>
      </c>
      <c r="N187" s="65">
        <v>17</v>
      </c>
      <c r="O187" s="54">
        <v>0.29166666666666669</v>
      </c>
      <c r="P187" s="65">
        <v>0</v>
      </c>
      <c r="Q187" s="65">
        <v>17</v>
      </c>
      <c r="R187" s="54">
        <v>0.29166666666666669</v>
      </c>
      <c r="S187" s="65">
        <v>0</v>
      </c>
      <c r="T187" s="65">
        <v>17</v>
      </c>
      <c r="U187" s="65">
        <v>40</v>
      </c>
      <c r="V187" s="65"/>
      <c r="W187" s="65"/>
      <c r="X187" s="65"/>
      <c r="Y187" s="62"/>
      <c r="Z187" s="62"/>
      <c r="AA187" s="45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6"/>
      <c r="AS187" s="66"/>
      <c r="AT187" s="16"/>
      <c r="AU187" s="62"/>
      <c r="AV187" s="62">
        <v>14</v>
      </c>
      <c r="AW187" s="66"/>
    </row>
    <row r="188" spans="1:49" s="67" customFormat="1" ht="25.5" x14ac:dyDescent="0.25">
      <c r="A188" s="60">
        <v>99.213999999997995</v>
      </c>
      <c r="B188" s="60" t="s">
        <v>240</v>
      </c>
      <c r="C188" s="61">
        <v>2</v>
      </c>
      <c r="D188" s="62" t="s">
        <v>154</v>
      </c>
      <c r="E188" s="62" t="s">
        <v>190</v>
      </c>
      <c r="F188" s="62" t="s">
        <v>67</v>
      </c>
      <c r="G188" s="62" t="s">
        <v>71</v>
      </c>
      <c r="H188" s="63">
        <v>43221</v>
      </c>
      <c r="I188" s="63">
        <v>43251</v>
      </c>
      <c r="J188" s="90" t="str">
        <f t="shared" si="14"/>
        <v>01.05.18 - 31.05.18 (1 months)</v>
      </c>
      <c r="K188" s="6" t="s">
        <v>43</v>
      </c>
      <c r="L188" s="54">
        <v>0</v>
      </c>
      <c r="M188" s="64">
        <v>0.25</v>
      </c>
      <c r="N188" s="65">
        <v>6</v>
      </c>
      <c r="O188" s="54">
        <v>0</v>
      </c>
      <c r="P188" s="64">
        <v>0.25</v>
      </c>
      <c r="Q188" s="65">
        <v>6</v>
      </c>
      <c r="R188" s="54">
        <v>0</v>
      </c>
      <c r="S188" s="64">
        <v>0.25</v>
      </c>
      <c r="T188" s="65">
        <v>6</v>
      </c>
      <c r="U188" s="65">
        <v>30</v>
      </c>
      <c r="V188" s="65"/>
      <c r="W188" s="65"/>
      <c r="X188" s="65"/>
      <c r="Y188" s="62"/>
      <c r="Z188" s="62"/>
      <c r="AA188" s="45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6"/>
      <c r="AS188" s="66"/>
      <c r="AT188" s="16"/>
      <c r="AU188" s="62"/>
      <c r="AV188" s="62">
        <v>14</v>
      </c>
      <c r="AW188" s="66"/>
    </row>
    <row r="189" spans="1:49" s="67" customFormat="1" ht="25.5" x14ac:dyDescent="0.25">
      <c r="A189" s="60">
        <v>99.214999999998</v>
      </c>
      <c r="B189" s="60" t="s">
        <v>240</v>
      </c>
      <c r="C189" s="61">
        <v>1.3</v>
      </c>
      <c r="D189" s="62" t="s">
        <v>154</v>
      </c>
      <c r="E189" s="62" t="s">
        <v>190</v>
      </c>
      <c r="F189" s="62" t="s">
        <v>67</v>
      </c>
      <c r="G189" s="62" t="s">
        <v>71</v>
      </c>
      <c r="H189" s="63">
        <v>43221</v>
      </c>
      <c r="I189" s="63">
        <v>43251</v>
      </c>
      <c r="J189" s="90" t="str">
        <f t="shared" si="14"/>
        <v>01.05.18 - 31.05.18 (1 months)</v>
      </c>
      <c r="K189" s="6" t="s">
        <v>43</v>
      </c>
      <c r="L189" s="54">
        <v>0.29166666666666669</v>
      </c>
      <c r="M189" s="65">
        <v>0</v>
      </c>
      <c r="N189" s="65">
        <v>17</v>
      </c>
      <c r="O189" s="54">
        <v>0.29166666666666669</v>
      </c>
      <c r="P189" s="65">
        <v>0</v>
      </c>
      <c r="Q189" s="65">
        <v>17</v>
      </c>
      <c r="R189" s="54">
        <v>0.29166666666666669</v>
      </c>
      <c r="S189" s="65">
        <v>0</v>
      </c>
      <c r="T189" s="65">
        <v>17</v>
      </c>
      <c r="U189" s="65">
        <v>38</v>
      </c>
      <c r="V189" s="65"/>
      <c r="W189" s="65"/>
      <c r="X189" s="65"/>
      <c r="Y189" s="62"/>
      <c r="Z189" s="62"/>
      <c r="AA189" s="45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6"/>
      <c r="AS189" s="66"/>
      <c r="AT189" s="16"/>
      <c r="AU189" s="62"/>
      <c r="AV189" s="62">
        <v>14</v>
      </c>
      <c r="AW189" s="66"/>
    </row>
    <row r="190" spans="1:49" s="67" customFormat="1" ht="25.5" x14ac:dyDescent="0.25">
      <c r="A190" s="60">
        <v>99.215999999998004</v>
      </c>
      <c r="B190" s="60" t="s">
        <v>240</v>
      </c>
      <c r="C190" s="61">
        <v>1.3</v>
      </c>
      <c r="D190" s="62" t="s">
        <v>154</v>
      </c>
      <c r="E190" s="62" t="s">
        <v>190</v>
      </c>
      <c r="F190" s="62" t="s">
        <v>67</v>
      </c>
      <c r="G190" s="62" t="s">
        <v>71</v>
      </c>
      <c r="H190" s="63">
        <v>43252</v>
      </c>
      <c r="I190" s="63">
        <v>43404</v>
      </c>
      <c r="J190" s="90" t="str">
        <f t="shared" si="14"/>
        <v>01.06.18 - 31.10.18 (5 months)</v>
      </c>
      <c r="K190" s="6" t="s">
        <v>43</v>
      </c>
      <c r="L190" s="54">
        <v>0</v>
      </c>
      <c r="M190" s="64">
        <v>0.25</v>
      </c>
      <c r="N190" s="65">
        <v>6</v>
      </c>
      <c r="O190" s="54">
        <v>0</v>
      </c>
      <c r="P190" s="64">
        <v>0.25</v>
      </c>
      <c r="Q190" s="65">
        <v>6</v>
      </c>
      <c r="R190" s="54">
        <v>0</v>
      </c>
      <c r="S190" s="64">
        <v>0.25</v>
      </c>
      <c r="T190" s="65">
        <v>6</v>
      </c>
      <c r="U190" s="65">
        <v>28</v>
      </c>
      <c r="V190" s="65"/>
      <c r="W190" s="65"/>
      <c r="X190" s="65"/>
      <c r="Y190" s="62"/>
      <c r="Z190" s="62"/>
      <c r="AA190" s="45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6"/>
      <c r="AS190" s="66"/>
      <c r="AT190" s="16"/>
      <c r="AU190" s="62"/>
      <c r="AV190" s="62">
        <v>14</v>
      </c>
      <c r="AW190" s="66"/>
    </row>
    <row r="191" spans="1:49" s="67" customFormat="1" ht="25.5" x14ac:dyDescent="0.25">
      <c r="A191" s="60">
        <v>99.216999999997995</v>
      </c>
      <c r="B191" s="60" t="s">
        <v>240</v>
      </c>
      <c r="C191" s="61">
        <v>1.3</v>
      </c>
      <c r="D191" s="62" t="s">
        <v>154</v>
      </c>
      <c r="E191" s="62" t="s">
        <v>190</v>
      </c>
      <c r="F191" s="62" t="s">
        <v>67</v>
      </c>
      <c r="G191" s="62" t="s">
        <v>71</v>
      </c>
      <c r="H191" s="63">
        <v>43252</v>
      </c>
      <c r="I191" s="63">
        <v>43404</v>
      </c>
      <c r="J191" s="90" t="str">
        <f t="shared" si="14"/>
        <v>01.06.18 - 31.10.18 (5 months)</v>
      </c>
      <c r="K191" s="6" t="s">
        <v>43</v>
      </c>
      <c r="L191" s="54">
        <v>0.29166666666666669</v>
      </c>
      <c r="M191" s="65">
        <v>0</v>
      </c>
      <c r="N191" s="65">
        <v>17</v>
      </c>
      <c r="O191" s="54">
        <v>0.29166666666666669</v>
      </c>
      <c r="P191" s="65">
        <v>0</v>
      </c>
      <c r="Q191" s="65">
        <v>17</v>
      </c>
      <c r="R191" s="54">
        <v>0.29166666666666669</v>
      </c>
      <c r="S191" s="65">
        <v>0</v>
      </c>
      <c r="T191" s="65">
        <v>17</v>
      </c>
      <c r="U191" s="65">
        <v>35</v>
      </c>
      <c r="V191" s="65"/>
      <c r="W191" s="65"/>
      <c r="X191" s="65"/>
      <c r="Y191" s="62"/>
      <c r="Z191" s="62"/>
      <c r="AA191" s="45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6"/>
      <c r="AS191" s="66"/>
      <c r="AT191" s="16"/>
      <c r="AU191" s="62"/>
      <c r="AV191" s="62">
        <v>14</v>
      </c>
      <c r="AW191" s="66"/>
    </row>
    <row r="192" spans="1:49" s="67" customFormat="1" ht="25.5" x14ac:dyDescent="0.25">
      <c r="A192" s="60">
        <v>99.217999999998</v>
      </c>
      <c r="B192" s="60" t="s">
        <v>240</v>
      </c>
      <c r="C192" s="61">
        <v>2</v>
      </c>
      <c r="D192" s="62" t="s">
        <v>154</v>
      </c>
      <c r="E192" s="62" t="s">
        <v>191</v>
      </c>
      <c r="F192" s="62" t="s">
        <v>67</v>
      </c>
      <c r="G192" s="62" t="s">
        <v>71</v>
      </c>
      <c r="H192" s="63">
        <v>43191</v>
      </c>
      <c r="I192" s="63">
        <v>43220</v>
      </c>
      <c r="J192" s="90" t="str">
        <f t="shared" si="14"/>
        <v>01.04.18 - 30.04.18 (1 months)</v>
      </c>
      <c r="K192" s="6" t="s">
        <v>43</v>
      </c>
      <c r="L192" s="54">
        <v>0.95833333333333337</v>
      </c>
      <c r="M192" s="64">
        <v>0</v>
      </c>
      <c r="N192" s="65">
        <v>1</v>
      </c>
      <c r="O192" s="54">
        <v>0.95833333333333337</v>
      </c>
      <c r="P192" s="64">
        <v>0</v>
      </c>
      <c r="Q192" s="65">
        <v>1</v>
      </c>
      <c r="R192" s="54">
        <v>0.95833333333333337</v>
      </c>
      <c r="S192" s="64">
        <v>0</v>
      </c>
      <c r="T192" s="65">
        <v>1</v>
      </c>
      <c r="U192" s="65">
        <v>30</v>
      </c>
      <c r="V192" s="65"/>
      <c r="W192" s="65"/>
      <c r="X192" s="65"/>
      <c r="Y192" s="62"/>
      <c r="Z192" s="62"/>
      <c r="AA192" s="45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6"/>
      <c r="AS192" s="66"/>
      <c r="AT192" s="16" t="s">
        <v>192</v>
      </c>
      <c r="AU192" s="62"/>
      <c r="AV192" s="62">
        <v>15</v>
      </c>
      <c r="AW192" s="66"/>
    </row>
    <row r="193" spans="1:49" s="67" customFormat="1" ht="25.5" x14ac:dyDescent="0.25">
      <c r="A193" s="60">
        <v>99.218999999997905</v>
      </c>
      <c r="B193" s="60" t="s">
        <v>240</v>
      </c>
      <c r="C193" s="61">
        <v>2</v>
      </c>
      <c r="D193" s="62" t="s">
        <v>154</v>
      </c>
      <c r="E193" s="62" t="s">
        <v>191</v>
      </c>
      <c r="F193" s="62" t="s">
        <v>67</v>
      </c>
      <c r="G193" s="62" t="s">
        <v>71</v>
      </c>
      <c r="H193" s="63">
        <v>43191</v>
      </c>
      <c r="I193" s="63">
        <v>43220</v>
      </c>
      <c r="J193" s="90" t="str">
        <f t="shared" si="14"/>
        <v>01.04.18 - 30.04.18 (1 months)</v>
      </c>
      <c r="K193" s="6" t="s">
        <v>43</v>
      </c>
      <c r="L193" s="54">
        <v>0</v>
      </c>
      <c r="M193" s="64">
        <v>0.25</v>
      </c>
      <c r="N193" s="65">
        <v>6</v>
      </c>
      <c r="O193" s="54">
        <v>0</v>
      </c>
      <c r="P193" s="64">
        <v>0.25</v>
      </c>
      <c r="Q193" s="65">
        <v>6</v>
      </c>
      <c r="R193" s="54">
        <v>0</v>
      </c>
      <c r="S193" s="64">
        <v>0.25</v>
      </c>
      <c r="T193" s="65">
        <v>6</v>
      </c>
      <c r="U193" s="65">
        <v>30</v>
      </c>
      <c r="V193" s="65"/>
      <c r="W193" s="65"/>
      <c r="X193" s="65"/>
      <c r="Y193" s="62"/>
      <c r="Z193" s="62"/>
      <c r="AA193" s="45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6"/>
      <c r="AS193" s="66"/>
      <c r="AT193" s="16" t="s">
        <v>192</v>
      </c>
      <c r="AU193" s="62"/>
      <c r="AV193" s="62">
        <v>15</v>
      </c>
      <c r="AW193" s="66"/>
    </row>
    <row r="194" spans="1:49" s="67" customFormat="1" ht="25.5" x14ac:dyDescent="0.25">
      <c r="A194" s="60">
        <v>99.219999999997896</v>
      </c>
      <c r="B194" s="69" t="s">
        <v>243</v>
      </c>
      <c r="C194" s="61" t="s">
        <v>90</v>
      </c>
      <c r="D194" s="62" t="s">
        <v>154</v>
      </c>
      <c r="E194" s="62" t="s">
        <v>191</v>
      </c>
      <c r="F194" s="62" t="s">
        <v>67</v>
      </c>
      <c r="G194" s="62" t="s">
        <v>71</v>
      </c>
      <c r="H194" s="63">
        <v>43191</v>
      </c>
      <c r="I194" s="63">
        <v>43220</v>
      </c>
      <c r="J194" s="90" t="str">
        <f t="shared" si="14"/>
        <v>01.04.18 - 30.04.18 (1 months)</v>
      </c>
      <c r="K194" s="6" t="s">
        <v>43</v>
      </c>
      <c r="L194" s="54">
        <v>0.29166666666666669</v>
      </c>
      <c r="M194" s="64">
        <v>0.79166666666666663</v>
      </c>
      <c r="N194" s="65">
        <v>12</v>
      </c>
      <c r="O194" s="54">
        <v>0.29166666666666669</v>
      </c>
      <c r="P194" s="64">
        <v>0.79166666666666663</v>
      </c>
      <c r="Q194" s="65">
        <v>12</v>
      </c>
      <c r="R194" s="54">
        <v>0.29166666666666669</v>
      </c>
      <c r="S194" s="64">
        <v>0.79166666666666663</v>
      </c>
      <c r="T194" s="65">
        <v>12</v>
      </c>
      <c r="U194" s="65">
        <v>37.5</v>
      </c>
      <c r="V194" s="65"/>
      <c r="W194" s="65"/>
      <c r="X194" s="65"/>
      <c r="Y194" s="62"/>
      <c r="Z194" s="62"/>
      <c r="AA194" s="45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6"/>
      <c r="AS194" s="66"/>
      <c r="AT194" s="16"/>
      <c r="AU194" s="62"/>
      <c r="AV194" s="62">
        <v>15</v>
      </c>
      <c r="AW194" s="66"/>
    </row>
    <row r="195" spans="1:49" s="67" customFormat="1" ht="25.5" x14ac:dyDescent="0.25">
      <c r="A195" s="60">
        <v>99.2209999999979</v>
      </c>
      <c r="B195" s="69" t="s">
        <v>243</v>
      </c>
      <c r="C195" s="61" t="s">
        <v>90</v>
      </c>
      <c r="D195" s="62" t="s">
        <v>154</v>
      </c>
      <c r="E195" s="62" t="s">
        <v>191</v>
      </c>
      <c r="F195" s="62" t="s">
        <v>67</v>
      </c>
      <c r="G195" s="62" t="s">
        <v>71</v>
      </c>
      <c r="H195" s="63">
        <v>43191</v>
      </c>
      <c r="I195" s="63">
        <v>43220</v>
      </c>
      <c r="J195" s="90" t="str">
        <f t="shared" si="14"/>
        <v>01.04.18 - 30.04.18 (1 months)</v>
      </c>
      <c r="K195" s="6" t="s">
        <v>43</v>
      </c>
      <c r="L195" s="54">
        <v>0.79166666666666663</v>
      </c>
      <c r="M195" s="64">
        <v>0.95833333333333337</v>
      </c>
      <c r="N195" s="65">
        <v>4</v>
      </c>
      <c r="O195" s="54">
        <v>0.79166666666666663</v>
      </c>
      <c r="P195" s="64">
        <v>0.95833333333333337</v>
      </c>
      <c r="Q195" s="65">
        <v>4</v>
      </c>
      <c r="R195" s="54">
        <v>0.79166666666666663</v>
      </c>
      <c r="S195" s="64">
        <v>0.95833333333333337</v>
      </c>
      <c r="T195" s="65">
        <v>4</v>
      </c>
      <c r="U195" s="65">
        <v>45</v>
      </c>
      <c r="V195" s="65"/>
      <c r="W195" s="65"/>
      <c r="X195" s="65"/>
      <c r="Y195" s="62"/>
      <c r="Z195" s="62"/>
      <c r="AA195" s="45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6"/>
      <c r="AS195" s="66"/>
      <c r="AT195" s="16"/>
      <c r="AU195" s="62"/>
      <c r="AV195" s="62">
        <v>15</v>
      </c>
      <c r="AW195" s="66"/>
    </row>
    <row r="196" spans="1:49" s="67" customFormat="1" ht="25.5" x14ac:dyDescent="0.25">
      <c r="A196" s="60">
        <v>99.221999999997905</v>
      </c>
      <c r="B196" s="60" t="s">
        <v>240</v>
      </c>
      <c r="C196" s="61">
        <v>1.3</v>
      </c>
      <c r="D196" s="62" t="s">
        <v>154</v>
      </c>
      <c r="E196" s="62" t="s">
        <v>191</v>
      </c>
      <c r="F196" s="62" t="s">
        <v>67</v>
      </c>
      <c r="G196" s="62" t="s">
        <v>71</v>
      </c>
      <c r="H196" s="63">
        <v>43221</v>
      </c>
      <c r="I196" s="63">
        <v>43251</v>
      </c>
      <c r="J196" s="90" t="str">
        <f t="shared" si="14"/>
        <v>01.05.18 - 31.05.18 (1 months)</v>
      </c>
      <c r="K196" s="6" t="s">
        <v>43</v>
      </c>
      <c r="L196" s="54">
        <v>0.95833333333333337</v>
      </c>
      <c r="M196" s="64">
        <v>0</v>
      </c>
      <c r="N196" s="65">
        <v>1</v>
      </c>
      <c r="O196" s="54">
        <v>0.95833333333333337</v>
      </c>
      <c r="P196" s="64">
        <v>0</v>
      </c>
      <c r="Q196" s="65">
        <v>1</v>
      </c>
      <c r="R196" s="54">
        <v>0.95833333333333337</v>
      </c>
      <c r="S196" s="64">
        <v>0</v>
      </c>
      <c r="T196" s="65">
        <v>1</v>
      </c>
      <c r="U196" s="65">
        <v>30</v>
      </c>
      <c r="V196" s="65"/>
      <c r="W196" s="65"/>
      <c r="X196" s="65"/>
      <c r="Y196" s="62"/>
      <c r="Z196" s="62"/>
      <c r="AA196" s="45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6"/>
      <c r="AS196" s="66"/>
      <c r="AT196" s="16" t="s">
        <v>193</v>
      </c>
      <c r="AU196" s="62"/>
      <c r="AV196" s="62">
        <v>15</v>
      </c>
      <c r="AW196" s="66"/>
    </row>
    <row r="197" spans="1:49" s="67" customFormat="1" ht="25.5" x14ac:dyDescent="0.25">
      <c r="A197" s="60">
        <v>99.222999999997896</v>
      </c>
      <c r="B197" s="60" t="s">
        <v>240</v>
      </c>
      <c r="C197" s="61">
        <v>1.3</v>
      </c>
      <c r="D197" s="62" t="s">
        <v>154</v>
      </c>
      <c r="E197" s="62" t="s">
        <v>191</v>
      </c>
      <c r="F197" s="62" t="s">
        <v>67</v>
      </c>
      <c r="G197" s="62" t="s">
        <v>71</v>
      </c>
      <c r="H197" s="63">
        <v>43221</v>
      </c>
      <c r="I197" s="63">
        <v>43251</v>
      </c>
      <c r="J197" s="90" t="str">
        <f t="shared" si="14"/>
        <v>01.05.18 - 31.05.18 (1 months)</v>
      </c>
      <c r="K197" s="6" t="s">
        <v>43</v>
      </c>
      <c r="L197" s="54">
        <v>0</v>
      </c>
      <c r="M197" s="64">
        <v>0.25</v>
      </c>
      <c r="N197" s="65">
        <v>6</v>
      </c>
      <c r="O197" s="54">
        <v>0</v>
      </c>
      <c r="P197" s="64">
        <v>0.25</v>
      </c>
      <c r="Q197" s="65">
        <v>6</v>
      </c>
      <c r="R197" s="54">
        <v>0</v>
      </c>
      <c r="S197" s="64">
        <v>0.25</v>
      </c>
      <c r="T197" s="65">
        <v>6</v>
      </c>
      <c r="U197" s="65">
        <v>30</v>
      </c>
      <c r="V197" s="65"/>
      <c r="W197" s="65"/>
      <c r="X197" s="65"/>
      <c r="Y197" s="62"/>
      <c r="Z197" s="62"/>
      <c r="AA197" s="45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6"/>
      <c r="AS197" s="66"/>
      <c r="AT197" s="16" t="s">
        <v>193</v>
      </c>
      <c r="AU197" s="62"/>
      <c r="AV197" s="62">
        <v>15</v>
      </c>
      <c r="AW197" s="66"/>
    </row>
    <row r="198" spans="1:49" s="67" customFormat="1" ht="25.5" x14ac:dyDescent="0.25">
      <c r="A198" s="60">
        <v>99.223999999997901</v>
      </c>
      <c r="B198" s="69" t="s">
        <v>243</v>
      </c>
      <c r="C198" s="61" t="s">
        <v>90</v>
      </c>
      <c r="D198" s="62" t="s">
        <v>154</v>
      </c>
      <c r="E198" s="62" t="s">
        <v>191</v>
      </c>
      <c r="F198" s="62" t="s">
        <v>67</v>
      </c>
      <c r="G198" s="62" t="s">
        <v>71</v>
      </c>
      <c r="H198" s="63">
        <v>43221</v>
      </c>
      <c r="I198" s="63">
        <v>43251</v>
      </c>
      <c r="J198" s="90" t="str">
        <f t="shared" si="14"/>
        <v>01.05.18 - 31.05.18 (1 months)</v>
      </c>
      <c r="K198" s="6" t="s">
        <v>43</v>
      </c>
      <c r="L198" s="54">
        <v>0.29166666666666669</v>
      </c>
      <c r="M198" s="64">
        <v>0.79166666666666663</v>
      </c>
      <c r="N198" s="65">
        <v>12</v>
      </c>
      <c r="O198" s="54">
        <v>0.29166666666666669</v>
      </c>
      <c r="P198" s="64">
        <v>0.79166666666666663</v>
      </c>
      <c r="Q198" s="65">
        <v>12</v>
      </c>
      <c r="R198" s="54">
        <v>0.29166666666666669</v>
      </c>
      <c r="S198" s="64">
        <v>0.79166666666666663</v>
      </c>
      <c r="T198" s="65">
        <v>12</v>
      </c>
      <c r="U198" s="65">
        <v>37.5</v>
      </c>
      <c r="V198" s="65"/>
      <c r="W198" s="65"/>
      <c r="X198" s="65"/>
      <c r="Y198" s="62"/>
      <c r="Z198" s="62"/>
      <c r="AA198" s="45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6"/>
      <c r="AS198" s="66"/>
      <c r="AT198" s="16"/>
      <c r="AU198" s="62"/>
      <c r="AV198" s="62">
        <v>15</v>
      </c>
      <c r="AW198" s="66"/>
    </row>
    <row r="199" spans="1:49" s="67" customFormat="1" ht="25.5" x14ac:dyDescent="0.25">
      <c r="A199" s="60">
        <v>99.224999999997905</v>
      </c>
      <c r="B199" s="60" t="s">
        <v>240</v>
      </c>
      <c r="C199" s="61">
        <v>1.3</v>
      </c>
      <c r="D199" s="62" t="s">
        <v>154</v>
      </c>
      <c r="E199" s="62" t="s">
        <v>191</v>
      </c>
      <c r="F199" s="62" t="s">
        <v>67</v>
      </c>
      <c r="G199" s="62" t="s">
        <v>71</v>
      </c>
      <c r="H199" s="63">
        <v>43221</v>
      </c>
      <c r="I199" s="63">
        <v>43251</v>
      </c>
      <c r="J199" s="90" t="str">
        <f t="shared" si="14"/>
        <v>01.05.18 - 31.05.18 (1 months)</v>
      </c>
      <c r="K199" s="6" t="s">
        <v>43</v>
      </c>
      <c r="L199" s="54">
        <v>0.79166666666666663</v>
      </c>
      <c r="M199" s="64">
        <v>0.95833333333333337</v>
      </c>
      <c r="N199" s="65">
        <v>4</v>
      </c>
      <c r="O199" s="54">
        <v>0.79166666666666663</v>
      </c>
      <c r="P199" s="64">
        <v>0.95833333333333337</v>
      </c>
      <c r="Q199" s="65">
        <v>4</v>
      </c>
      <c r="R199" s="54">
        <v>0.79166666666666663</v>
      </c>
      <c r="S199" s="64">
        <v>0.95833333333333337</v>
      </c>
      <c r="T199" s="65">
        <v>4</v>
      </c>
      <c r="U199" s="65">
        <v>45</v>
      </c>
      <c r="V199" s="65"/>
      <c r="W199" s="65"/>
      <c r="X199" s="65"/>
      <c r="Y199" s="62"/>
      <c r="Z199" s="62"/>
      <c r="AA199" s="45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6"/>
      <c r="AS199" s="66"/>
      <c r="AT199" s="16"/>
      <c r="AU199" s="62"/>
      <c r="AV199" s="62">
        <v>15</v>
      </c>
      <c r="AW199" s="66"/>
    </row>
    <row r="200" spans="1:49" s="67" customFormat="1" ht="25.5" x14ac:dyDescent="0.25">
      <c r="A200" s="60">
        <v>99.225999999997896</v>
      </c>
      <c r="B200" s="60" t="s">
        <v>240</v>
      </c>
      <c r="C200" s="61">
        <v>1.3</v>
      </c>
      <c r="D200" s="62" t="s">
        <v>154</v>
      </c>
      <c r="E200" s="62" t="s">
        <v>191</v>
      </c>
      <c r="F200" s="62" t="s">
        <v>67</v>
      </c>
      <c r="G200" s="62" t="s">
        <v>71</v>
      </c>
      <c r="H200" s="63">
        <v>43252</v>
      </c>
      <c r="I200" s="63">
        <v>43404</v>
      </c>
      <c r="J200" s="90" t="str">
        <f t="shared" si="14"/>
        <v>01.06.18 - 31.10.18 (5 months)</v>
      </c>
      <c r="K200" s="6" t="s">
        <v>43</v>
      </c>
      <c r="L200" s="54">
        <v>0.95833333333333337</v>
      </c>
      <c r="M200" s="64">
        <v>0</v>
      </c>
      <c r="N200" s="65">
        <v>1</v>
      </c>
      <c r="O200" s="54">
        <v>0.95833333333333337</v>
      </c>
      <c r="P200" s="64">
        <v>0</v>
      </c>
      <c r="Q200" s="65">
        <v>1</v>
      </c>
      <c r="R200" s="54">
        <v>0.95833333333333337</v>
      </c>
      <c r="S200" s="64">
        <v>0</v>
      </c>
      <c r="T200" s="65">
        <v>1</v>
      </c>
      <c r="U200" s="65">
        <v>30</v>
      </c>
      <c r="V200" s="65"/>
      <c r="W200" s="65"/>
      <c r="X200" s="65"/>
      <c r="Y200" s="62"/>
      <c r="Z200" s="62"/>
      <c r="AA200" s="45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6"/>
      <c r="AS200" s="66"/>
      <c r="AT200" s="16" t="s">
        <v>194</v>
      </c>
      <c r="AU200" s="62"/>
      <c r="AV200" s="62">
        <v>15</v>
      </c>
      <c r="AW200" s="66"/>
    </row>
    <row r="201" spans="1:49" s="67" customFormat="1" ht="25.5" x14ac:dyDescent="0.25">
      <c r="A201" s="60">
        <v>99.226999999997901</v>
      </c>
      <c r="B201" s="60" t="s">
        <v>240</v>
      </c>
      <c r="C201" s="61">
        <v>1.3</v>
      </c>
      <c r="D201" s="62" t="s">
        <v>154</v>
      </c>
      <c r="E201" s="62" t="s">
        <v>191</v>
      </c>
      <c r="F201" s="62" t="s">
        <v>67</v>
      </c>
      <c r="G201" s="62" t="s">
        <v>71</v>
      </c>
      <c r="H201" s="63">
        <v>43252</v>
      </c>
      <c r="I201" s="63">
        <v>43404</v>
      </c>
      <c r="J201" s="90" t="str">
        <f t="shared" si="14"/>
        <v>01.06.18 - 31.10.18 (5 months)</v>
      </c>
      <c r="K201" s="6" t="s">
        <v>43</v>
      </c>
      <c r="L201" s="54">
        <v>0</v>
      </c>
      <c r="M201" s="64">
        <v>0.25</v>
      </c>
      <c r="N201" s="65">
        <v>6</v>
      </c>
      <c r="O201" s="54">
        <v>0</v>
      </c>
      <c r="P201" s="64">
        <v>0.25</v>
      </c>
      <c r="Q201" s="65">
        <v>6</v>
      </c>
      <c r="R201" s="54">
        <v>0</v>
      </c>
      <c r="S201" s="64">
        <v>0.25</v>
      </c>
      <c r="T201" s="65">
        <v>6</v>
      </c>
      <c r="U201" s="65">
        <v>30</v>
      </c>
      <c r="V201" s="65"/>
      <c r="W201" s="65"/>
      <c r="X201" s="65"/>
      <c r="Y201" s="62"/>
      <c r="Z201" s="62"/>
      <c r="AA201" s="45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6"/>
      <c r="AS201" s="66"/>
      <c r="AT201" s="16" t="s">
        <v>194</v>
      </c>
      <c r="AU201" s="62"/>
      <c r="AV201" s="62">
        <v>15</v>
      </c>
      <c r="AW201" s="66"/>
    </row>
    <row r="202" spans="1:49" s="67" customFormat="1" ht="25.5" x14ac:dyDescent="0.25">
      <c r="A202" s="60">
        <v>99.227999999997905</v>
      </c>
      <c r="B202" s="60" t="s">
        <v>240</v>
      </c>
      <c r="C202" s="61">
        <v>1.3</v>
      </c>
      <c r="D202" s="62" t="s">
        <v>154</v>
      </c>
      <c r="E202" s="62" t="s">
        <v>191</v>
      </c>
      <c r="F202" s="62" t="s">
        <v>67</v>
      </c>
      <c r="G202" s="62" t="s">
        <v>71</v>
      </c>
      <c r="H202" s="63">
        <v>43252</v>
      </c>
      <c r="I202" s="63">
        <v>43404</v>
      </c>
      <c r="J202" s="90" t="str">
        <f t="shared" si="14"/>
        <v>01.06.18 - 31.10.18 (5 months)</v>
      </c>
      <c r="K202" s="6" t="s">
        <v>43</v>
      </c>
      <c r="L202" s="54">
        <v>0.29166666666666669</v>
      </c>
      <c r="M202" s="64">
        <v>0.79166666666666663</v>
      </c>
      <c r="N202" s="65">
        <v>12</v>
      </c>
      <c r="O202" s="54">
        <v>0.29166666666666669</v>
      </c>
      <c r="P202" s="64">
        <v>0.79166666666666663</v>
      </c>
      <c r="Q202" s="65">
        <v>12</v>
      </c>
      <c r="R202" s="54">
        <v>0.29166666666666669</v>
      </c>
      <c r="S202" s="64">
        <v>0.79166666666666663</v>
      </c>
      <c r="T202" s="65">
        <v>12</v>
      </c>
      <c r="U202" s="65">
        <v>37.5</v>
      </c>
      <c r="V202" s="65"/>
      <c r="W202" s="65"/>
      <c r="X202" s="65"/>
      <c r="Y202" s="62"/>
      <c r="Z202" s="62"/>
      <c r="AA202" s="45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6"/>
      <c r="AS202" s="66"/>
      <c r="AT202" s="16"/>
      <c r="AU202" s="62"/>
      <c r="AV202" s="62">
        <v>15</v>
      </c>
      <c r="AW202" s="66"/>
    </row>
    <row r="203" spans="1:49" s="67" customFormat="1" ht="25.5" x14ac:dyDescent="0.25">
      <c r="A203" s="60">
        <v>99.228999999997896</v>
      </c>
      <c r="B203" s="60" t="s">
        <v>240</v>
      </c>
      <c r="C203" s="61">
        <v>1.3</v>
      </c>
      <c r="D203" s="62" t="s">
        <v>154</v>
      </c>
      <c r="E203" s="62" t="s">
        <v>191</v>
      </c>
      <c r="F203" s="62" t="s">
        <v>67</v>
      </c>
      <c r="G203" s="62" t="s">
        <v>71</v>
      </c>
      <c r="H203" s="63">
        <v>43252</v>
      </c>
      <c r="I203" s="63">
        <v>43404</v>
      </c>
      <c r="J203" s="90" t="str">
        <f t="shared" si="14"/>
        <v>01.06.18 - 31.10.18 (5 months)</v>
      </c>
      <c r="K203" s="6" t="s">
        <v>43</v>
      </c>
      <c r="L203" s="54">
        <v>0.79166666666666663</v>
      </c>
      <c r="M203" s="64">
        <v>0.95833333333333337</v>
      </c>
      <c r="N203" s="65">
        <v>4</v>
      </c>
      <c r="O203" s="54">
        <v>0.79166666666666663</v>
      </c>
      <c r="P203" s="64">
        <v>0.95833333333333337</v>
      </c>
      <c r="Q203" s="65">
        <v>4</v>
      </c>
      <c r="R203" s="54">
        <v>0.79166666666666663</v>
      </c>
      <c r="S203" s="64">
        <v>0.95833333333333337</v>
      </c>
      <c r="T203" s="65">
        <v>4</v>
      </c>
      <c r="U203" s="65">
        <v>45</v>
      </c>
      <c r="V203" s="65"/>
      <c r="W203" s="65"/>
      <c r="X203" s="65"/>
      <c r="Y203" s="62"/>
      <c r="Z203" s="62"/>
      <c r="AA203" s="45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6"/>
      <c r="AS203" s="66"/>
      <c r="AT203" s="16"/>
      <c r="AU203" s="62"/>
      <c r="AV203" s="62">
        <v>15</v>
      </c>
      <c r="AW203" s="66"/>
    </row>
    <row r="204" spans="1:49" s="67" customFormat="1" ht="25.5" x14ac:dyDescent="0.25">
      <c r="A204" s="60">
        <v>99.229999999997801</v>
      </c>
      <c r="B204" s="69" t="s">
        <v>243</v>
      </c>
      <c r="C204" s="61" t="s">
        <v>90</v>
      </c>
      <c r="D204" s="62" t="s">
        <v>139</v>
      </c>
      <c r="E204" s="62" t="s">
        <v>195</v>
      </c>
      <c r="F204" s="62" t="s">
        <v>67</v>
      </c>
      <c r="G204" s="62" t="s">
        <v>79</v>
      </c>
      <c r="H204" s="63">
        <v>43191</v>
      </c>
      <c r="I204" s="63">
        <v>43221</v>
      </c>
      <c r="J204" s="90" t="str">
        <f t="shared" si="14"/>
        <v>01.04.18 - 01.05.18 (1 months)</v>
      </c>
      <c r="K204" s="6" t="s">
        <v>43</v>
      </c>
      <c r="L204" s="55">
        <v>0</v>
      </c>
      <c r="M204" s="56">
        <v>0</v>
      </c>
      <c r="N204" s="47">
        <v>24</v>
      </c>
      <c r="O204" s="55">
        <v>0</v>
      </c>
      <c r="P204" s="56">
        <v>0</v>
      </c>
      <c r="Q204" s="47">
        <v>24</v>
      </c>
      <c r="R204" s="55">
        <v>0</v>
      </c>
      <c r="S204" s="56">
        <v>0</v>
      </c>
      <c r="T204" s="47">
        <v>24</v>
      </c>
      <c r="U204" s="58" t="s">
        <v>196</v>
      </c>
      <c r="V204" s="57">
        <v>0</v>
      </c>
      <c r="W204" s="47" t="s">
        <v>44</v>
      </c>
      <c r="X204" s="47" t="s">
        <v>44</v>
      </c>
      <c r="Y204" s="62" t="s">
        <v>161</v>
      </c>
      <c r="Z204" s="62">
        <v>0</v>
      </c>
      <c r="AA204" s="16" t="s">
        <v>44</v>
      </c>
      <c r="AB204" s="16" t="s">
        <v>44</v>
      </c>
      <c r="AC204" s="16" t="s">
        <v>44</v>
      </c>
      <c r="AD204" s="16" t="s">
        <v>44</v>
      </c>
      <c r="AE204" s="16" t="s">
        <v>44</v>
      </c>
      <c r="AF204" s="16" t="s">
        <v>44</v>
      </c>
      <c r="AG204" s="16" t="s">
        <v>44</v>
      </c>
      <c r="AH204" s="16" t="s">
        <v>44</v>
      </c>
      <c r="AI204" s="16" t="s">
        <v>44</v>
      </c>
      <c r="AJ204" s="16" t="s">
        <v>44</v>
      </c>
      <c r="AK204" s="48">
        <v>0</v>
      </c>
      <c r="AL204" s="48">
        <v>2</v>
      </c>
      <c r="AM204" s="48">
        <v>2</v>
      </c>
      <c r="AN204" s="48">
        <v>0</v>
      </c>
      <c r="AO204" s="48">
        <v>2</v>
      </c>
      <c r="AP204" s="48">
        <v>0</v>
      </c>
      <c r="AQ204" s="48">
        <v>0</v>
      </c>
      <c r="AR204" s="66" t="s">
        <v>117</v>
      </c>
      <c r="AS204" s="66">
        <v>77205</v>
      </c>
      <c r="AT204" s="66" t="s">
        <v>44</v>
      </c>
      <c r="AU204" s="16" t="s">
        <v>44</v>
      </c>
      <c r="AV204" s="16" t="s">
        <v>44</v>
      </c>
      <c r="AW204" s="16" t="s">
        <v>197</v>
      </c>
    </row>
    <row r="205" spans="1:49" s="67" customFormat="1" ht="25.5" x14ac:dyDescent="0.25">
      <c r="A205" s="60">
        <v>99.230999999997806</v>
      </c>
      <c r="B205" s="60" t="s">
        <v>240</v>
      </c>
      <c r="C205" s="61">
        <v>2</v>
      </c>
      <c r="D205" s="62" t="s">
        <v>139</v>
      </c>
      <c r="E205" s="62" t="s">
        <v>195</v>
      </c>
      <c r="F205" s="62" t="s">
        <v>67</v>
      </c>
      <c r="G205" s="62" t="s">
        <v>79</v>
      </c>
      <c r="H205" s="63">
        <v>43191</v>
      </c>
      <c r="I205" s="63">
        <v>43281</v>
      </c>
      <c r="J205" s="90" t="str">
        <f t="shared" si="14"/>
        <v>01.04.18 - 30.06.18 (3 months)</v>
      </c>
      <c r="K205" s="6" t="s">
        <v>43</v>
      </c>
      <c r="L205" s="55">
        <v>0</v>
      </c>
      <c r="M205" s="56">
        <v>0</v>
      </c>
      <c r="N205" s="47">
        <v>24</v>
      </c>
      <c r="O205" s="55">
        <v>0</v>
      </c>
      <c r="P205" s="56">
        <v>0</v>
      </c>
      <c r="Q205" s="47">
        <v>24</v>
      </c>
      <c r="R205" s="55">
        <v>0</v>
      </c>
      <c r="S205" s="56">
        <v>0</v>
      </c>
      <c r="T205" s="47">
        <v>24</v>
      </c>
      <c r="U205" s="58" t="s">
        <v>196</v>
      </c>
      <c r="V205" s="57">
        <v>0</v>
      </c>
      <c r="W205" s="47" t="s">
        <v>44</v>
      </c>
      <c r="X205" s="47" t="s">
        <v>44</v>
      </c>
      <c r="Y205" s="62" t="s">
        <v>161</v>
      </c>
      <c r="Z205" s="62">
        <v>0</v>
      </c>
      <c r="AA205" s="16" t="s">
        <v>44</v>
      </c>
      <c r="AB205" s="16" t="s">
        <v>44</v>
      </c>
      <c r="AC205" s="16" t="s">
        <v>44</v>
      </c>
      <c r="AD205" s="16" t="s">
        <v>44</v>
      </c>
      <c r="AE205" s="16" t="s">
        <v>44</v>
      </c>
      <c r="AF205" s="16" t="s">
        <v>44</v>
      </c>
      <c r="AG205" s="16" t="s">
        <v>44</v>
      </c>
      <c r="AH205" s="16" t="s">
        <v>44</v>
      </c>
      <c r="AI205" s="16" t="s">
        <v>44</v>
      </c>
      <c r="AJ205" s="16" t="s">
        <v>44</v>
      </c>
      <c r="AK205" s="48">
        <v>0</v>
      </c>
      <c r="AL205" s="48">
        <v>2</v>
      </c>
      <c r="AM205" s="48">
        <v>2</v>
      </c>
      <c r="AN205" s="48">
        <v>0</v>
      </c>
      <c r="AO205" s="48">
        <v>2</v>
      </c>
      <c r="AP205" s="48">
        <v>0</v>
      </c>
      <c r="AQ205" s="48">
        <v>0</v>
      </c>
      <c r="AR205" s="66" t="s">
        <v>117</v>
      </c>
      <c r="AS205" s="66">
        <v>77205</v>
      </c>
      <c r="AT205" s="66" t="s">
        <v>44</v>
      </c>
      <c r="AU205" s="16" t="s">
        <v>44</v>
      </c>
      <c r="AV205" s="16" t="s">
        <v>44</v>
      </c>
      <c r="AW205" s="16" t="s">
        <v>198</v>
      </c>
    </row>
    <row r="206" spans="1:49" s="67" customFormat="1" ht="25.5" x14ac:dyDescent="0.25">
      <c r="A206" s="60">
        <v>99.231999999997797</v>
      </c>
      <c r="B206" s="69" t="s">
        <v>243</v>
      </c>
      <c r="C206" s="61" t="s">
        <v>90</v>
      </c>
      <c r="D206" s="62" t="s">
        <v>199</v>
      </c>
      <c r="E206" s="62" t="s">
        <v>200</v>
      </c>
      <c r="F206" s="62" t="s">
        <v>67</v>
      </c>
      <c r="G206" s="62" t="s">
        <v>71</v>
      </c>
      <c r="H206" s="63">
        <v>43191</v>
      </c>
      <c r="I206" s="63">
        <v>43220</v>
      </c>
      <c r="J206" s="90" t="str">
        <f t="shared" si="14"/>
        <v>01.04.18 - 30.04.18 (1 months)</v>
      </c>
      <c r="K206" s="6" t="s">
        <v>43</v>
      </c>
      <c r="L206" s="54">
        <v>0.95833333333333337</v>
      </c>
      <c r="M206" s="54">
        <v>0.27083333333333331</v>
      </c>
      <c r="N206" s="65">
        <v>7.5</v>
      </c>
      <c r="O206" s="54">
        <v>0.95833333333333337</v>
      </c>
      <c r="P206" s="54">
        <v>0.27083333333333331</v>
      </c>
      <c r="Q206" s="65">
        <v>7.5</v>
      </c>
      <c r="R206" s="54">
        <v>0.95833333333333337</v>
      </c>
      <c r="S206" s="54">
        <v>0.27083333333333331</v>
      </c>
      <c r="T206" s="65">
        <v>7.5</v>
      </c>
      <c r="U206" s="65">
        <v>29</v>
      </c>
      <c r="V206" s="65">
        <v>0</v>
      </c>
      <c r="W206" s="65"/>
      <c r="X206" s="65"/>
      <c r="Y206" s="62"/>
      <c r="Z206" s="62"/>
      <c r="AA206" s="45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6"/>
      <c r="AS206" s="66"/>
      <c r="AT206" s="16"/>
      <c r="AU206" s="62"/>
      <c r="AV206" s="62">
        <v>20</v>
      </c>
      <c r="AW206" s="66"/>
    </row>
    <row r="207" spans="1:49" s="67" customFormat="1" ht="25.5" x14ac:dyDescent="0.25">
      <c r="A207" s="60">
        <v>99.232999999997801</v>
      </c>
      <c r="B207" s="69" t="s">
        <v>243</v>
      </c>
      <c r="C207" s="61" t="s">
        <v>90</v>
      </c>
      <c r="D207" s="62" t="s">
        <v>199</v>
      </c>
      <c r="E207" s="62" t="s">
        <v>201</v>
      </c>
      <c r="F207" s="62" t="s">
        <v>67</v>
      </c>
      <c r="G207" s="62" t="s">
        <v>71</v>
      </c>
      <c r="H207" s="63">
        <v>43191</v>
      </c>
      <c r="I207" s="63">
        <v>43220</v>
      </c>
      <c r="J207" s="90" t="str">
        <f t="shared" si="14"/>
        <v>01.04.18 - 30.04.18 (1 months)</v>
      </c>
      <c r="K207" s="6" t="s">
        <v>43</v>
      </c>
      <c r="L207" s="54">
        <v>0.95833333333333337</v>
      </c>
      <c r="M207" s="54">
        <v>0.27083333333333331</v>
      </c>
      <c r="N207" s="65">
        <v>7.5</v>
      </c>
      <c r="O207" s="54">
        <v>0.95833333333333337</v>
      </c>
      <c r="P207" s="54">
        <v>0.27083333333333331</v>
      </c>
      <c r="Q207" s="65">
        <v>7.5</v>
      </c>
      <c r="R207" s="54">
        <v>0.95833333333333337</v>
      </c>
      <c r="S207" s="54">
        <v>0.27083333333333331</v>
      </c>
      <c r="T207" s="65">
        <v>7.5</v>
      </c>
      <c r="U207" s="65">
        <v>29</v>
      </c>
      <c r="V207" s="65">
        <v>0</v>
      </c>
      <c r="W207" s="65"/>
      <c r="X207" s="65"/>
      <c r="Y207" s="62"/>
      <c r="Z207" s="62"/>
      <c r="AA207" s="45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6"/>
      <c r="AS207" s="66"/>
      <c r="AT207" s="16"/>
      <c r="AU207" s="62"/>
      <c r="AV207" s="62">
        <v>20</v>
      </c>
      <c r="AW207" s="66"/>
    </row>
    <row r="208" spans="1:49" s="67" customFormat="1" ht="25.5" x14ac:dyDescent="0.25">
      <c r="A208" s="60">
        <v>99.233999999997806</v>
      </c>
      <c r="B208" s="69" t="s">
        <v>243</v>
      </c>
      <c r="C208" s="61" t="s">
        <v>90</v>
      </c>
      <c r="D208" s="62" t="s">
        <v>199</v>
      </c>
      <c r="E208" s="62" t="s">
        <v>202</v>
      </c>
      <c r="F208" s="62" t="s">
        <v>67</v>
      </c>
      <c r="G208" s="62" t="s">
        <v>71</v>
      </c>
      <c r="H208" s="63">
        <v>43191</v>
      </c>
      <c r="I208" s="63">
        <v>43220</v>
      </c>
      <c r="J208" s="90" t="str">
        <f t="shared" si="14"/>
        <v>01.04.18 - 30.04.18 (1 months)</v>
      </c>
      <c r="K208" s="6" t="s">
        <v>43</v>
      </c>
      <c r="L208" s="54">
        <v>0.95833333333333337</v>
      </c>
      <c r="M208" s="54">
        <v>0.27083333333333331</v>
      </c>
      <c r="N208" s="65">
        <v>7.5</v>
      </c>
      <c r="O208" s="54">
        <v>0.95833333333333337</v>
      </c>
      <c r="P208" s="54">
        <v>0.27083333333333331</v>
      </c>
      <c r="Q208" s="65">
        <v>7.5</v>
      </c>
      <c r="R208" s="54">
        <v>0.95833333333333337</v>
      </c>
      <c r="S208" s="54">
        <v>0.27083333333333331</v>
      </c>
      <c r="T208" s="65">
        <v>7.5</v>
      </c>
      <c r="U208" s="65">
        <v>30</v>
      </c>
      <c r="V208" s="65">
        <v>0</v>
      </c>
      <c r="W208" s="65"/>
      <c r="X208" s="65"/>
      <c r="Y208" s="62"/>
      <c r="Z208" s="62"/>
      <c r="AA208" s="45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6"/>
      <c r="AS208" s="66"/>
      <c r="AT208" s="16"/>
      <c r="AU208" s="62"/>
      <c r="AV208" s="62">
        <v>20</v>
      </c>
      <c r="AW208" s="66"/>
    </row>
    <row r="209" spans="1:49" s="67" customFormat="1" ht="25.5" x14ac:dyDescent="0.25">
      <c r="A209" s="60">
        <v>99.234999999997797</v>
      </c>
      <c r="B209" s="69" t="s">
        <v>243</v>
      </c>
      <c r="C209" s="61" t="s">
        <v>90</v>
      </c>
      <c r="D209" s="62" t="s">
        <v>199</v>
      </c>
      <c r="E209" s="62" t="s">
        <v>203</v>
      </c>
      <c r="F209" s="62" t="s">
        <v>67</v>
      </c>
      <c r="G209" s="62" t="s">
        <v>71</v>
      </c>
      <c r="H209" s="63">
        <v>43191</v>
      </c>
      <c r="I209" s="63">
        <v>43220</v>
      </c>
      <c r="J209" s="90" t="str">
        <f t="shared" si="14"/>
        <v>01.04.18 - 30.04.18 (1 months)</v>
      </c>
      <c r="K209" s="6" t="s">
        <v>43</v>
      </c>
      <c r="L209" s="54">
        <v>0.95833333333333337</v>
      </c>
      <c r="M209" s="54">
        <v>0.27083333333333331</v>
      </c>
      <c r="N209" s="65">
        <v>7.5</v>
      </c>
      <c r="O209" s="54">
        <v>0.95833333333333337</v>
      </c>
      <c r="P209" s="54">
        <v>0.27083333333333331</v>
      </c>
      <c r="Q209" s="65">
        <v>7.5</v>
      </c>
      <c r="R209" s="54">
        <v>0.95833333333333337</v>
      </c>
      <c r="S209" s="54">
        <v>0.27083333333333331</v>
      </c>
      <c r="T209" s="65">
        <v>7.5</v>
      </c>
      <c r="U209" s="65">
        <v>30</v>
      </c>
      <c r="V209" s="65">
        <v>0</v>
      </c>
      <c r="W209" s="65"/>
      <c r="X209" s="65"/>
      <c r="Y209" s="62"/>
      <c r="Z209" s="62"/>
      <c r="AA209" s="45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6"/>
      <c r="AS209" s="66"/>
      <c r="AT209" s="16"/>
      <c r="AU209" s="62"/>
      <c r="AV209" s="62">
        <v>20</v>
      </c>
      <c r="AW209" s="66"/>
    </row>
    <row r="210" spans="1:49" s="67" customFormat="1" ht="25.5" x14ac:dyDescent="0.25">
      <c r="A210" s="60">
        <v>99.235999999997802</v>
      </c>
      <c r="B210" s="69" t="s">
        <v>243</v>
      </c>
      <c r="C210" s="61" t="s">
        <v>90</v>
      </c>
      <c r="D210" s="62" t="s">
        <v>199</v>
      </c>
      <c r="E210" s="62" t="s">
        <v>204</v>
      </c>
      <c r="F210" s="62" t="s">
        <v>67</v>
      </c>
      <c r="G210" s="62" t="s">
        <v>71</v>
      </c>
      <c r="H210" s="63">
        <v>43191</v>
      </c>
      <c r="I210" s="63">
        <v>43220</v>
      </c>
      <c r="J210" s="90" t="str">
        <f t="shared" si="14"/>
        <v>01.04.18 - 30.04.18 (1 months)</v>
      </c>
      <c r="K210" s="6" t="s">
        <v>43</v>
      </c>
      <c r="L210" s="54">
        <v>0.95833333333333337</v>
      </c>
      <c r="M210" s="54">
        <v>0.27083333333333331</v>
      </c>
      <c r="N210" s="65">
        <v>7.5</v>
      </c>
      <c r="O210" s="54">
        <v>0.95833333333333337</v>
      </c>
      <c r="P210" s="54">
        <v>0.27083333333333331</v>
      </c>
      <c r="Q210" s="65">
        <v>7.5</v>
      </c>
      <c r="R210" s="54">
        <v>0.95833333333333337</v>
      </c>
      <c r="S210" s="54">
        <v>0.27083333333333331</v>
      </c>
      <c r="T210" s="65">
        <v>7.5</v>
      </c>
      <c r="U210" s="65">
        <v>6</v>
      </c>
      <c r="V210" s="65">
        <v>0</v>
      </c>
      <c r="W210" s="65"/>
      <c r="X210" s="65"/>
      <c r="Y210" s="62"/>
      <c r="Z210" s="62"/>
      <c r="AA210" s="45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6"/>
      <c r="AS210" s="66"/>
      <c r="AT210" s="16"/>
      <c r="AU210" s="62"/>
      <c r="AV210" s="62">
        <v>4</v>
      </c>
      <c r="AW210" s="66"/>
    </row>
    <row r="211" spans="1:49" s="67" customFormat="1" ht="25.5" x14ac:dyDescent="0.25">
      <c r="A211" s="60">
        <v>99.236999999997806</v>
      </c>
      <c r="B211" s="69" t="s">
        <v>243</v>
      </c>
      <c r="C211" s="61" t="s">
        <v>90</v>
      </c>
      <c r="D211" s="62" t="s">
        <v>199</v>
      </c>
      <c r="E211" s="62" t="s">
        <v>200</v>
      </c>
      <c r="F211" s="62" t="s">
        <v>67</v>
      </c>
      <c r="G211" s="62" t="s">
        <v>71</v>
      </c>
      <c r="H211" s="63">
        <v>43191</v>
      </c>
      <c r="I211" s="63">
        <v>43220</v>
      </c>
      <c r="J211" s="90" t="str">
        <f t="shared" si="14"/>
        <v>01.04.18 - 30.04.18 (1 months)</v>
      </c>
      <c r="K211" s="6" t="s">
        <v>43</v>
      </c>
      <c r="L211" s="54">
        <v>0.29166666666666669</v>
      </c>
      <c r="M211" s="54">
        <v>0.95833333333333337</v>
      </c>
      <c r="N211" s="65">
        <v>16</v>
      </c>
      <c r="O211" s="54">
        <v>0.29166666666666669</v>
      </c>
      <c r="P211" s="54">
        <v>0.95833333333333337</v>
      </c>
      <c r="Q211" s="65">
        <v>16</v>
      </c>
      <c r="R211" s="54">
        <v>0.29166666666666669</v>
      </c>
      <c r="S211" s="54">
        <v>0.95833333333333337</v>
      </c>
      <c r="T211" s="65">
        <v>16</v>
      </c>
      <c r="U211" s="65">
        <v>51.8</v>
      </c>
      <c r="V211" s="65">
        <v>0</v>
      </c>
      <c r="W211" s="65"/>
      <c r="X211" s="65"/>
      <c r="Y211" s="62"/>
      <c r="Z211" s="62"/>
      <c r="AA211" s="45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6"/>
      <c r="AS211" s="66"/>
      <c r="AT211" s="16"/>
      <c r="AU211" s="62"/>
      <c r="AV211" s="62">
        <v>20</v>
      </c>
      <c r="AW211" s="66"/>
    </row>
    <row r="212" spans="1:49" s="67" customFormat="1" ht="25.5" x14ac:dyDescent="0.25">
      <c r="A212" s="60">
        <v>99.237999999997797</v>
      </c>
      <c r="B212" s="69" t="s">
        <v>243</v>
      </c>
      <c r="C212" s="61" t="s">
        <v>90</v>
      </c>
      <c r="D212" s="62" t="s">
        <v>199</v>
      </c>
      <c r="E212" s="62" t="s">
        <v>201</v>
      </c>
      <c r="F212" s="62" t="s">
        <v>67</v>
      </c>
      <c r="G212" s="62" t="s">
        <v>71</v>
      </c>
      <c r="H212" s="63">
        <v>43191</v>
      </c>
      <c r="I212" s="63">
        <v>43220</v>
      </c>
      <c r="J212" s="90" t="str">
        <f t="shared" si="14"/>
        <v>01.04.18 - 30.04.18 (1 months)</v>
      </c>
      <c r="K212" s="6" t="s">
        <v>43</v>
      </c>
      <c r="L212" s="54">
        <v>0.29166666666666669</v>
      </c>
      <c r="M212" s="54">
        <v>0.95833333333333337</v>
      </c>
      <c r="N212" s="65">
        <v>16</v>
      </c>
      <c r="O212" s="54">
        <v>0.29166666666666669</v>
      </c>
      <c r="P212" s="54">
        <v>0.95833333333333337</v>
      </c>
      <c r="Q212" s="65">
        <v>16</v>
      </c>
      <c r="R212" s="54">
        <v>0.29166666666666669</v>
      </c>
      <c r="S212" s="54">
        <v>0.95833333333333337</v>
      </c>
      <c r="T212" s="65">
        <v>16</v>
      </c>
      <c r="U212" s="65">
        <v>51.8</v>
      </c>
      <c r="V212" s="65">
        <v>0</v>
      </c>
      <c r="W212" s="65"/>
      <c r="X212" s="65"/>
      <c r="Y212" s="62"/>
      <c r="Z212" s="62"/>
      <c r="AA212" s="45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6"/>
      <c r="AS212" s="66"/>
      <c r="AT212" s="16"/>
      <c r="AU212" s="62"/>
      <c r="AV212" s="62">
        <v>20</v>
      </c>
      <c r="AW212" s="66"/>
    </row>
    <row r="213" spans="1:49" s="67" customFormat="1" ht="25.5" x14ac:dyDescent="0.25">
      <c r="A213" s="60">
        <v>99.238999999997802</v>
      </c>
      <c r="B213" s="69" t="s">
        <v>243</v>
      </c>
      <c r="C213" s="61" t="s">
        <v>90</v>
      </c>
      <c r="D213" s="62" t="s">
        <v>199</v>
      </c>
      <c r="E213" s="62" t="s">
        <v>202</v>
      </c>
      <c r="F213" s="62" t="s">
        <v>67</v>
      </c>
      <c r="G213" s="62" t="s">
        <v>71</v>
      </c>
      <c r="H213" s="63">
        <v>43191</v>
      </c>
      <c r="I213" s="63">
        <v>43220</v>
      </c>
      <c r="J213" s="90" t="str">
        <f t="shared" si="14"/>
        <v>01.04.18 - 30.04.18 (1 months)</v>
      </c>
      <c r="K213" s="6" t="s">
        <v>43</v>
      </c>
      <c r="L213" s="54">
        <v>0.29166666666666669</v>
      </c>
      <c r="M213" s="54">
        <v>0.95833333333333337</v>
      </c>
      <c r="N213" s="65">
        <v>16</v>
      </c>
      <c r="O213" s="54">
        <v>0.29166666666666669</v>
      </c>
      <c r="P213" s="54">
        <v>0.95833333333333337</v>
      </c>
      <c r="Q213" s="65">
        <v>16</v>
      </c>
      <c r="R213" s="54">
        <v>0.29166666666666669</v>
      </c>
      <c r="S213" s="54">
        <v>0.95833333333333337</v>
      </c>
      <c r="T213" s="65">
        <v>16</v>
      </c>
      <c r="U213" s="65">
        <v>52</v>
      </c>
      <c r="V213" s="65">
        <v>0</v>
      </c>
      <c r="W213" s="65"/>
      <c r="X213" s="65"/>
      <c r="Y213" s="62"/>
      <c r="Z213" s="62"/>
      <c r="AA213" s="45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6"/>
      <c r="AS213" s="66"/>
      <c r="AT213" s="16"/>
      <c r="AU213" s="62"/>
      <c r="AV213" s="62">
        <v>20</v>
      </c>
      <c r="AW213" s="66"/>
    </row>
    <row r="214" spans="1:49" s="67" customFormat="1" ht="25.5" x14ac:dyDescent="0.25">
      <c r="A214" s="60">
        <v>99.239999999997707</v>
      </c>
      <c r="B214" s="69" t="s">
        <v>243</v>
      </c>
      <c r="C214" s="61" t="s">
        <v>90</v>
      </c>
      <c r="D214" s="62" t="s">
        <v>199</v>
      </c>
      <c r="E214" s="62" t="s">
        <v>203</v>
      </c>
      <c r="F214" s="62" t="s">
        <v>67</v>
      </c>
      <c r="G214" s="62" t="s">
        <v>71</v>
      </c>
      <c r="H214" s="63">
        <v>43191</v>
      </c>
      <c r="I214" s="63">
        <v>43220</v>
      </c>
      <c r="J214" s="90" t="str">
        <f t="shared" si="14"/>
        <v>01.04.18 - 30.04.18 (1 months)</v>
      </c>
      <c r="K214" s="6" t="s">
        <v>43</v>
      </c>
      <c r="L214" s="54">
        <v>0.29166666666666669</v>
      </c>
      <c r="M214" s="54">
        <v>0.95833333333333337</v>
      </c>
      <c r="N214" s="65">
        <v>16</v>
      </c>
      <c r="O214" s="54">
        <v>0.29166666666666669</v>
      </c>
      <c r="P214" s="54">
        <v>0.95833333333333337</v>
      </c>
      <c r="Q214" s="65">
        <v>16</v>
      </c>
      <c r="R214" s="54">
        <v>0.29166666666666669</v>
      </c>
      <c r="S214" s="54">
        <v>0.95833333333333337</v>
      </c>
      <c r="T214" s="65">
        <v>16</v>
      </c>
      <c r="U214" s="65">
        <v>52</v>
      </c>
      <c r="V214" s="65">
        <v>0</v>
      </c>
      <c r="W214" s="65"/>
      <c r="X214" s="65"/>
      <c r="Y214" s="62"/>
      <c r="Z214" s="62"/>
      <c r="AA214" s="45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6"/>
      <c r="AS214" s="66"/>
      <c r="AT214" s="16"/>
      <c r="AU214" s="62"/>
      <c r="AV214" s="62">
        <v>20</v>
      </c>
      <c r="AW214" s="66"/>
    </row>
    <row r="215" spans="1:49" s="67" customFormat="1" ht="25.5" x14ac:dyDescent="0.25">
      <c r="A215" s="60">
        <v>99.240999999997698</v>
      </c>
      <c r="B215" s="69" t="s">
        <v>243</v>
      </c>
      <c r="C215" s="61" t="s">
        <v>90</v>
      </c>
      <c r="D215" s="62" t="s">
        <v>199</v>
      </c>
      <c r="E215" s="62" t="s">
        <v>204</v>
      </c>
      <c r="F215" s="62" t="s">
        <v>67</v>
      </c>
      <c r="G215" s="62" t="s">
        <v>71</v>
      </c>
      <c r="H215" s="63">
        <v>43191</v>
      </c>
      <c r="I215" s="63">
        <v>43220</v>
      </c>
      <c r="J215" s="90" t="str">
        <f t="shared" si="14"/>
        <v>01.04.18 - 30.04.18 (1 months)</v>
      </c>
      <c r="K215" s="6" t="s">
        <v>43</v>
      </c>
      <c r="L215" s="54">
        <v>0.29166666666666669</v>
      </c>
      <c r="M215" s="54">
        <v>0.95833333333333337</v>
      </c>
      <c r="N215" s="65">
        <v>16</v>
      </c>
      <c r="O215" s="54">
        <v>0.29166666666666669</v>
      </c>
      <c r="P215" s="54">
        <v>0.95833333333333337</v>
      </c>
      <c r="Q215" s="65">
        <v>16</v>
      </c>
      <c r="R215" s="54">
        <v>0.29166666666666669</v>
      </c>
      <c r="S215" s="54">
        <v>0.95833333333333337</v>
      </c>
      <c r="T215" s="65">
        <v>16</v>
      </c>
      <c r="U215" s="65">
        <v>10.4</v>
      </c>
      <c r="V215" s="65">
        <v>0</v>
      </c>
      <c r="W215" s="65"/>
      <c r="X215" s="65"/>
      <c r="Y215" s="62"/>
      <c r="Z215" s="62"/>
      <c r="AA215" s="45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6"/>
      <c r="AS215" s="66"/>
      <c r="AT215" s="16"/>
      <c r="AU215" s="62"/>
      <c r="AV215" s="62">
        <v>4</v>
      </c>
      <c r="AW215" s="66"/>
    </row>
    <row r="216" spans="1:49" s="67" customFormat="1" ht="25.5" x14ac:dyDescent="0.25">
      <c r="A216" s="60">
        <v>99.241999999997702</v>
      </c>
      <c r="B216" s="60" t="s">
        <v>240</v>
      </c>
      <c r="C216" s="61">
        <v>1.3</v>
      </c>
      <c r="D216" s="62" t="s">
        <v>199</v>
      </c>
      <c r="E216" s="62" t="s">
        <v>200</v>
      </c>
      <c r="F216" s="62" t="s">
        <v>67</v>
      </c>
      <c r="G216" s="62" t="s">
        <v>71</v>
      </c>
      <c r="H216" s="63">
        <v>43221</v>
      </c>
      <c r="I216" s="63">
        <v>43251</v>
      </c>
      <c r="J216" s="90" t="str">
        <f t="shared" si="14"/>
        <v>01.05.18 - 31.05.18 (1 months)</v>
      </c>
      <c r="K216" s="6" t="s">
        <v>43</v>
      </c>
      <c r="L216" s="54">
        <v>0.95833333333333337</v>
      </c>
      <c r="M216" s="54">
        <v>0.27083333333333331</v>
      </c>
      <c r="N216" s="65">
        <v>7.5</v>
      </c>
      <c r="O216" s="54">
        <v>0.95833333333333337</v>
      </c>
      <c r="P216" s="54">
        <v>0.27083333333333331</v>
      </c>
      <c r="Q216" s="65">
        <v>7.5</v>
      </c>
      <c r="R216" s="54">
        <v>0.95833333333333337</v>
      </c>
      <c r="S216" s="54">
        <v>0.27083333333333331</v>
      </c>
      <c r="T216" s="65">
        <v>7.5</v>
      </c>
      <c r="U216" s="65">
        <v>30</v>
      </c>
      <c r="V216" s="65">
        <v>0</v>
      </c>
      <c r="W216" s="65"/>
      <c r="X216" s="65"/>
      <c r="Y216" s="62"/>
      <c r="Z216" s="62"/>
      <c r="AA216" s="45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6"/>
      <c r="AS216" s="66"/>
      <c r="AT216" s="16"/>
      <c r="AU216" s="62"/>
      <c r="AV216" s="62">
        <v>20</v>
      </c>
      <c r="AW216" s="66"/>
    </row>
    <row r="217" spans="1:49" s="67" customFormat="1" ht="25.5" x14ac:dyDescent="0.25">
      <c r="A217" s="60">
        <v>99.242999999997707</v>
      </c>
      <c r="B217" s="60" t="s">
        <v>240</v>
      </c>
      <c r="C217" s="61">
        <v>1.3</v>
      </c>
      <c r="D217" s="62" t="s">
        <v>199</v>
      </c>
      <c r="E217" s="62" t="s">
        <v>201</v>
      </c>
      <c r="F217" s="62" t="s">
        <v>67</v>
      </c>
      <c r="G217" s="62" t="s">
        <v>71</v>
      </c>
      <c r="H217" s="63">
        <v>43221</v>
      </c>
      <c r="I217" s="63">
        <v>43251</v>
      </c>
      <c r="J217" s="90" t="str">
        <f t="shared" si="14"/>
        <v>01.05.18 - 31.05.18 (1 months)</v>
      </c>
      <c r="K217" s="6" t="s">
        <v>43</v>
      </c>
      <c r="L217" s="54">
        <v>0.95833333333333337</v>
      </c>
      <c r="M217" s="54">
        <v>0.27083333333333331</v>
      </c>
      <c r="N217" s="65">
        <v>7.5</v>
      </c>
      <c r="O217" s="54">
        <v>0.95833333333333337</v>
      </c>
      <c r="P217" s="54">
        <v>0.27083333333333331</v>
      </c>
      <c r="Q217" s="65">
        <v>7.5</v>
      </c>
      <c r="R217" s="54">
        <v>0.95833333333333337</v>
      </c>
      <c r="S217" s="54">
        <v>0.27083333333333331</v>
      </c>
      <c r="T217" s="65">
        <v>7.5</v>
      </c>
      <c r="U217" s="65">
        <v>30</v>
      </c>
      <c r="V217" s="65">
        <v>0</v>
      </c>
      <c r="W217" s="65"/>
      <c r="X217" s="65"/>
      <c r="Y217" s="62"/>
      <c r="Z217" s="62"/>
      <c r="AA217" s="45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6"/>
      <c r="AS217" s="66"/>
      <c r="AT217" s="16"/>
      <c r="AU217" s="62"/>
      <c r="AV217" s="62">
        <v>20</v>
      </c>
      <c r="AW217" s="66"/>
    </row>
    <row r="218" spans="1:49" s="67" customFormat="1" ht="25.5" x14ac:dyDescent="0.25">
      <c r="A218" s="60">
        <v>99.243999999997698</v>
      </c>
      <c r="B218" s="60" t="s">
        <v>240</v>
      </c>
      <c r="C218" s="61">
        <v>1.3</v>
      </c>
      <c r="D218" s="62" t="s">
        <v>199</v>
      </c>
      <c r="E218" s="62" t="s">
        <v>202</v>
      </c>
      <c r="F218" s="62" t="s">
        <v>67</v>
      </c>
      <c r="G218" s="62" t="s">
        <v>71</v>
      </c>
      <c r="H218" s="63">
        <v>43221</v>
      </c>
      <c r="I218" s="63">
        <v>43251</v>
      </c>
      <c r="J218" s="90" t="str">
        <f t="shared" si="14"/>
        <v>01.05.18 - 31.05.18 (1 months)</v>
      </c>
      <c r="K218" s="6" t="s">
        <v>43</v>
      </c>
      <c r="L218" s="54">
        <v>0.95833333333333337</v>
      </c>
      <c r="M218" s="54">
        <v>0.27083333333333331</v>
      </c>
      <c r="N218" s="65">
        <v>7.5</v>
      </c>
      <c r="O218" s="54">
        <v>0.95833333333333337</v>
      </c>
      <c r="P218" s="54">
        <v>0.27083333333333331</v>
      </c>
      <c r="Q218" s="65">
        <v>7.5</v>
      </c>
      <c r="R218" s="54">
        <v>0.95833333333333337</v>
      </c>
      <c r="S218" s="54">
        <v>0.27083333333333331</v>
      </c>
      <c r="T218" s="65">
        <v>7.5</v>
      </c>
      <c r="U218" s="65">
        <v>29</v>
      </c>
      <c r="V218" s="65">
        <v>0</v>
      </c>
      <c r="W218" s="65"/>
      <c r="X218" s="65"/>
      <c r="Y218" s="62"/>
      <c r="Z218" s="62"/>
      <c r="AA218" s="45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6"/>
      <c r="AS218" s="66"/>
      <c r="AT218" s="16"/>
      <c r="AU218" s="62"/>
      <c r="AV218" s="62">
        <v>20</v>
      </c>
      <c r="AW218" s="66"/>
    </row>
    <row r="219" spans="1:49" s="67" customFormat="1" ht="25.5" x14ac:dyDescent="0.25">
      <c r="A219" s="60">
        <v>99.244999999997702</v>
      </c>
      <c r="B219" s="60" t="s">
        <v>240</v>
      </c>
      <c r="C219" s="61">
        <v>1.3</v>
      </c>
      <c r="D219" s="62" t="s">
        <v>199</v>
      </c>
      <c r="E219" s="62" t="s">
        <v>204</v>
      </c>
      <c r="F219" s="62" t="s">
        <v>67</v>
      </c>
      <c r="G219" s="62" t="s">
        <v>71</v>
      </c>
      <c r="H219" s="63">
        <v>43221</v>
      </c>
      <c r="I219" s="63">
        <v>43251</v>
      </c>
      <c r="J219" s="90" t="str">
        <f t="shared" si="14"/>
        <v>01.05.18 - 31.05.18 (1 months)</v>
      </c>
      <c r="K219" s="6" t="s">
        <v>43</v>
      </c>
      <c r="L219" s="54">
        <v>0.95833333333333337</v>
      </c>
      <c r="M219" s="54">
        <v>0.27083333333333331</v>
      </c>
      <c r="N219" s="65">
        <v>7.5</v>
      </c>
      <c r="O219" s="54">
        <v>0.95833333333333337</v>
      </c>
      <c r="P219" s="54">
        <v>0.27083333333333331</v>
      </c>
      <c r="Q219" s="65">
        <v>7.5</v>
      </c>
      <c r="R219" s="54">
        <v>0.95833333333333337</v>
      </c>
      <c r="S219" s="54">
        <v>0.27083333333333331</v>
      </c>
      <c r="T219" s="65">
        <v>7.5</v>
      </c>
      <c r="U219" s="65">
        <v>5.8</v>
      </c>
      <c r="V219" s="65">
        <v>0</v>
      </c>
      <c r="W219" s="65"/>
      <c r="X219" s="65"/>
      <c r="Y219" s="62"/>
      <c r="Z219" s="62"/>
      <c r="AA219" s="45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6"/>
      <c r="AS219" s="66"/>
      <c r="AT219" s="16"/>
      <c r="AU219" s="62"/>
      <c r="AV219" s="62">
        <v>4</v>
      </c>
      <c r="AW219" s="66"/>
    </row>
    <row r="220" spans="1:49" s="67" customFormat="1" ht="25.5" x14ac:dyDescent="0.25">
      <c r="A220" s="60">
        <v>99.245999999997693</v>
      </c>
      <c r="B220" s="60" t="s">
        <v>240</v>
      </c>
      <c r="C220" s="61">
        <v>1.3</v>
      </c>
      <c r="D220" s="62" t="s">
        <v>199</v>
      </c>
      <c r="E220" s="62" t="s">
        <v>200</v>
      </c>
      <c r="F220" s="62" t="s">
        <v>67</v>
      </c>
      <c r="G220" s="62" t="s">
        <v>71</v>
      </c>
      <c r="H220" s="63">
        <v>43221</v>
      </c>
      <c r="I220" s="63">
        <v>43251</v>
      </c>
      <c r="J220" s="90" t="str">
        <f t="shared" si="14"/>
        <v>01.05.18 - 31.05.18 (1 months)</v>
      </c>
      <c r="K220" s="6" t="s">
        <v>43</v>
      </c>
      <c r="L220" s="54">
        <v>0.29166666666666669</v>
      </c>
      <c r="M220" s="54">
        <v>0.95833333333333337</v>
      </c>
      <c r="N220" s="65">
        <v>16</v>
      </c>
      <c r="O220" s="54">
        <v>0.29166666666666669</v>
      </c>
      <c r="P220" s="54">
        <v>0.95833333333333337</v>
      </c>
      <c r="Q220" s="65">
        <v>16</v>
      </c>
      <c r="R220" s="54">
        <v>0.29166666666666669</v>
      </c>
      <c r="S220" s="54">
        <v>0.95833333333333337</v>
      </c>
      <c r="T220" s="65">
        <v>16</v>
      </c>
      <c r="U220" s="65">
        <v>52</v>
      </c>
      <c r="V220" s="65">
        <v>0</v>
      </c>
      <c r="W220" s="65"/>
      <c r="X220" s="65"/>
      <c r="Y220" s="62"/>
      <c r="Z220" s="62"/>
      <c r="AA220" s="45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6"/>
      <c r="AS220" s="66"/>
      <c r="AT220" s="16"/>
      <c r="AU220" s="62"/>
      <c r="AV220" s="62">
        <v>20</v>
      </c>
      <c r="AW220" s="66"/>
    </row>
    <row r="221" spans="1:49" s="67" customFormat="1" ht="25.5" x14ac:dyDescent="0.25">
      <c r="A221" s="60">
        <v>99.246999999997698</v>
      </c>
      <c r="B221" s="60" t="s">
        <v>240</v>
      </c>
      <c r="C221" s="61">
        <v>1.1000000000000001</v>
      </c>
      <c r="D221" s="62" t="s">
        <v>199</v>
      </c>
      <c r="E221" s="62" t="s">
        <v>201</v>
      </c>
      <c r="F221" s="62" t="s">
        <v>67</v>
      </c>
      <c r="G221" s="62" t="s">
        <v>71</v>
      </c>
      <c r="H221" s="63">
        <v>43221</v>
      </c>
      <c r="I221" s="63">
        <v>43251</v>
      </c>
      <c r="J221" s="90" t="str">
        <f t="shared" si="14"/>
        <v>01.05.18 - 31.05.18 (1 months)</v>
      </c>
      <c r="K221" s="6" t="s">
        <v>43</v>
      </c>
      <c r="L221" s="54">
        <v>0.29166666666666669</v>
      </c>
      <c r="M221" s="54">
        <v>0.95833333333333337</v>
      </c>
      <c r="N221" s="65">
        <v>16</v>
      </c>
      <c r="O221" s="54">
        <v>0.29166666666666669</v>
      </c>
      <c r="P221" s="54">
        <v>0.95833333333333337</v>
      </c>
      <c r="Q221" s="65">
        <v>16</v>
      </c>
      <c r="R221" s="54">
        <v>0.29166666666666669</v>
      </c>
      <c r="S221" s="54">
        <v>0.95833333333333337</v>
      </c>
      <c r="T221" s="65">
        <v>16</v>
      </c>
      <c r="U221" s="65">
        <v>51.8</v>
      </c>
      <c r="V221" s="65">
        <v>0</v>
      </c>
      <c r="W221" s="65"/>
      <c r="X221" s="65"/>
      <c r="Y221" s="62"/>
      <c r="Z221" s="62"/>
      <c r="AA221" s="45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6"/>
      <c r="AS221" s="66"/>
      <c r="AT221" s="16"/>
      <c r="AU221" s="62"/>
      <c r="AV221" s="62">
        <v>20</v>
      </c>
      <c r="AW221" s="66"/>
    </row>
    <row r="222" spans="1:49" s="67" customFormat="1" ht="25.5" x14ac:dyDescent="0.25">
      <c r="A222" s="60">
        <v>99.247999999997703</v>
      </c>
      <c r="B222" s="60" t="s">
        <v>240</v>
      </c>
      <c r="C222" s="61">
        <v>1.1000000000000001</v>
      </c>
      <c r="D222" s="62" t="s">
        <v>199</v>
      </c>
      <c r="E222" s="62" t="s">
        <v>202</v>
      </c>
      <c r="F222" s="62" t="s">
        <v>67</v>
      </c>
      <c r="G222" s="62" t="s">
        <v>71</v>
      </c>
      <c r="H222" s="63">
        <v>43221</v>
      </c>
      <c r="I222" s="63">
        <v>43251</v>
      </c>
      <c r="J222" s="90" t="str">
        <f t="shared" si="14"/>
        <v>01.05.18 - 31.05.18 (1 months)</v>
      </c>
      <c r="K222" s="6" t="s">
        <v>43</v>
      </c>
      <c r="L222" s="54">
        <v>0.29166666666666669</v>
      </c>
      <c r="M222" s="54">
        <v>0.95833333333333337</v>
      </c>
      <c r="N222" s="65">
        <v>16</v>
      </c>
      <c r="O222" s="54">
        <v>0.29166666666666669</v>
      </c>
      <c r="P222" s="54">
        <v>0.95833333333333337</v>
      </c>
      <c r="Q222" s="65">
        <v>16</v>
      </c>
      <c r="R222" s="54">
        <v>0.29166666666666669</v>
      </c>
      <c r="S222" s="54">
        <v>0.95833333333333337</v>
      </c>
      <c r="T222" s="65">
        <v>16</v>
      </c>
      <c r="U222" s="65">
        <v>51.8</v>
      </c>
      <c r="V222" s="65">
        <v>0</v>
      </c>
      <c r="W222" s="65"/>
      <c r="X222" s="65"/>
      <c r="Y222" s="62"/>
      <c r="Z222" s="62"/>
      <c r="AA222" s="45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6"/>
      <c r="AS222" s="66"/>
      <c r="AT222" s="16"/>
      <c r="AU222" s="62"/>
      <c r="AV222" s="62">
        <v>20</v>
      </c>
      <c r="AW222" s="66"/>
    </row>
    <row r="223" spans="1:49" s="67" customFormat="1" ht="25.5" x14ac:dyDescent="0.25">
      <c r="A223" s="60">
        <v>99.248999999997693</v>
      </c>
      <c r="B223" s="69" t="s">
        <v>243</v>
      </c>
      <c r="C223" s="61" t="s">
        <v>90</v>
      </c>
      <c r="D223" s="62" t="s">
        <v>199</v>
      </c>
      <c r="E223" s="62" t="s">
        <v>204</v>
      </c>
      <c r="F223" s="62" t="s">
        <v>67</v>
      </c>
      <c r="G223" s="62" t="s">
        <v>71</v>
      </c>
      <c r="H223" s="63">
        <v>43221</v>
      </c>
      <c r="I223" s="63">
        <v>43251</v>
      </c>
      <c r="J223" s="90" t="str">
        <f t="shared" si="14"/>
        <v>01.05.18 - 31.05.18 (1 months)</v>
      </c>
      <c r="K223" s="6" t="s">
        <v>43</v>
      </c>
      <c r="L223" s="54">
        <v>0.29166666666666669</v>
      </c>
      <c r="M223" s="54">
        <v>0.95833333333333337</v>
      </c>
      <c r="N223" s="65">
        <v>16</v>
      </c>
      <c r="O223" s="54">
        <v>0.29166666666666669</v>
      </c>
      <c r="P223" s="54">
        <v>0.95833333333333337</v>
      </c>
      <c r="Q223" s="65">
        <v>16</v>
      </c>
      <c r="R223" s="54">
        <v>0.29166666666666669</v>
      </c>
      <c r="S223" s="54">
        <v>0.95833333333333337</v>
      </c>
      <c r="T223" s="65">
        <v>16</v>
      </c>
      <c r="U223" s="65">
        <v>10.4</v>
      </c>
      <c r="V223" s="65">
        <v>0</v>
      </c>
      <c r="W223" s="65"/>
      <c r="X223" s="65"/>
      <c r="Y223" s="62"/>
      <c r="Z223" s="62"/>
      <c r="AA223" s="45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6"/>
      <c r="AS223" s="66"/>
      <c r="AT223" s="16"/>
      <c r="AU223" s="62"/>
      <c r="AV223" s="62">
        <v>4</v>
      </c>
      <c r="AW223" s="66"/>
    </row>
    <row r="224" spans="1:49" s="67" customFormat="1" ht="25.5" x14ac:dyDescent="0.25">
      <c r="A224" s="60">
        <v>99.249999999997698</v>
      </c>
      <c r="B224" s="60" t="s">
        <v>240</v>
      </c>
      <c r="C224" s="61">
        <v>1.1000000000000001</v>
      </c>
      <c r="D224" s="62" t="s">
        <v>199</v>
      </c>
      <c r="E224" s="62" t="s">
        <v>200</v>
      </c>
      <c r="F224" s="62" t="s">
        <v>67</v>
      </c>
      <c r="G224" s="62" t="s">
        <v>71</v>
      </c>
      <c r="H224" s="63">
        <v>43252</v>
      </c>
      <c r="I224" s="63">
        <v>43281</v>
      </c>
      <c r="J224" s="90" t="str">
        <f t="shared" si="14"/>
        <v>01.06.18 - 30.06.18 (1 months)</v>
      </c>
      <c r="K224" s="6" t="s">
        <v>43</v>
      </c>
      <c r="L224" s="54">
        <v>0.29166666666666669</v>
      </c>
      <c r="M224" s="54">
        <v>0.29166666666666669</v>
      </c>
      <c r="N224" s="65">
        <v>24</v>
      </c>
      <c r="O224" s="54">
        <v>0.29166666666666669</v>
      </c>
      <c r="P224" s="54">
        <v>0.29166666666666669</v>
      </c>
      <c r="Q224" s="65">
        <v>24</v>
      </c>
      <c r="R224" s="54">
        <v>0.29166666666666669</v>
      </c>
      <c r="S224" s="54">
        <v>0.29166666666666669</v>
      </c>
      <c r="T224" s="65">
        <v>24</v>
      </c>
      <c r="U224" s="65">
        <v>56</v>
      </c>
      <c r="V224" s="65">
        <v>0</v>
      </c>
      <c r="W224" s="65"/>
      <c r="X224" s="65"/>
      <c r="Y224" s="62"/>
      <c r="Z224" s="62"/>
      <c r="AA224" s="45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6"/>
      <c r="AS224" s="66"/>
      <c r="AT224" s="16"/>
      <c r="AU224" s="62"/>
      <c r="AV224" s="62">
        <v>20</v>
      </c>
      <c r="AW224" s="66"/>
    </row>
    <row r="225" spans="1:50" s="72" customFormat="1" ht="25.5" x14ac:dyDescent="0.25">
      <c r="A225" s="60">
        <v>99.250999999997603</v>
      </c>
      <c r="B225" s="60" t="s">
        <v>240</v>
      </c>
      <c r="C225" s="61">
        <v>1.3</v>
      </c>
      <c r="D225" s="62" t="s">
        <v>199</v>
      </c>
      <c r="E225" s="62" t="s">
        <v>201</v>
      </c>
      <c r="F225" s="62" t="s">
        <v>67</v>
      </c>
      <c r="G225" s="62" t="s">
        <v>71</v>
      </c>
      <c r="H225" s="63">
        <v>43252</v>
      </c>
      <c r="I225" s="63">
        <v>43281</v>
      </c>
      <c r="J225" s="90" t="str">
        <f t="shared" si="14"/>
        <v>01.06.18 - 30.06.18 (1 months)</v>
      </c>
      <c r="K225" s="6" t="s">
        <v>43</v>
      </c>
      <c r="L225" s="54">
        <v>0.29166666666666669</v>
      </c>
      <c r="M225" s="54">
        <v>0.29166666666666669</v>
      </c>
      <c r="N225" s="65">
        <v>24</v>
      </c>
      <c r="O225" s="54">
        <v>0.29166666666666669</v>
      </c>
      <c r="P225" s="54">
        <v>0.29166666666666669</v>
      </c>
      <c r="Q225" s="65">
        <v>24</v>
      </c>
      <c r="R225" s="54">
        <v>0.29166666666666669</v>
      </c>
      <c r="S225" s="54">
        <v>0.29166666666666669</v>
      </c>
      <c r="T225" s="65">
        <v>24</v>
      </c>
      <c r="U225" s="65">
        <v>56</v>
      </c>
      <c r="V225" s="65">
        <v>0</v>
      </c>
      <c r="W225" s="65"/>
      <c r="X225" s="65"/>
      <c r="Y225" s="62"/>
      <c r="Z225" s="62"/>
      <c r="AA225" s="45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6"/>
      <c r="AS225" s="66"/>
      <c r="AT225" s="16"/>
      <c r="AU225" s="62"/>
      <c r="AV225" s="62">
        <v>20</v>
      </c>
      <c r="AW225" s="66"/>
      <c r="AX225" s="67"/>
    </row>
    <row r="226" spans="1:50" s="72" customFormat="1" ht="25.5" x14ac:dyDescent="0.25">
      <c r="A226" s="60">
        <v>99.251999999997594</v>
      </c>
      <c r="B226" s="60" t="s">
        <v>240</v>
      </c>
      <c r="C226" s="61">
        <v>1.3</v>
      </c>
      <c r="D226" s="62" t="s">
        <v>199</v>
      </c>
      <c r="E226" s="62" t="s">
        <v>202</v>
      </c>
      <c r="F226" s="62" t="s">
        <v>67</v>
      </c>
      <c r="G226" s="62" t="s">
        <v>71</v>
      </c>
      <c r="H226" s="63">
        <v>43252</v>
      </c>
      <c r="I226" s="63">
        <v>43281</v>
      </c>
      <c r="J226" s="90" t="str">
        <f t="shared" si="14"/>
        <v>01.06.18 - 30.06.18 (1 months)</v>
      </c>
      <c r="K226" s="6" t="s">
        <v>43</v>
      </c>
      <c r="L226" s="54">
        <v>0.29166666666666669</v>
      </c>
      <c r="M226" s="54">
        <v>0.29166666666666669</v>
      </c>
      <c r="N226" s="65">
        <v>24</v>
      </c>
      <c r="O226" s="54">
        <v>0.29166666666666669</v>
      </c>
      <c r="P226" s="54">
        <v>0.29166666666666669</v>
      </c>
      <c r="Q226" s="65">
        <v>24</v>
      </c>
      <c r="R226" s="54">
        <v>0.29166666666666669</v>
      </c>
      <c r="S226" s="54">
        <v>0.29166666666666669</v>
      </c>
      <c r="T226" s="65">
        <v>24</v>
      </c>
      <c r="U226" s="65">
        <v>56</v>
      </c>
      <c r="V226" s="65">
        <v>0</v>
      </c>
      <c r="W226" s="65"/>
      <c r="X226" s="65"/>
      <c r="Y226" s="62"/>
      <c r="Z226" s="62"/>
      <c r="AA226" s="45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6"/>
      <c r="AS226" s="66"/>
      <c r="AT226" s="16"/>
      <c r="AU226" s="62"/>
      <c r="AV226" s="62">
        <v>20</v>
      </c>
      <c r="AW226" s="66"/>
      <c r="AX226" s="67"/>
    </row>
    <row r="227" spans="1:50" s="72" customFormat="1" ht="25.5" x14ac:dyDescent="0.25">
      <c r="A227" s="60">
        <v>99.252999999997598</v>
      </c>
      <c r="B227" s="60" t="s">
        <v>240</v>
      </c>
      <c r="C227" s="61">
        <v>1.3</v>
      </c>
      <c r="D227" s="62" t="s">
        <v>199</v>
      </c>
      <c r="E227" s="62" t="s">
        <v>203</v>
      </c>
      <c r="F227" s="62" t="s">
        <v>67</v>
      </c>
      <c r="G227" s="62" t="s">
        <v>71</v>
      </c>
      <c r="H227" s="63">
        <v>43252</v>
      </c>
      <c r="I227" s="63">
        <v>43281</v>
      </c>
      <c r="J227" s="90" t="str">
        <f t="shared" si="14"/>
        <v>01.06.18 - 30.06.18 (1 months)</v>
      </c>
      <c r="K227" s="6" t="s">
        <v>43</v>
      </c>
      <c r="L227" s="54">
        <v>0.95833333333333337</v>
      </c>
      <c r="M227" s="54">
        <v>0.27083333333333331</v>
      </c>
      <c r="N227" s="65">
        <v>7.5</v>
      </c>
      <c r="O227" s="54">
        <v>0.95833333333333337</v>
      </c>
      <c r="P227" s="54">
        <v>0.27083333333333331</v>
      </c>
      <c r="Q227" s="65">
        <v>7.5</v>
      </c>
      <c r="R227" s="54">
        <v>0.95833333333333337</v>
      </c>
      <c r="S227" s="54">
        <v>0.27083333333333331</v>
      </c>
      <c r="T227" s="65">
        <v>7.5</v>
      </c>
      <c r="U227" s="65">
        <v>28</v>
      </c>
      <c r="V227" s="65">
        <v>0</v>
      </c>
      <c r="W227" s="65"/>
      <c r="X227" s="65"/>
      <c r="Y227" s="62"/>
      <c r="Z227" s="62"/>
      <c r="AA227" s="45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6"/>
      <c r="AS227" s="66"/>
      <c r="AT227" s="16"/>
      <c r="AU227" s="62"/>
      <c r="AV227" s="62">
        <v>20</v>
      </c>
      <c r="AW227" s="66"/>
      <c r="AX227" s="67"/>
    </row>
    <row r="228" spans="1:50" s="72" customFormat="1" ht="25.5" x14ac:dyDescent="0.25">
      <c r="A228" s="60">
        <v>99.253999999997603</v>
      </c>
      <c r="B228" s="60" t="s">
        <v>240</v>
      </c>
      <c r="C228" s="61">
        <v>1.3</v>
      </c>
      <c r="D228" s="62" t="s">
        <v>199</v>
      </c>
      <c r="E228" s="62" t="s">
        <v>205</v>
      </c>
      <c r="F228" s="62" t="s">
        <v>67</v>
      </c>
      <c r="G228" s="62" t="s">
        <v>71</v>
      </c>
      <c r="H228" s="63">
        <v>43252</v>
      </c>
      <c r="I228" s="63">
        <v>43281</v>
      </c>
      <c r="J228" s="90" t="str">
        <f t="shared" si="14"/>
        <v>01.06.18 - 30.06.18 (1 months)</v>
      </c>
      <c r="K228" s="6" t="s">
        <v>43</v>
      </c>
      <c r="L228" s="54">
        <v>0.95833333333333337</v>
      </c>
      <c r="M228" s="54">
        <v>0.27083333333333331</v>
      </c>
      <c r="N228" s="65">
        <v>7.5</v>
      </c>
      <c r="O228" s="54">
        <v>0.95833333333333337</v>
      </c>
      <c r="P228" s="54">
        <v>0.27083333333333331</v>
      </c>
      <c r="Q228" s="65">
        <v>7.5</v>
      </c>
      <c r="R228" s="54">
        <v>0.95833333333333337</v>
      </c>
      <c r="S228" s="54">
        <v>0.27083333333333331</v>
      </c>
      <c r="T228" s="65">
        <v>7.5</v>
      </c>
      <c r="U228" s="65">
        <v>28</v>
      </c>
      <c r="V228" s="65">
        <v>0</v>
      </c>
      <c r="W228" s="65"/>
      <c r="X228" s="65"/>
      <c r="Y228" s="62"/>
      <c r="Z228" s="62"/>
      <c r="AA228" s="45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6"/>
      <c r="AS228" s="66"/>
      <c r="AT228" s="16"/>
      <c r="AU228" s="62"/>
      <c r="AV228" s="62">
        <v>20</v>
      </c>
      <c r="AW228" s="66"/>
      <c r="AX228" s="67"/>
    </row>
    <row r="229" spans="1:50" s="72" customFormat="1" ht="25.5" x14ac:dyDescent="0.25">
      <c r="A229" s="60">
        <v>99.254999999997594</v>
      </c>
      <c r="B229" s="60" t="s">
        <v>240</v>
      </c>
      <c r="C229" s="61">
        <v>1.3</v>
      </c>
      <c r="D229" s="62" t="s">
        <v>199</v>
      </c>
      <c r="E229" s="62" t="s">
        <v>206</v>
      </c>
      <c r="F229" s="62" t="s">
        <v>67</v>
      </c>
      <c r="G229" s="62" t="s">
        <v>71</v>
      </c>
      <c r="H229" s="63">
        <v>43252</v>
      </c>
      <c r="I229" s="63">
        <v>43281</v>
      </c>
      <c r="J229" s="90" t="str">
        <f t="shared" si="14"/>
        <v>01.06.18 - 30.06.18 (1 months)</v>
      </c>
      <c r="K229" s="6" t="s">
        <v>43</v>
      </c>
      <c r="L229" s="54">
        <v>0.95833333333333337</v>
      </c>
      <c r="M229" s="54">
        <v>0.27083333333333331</v>
      </c>
      <c r="N229" s="65">
        <v>7.5</v>
      </c>
      <c r="O229" s="54">
        <v>0.95833333333333337</v>
      </c>
      <c r="P229" s="54">
        <v>0.27083333333333331</v>
      </c>
      <c r="Q229" s="65">
        <v>7.5</v>
      </c>
      <c r="R229" s="54">
        <v>0.95833333333333337</v>
      </c>
      <c r="S229" s="54">
        <v>0.27083333333333331</v>
      </c>
      <c r="T229" s="65">
        <v>7.5</v>
      </c>
      <c r="U229" s="65">
        <v>29</v>
      </c>
      <c r="V229" s="65">
        <v>0</v>
      </c>
      <c r="W229" s="65"/>
      <c r="X229" s="65"/>
      <c r="Y229" s="62"/>
      <c r="Z229" s="62"/>
      <c r="AA229" s="45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6"/>
      <c r="AS229" s="66"/>
      <c r="AT229" s="16"/>
      <c r="AU229" s="62"/>
      <c r="AV229" s="62">
        <v>20</v>
      </c>
      <c r="AW229" s="66"/>
      <c r="AX229" s="67"/>
    </row>
    <row r="230" spans="1:50" s="72" customFormat="1" ht="25.5" x14ac:dyDescent="0.25">
      <c r="A230" s="60">
        <v>99.255999999997599</v>
      </c>
      <c r="B230" s="60" t="s">
        <v>240</v>
      </c>
      <c r="C230" s="61">
        <v>1.3</v>
      </c>
      <c r="D230" s="62" t="s">
        <v>199</v>
      </c>
      <c r="E230" s="62" t="s">
        <v>204</v>
      </c>
      <c r="F230" s="62" t="s">
        <v>67</v>
      </c>
      <c r="G230" s="62" t="s">
        <v>71</v>
      </c>
      <c r="H230" s="63">
        <v>43252</v>
      </c>
      <c r="I230" s="63">
        <v>43281</v>
      </c>
      <c r="J230" s="90" t="str">
        <f t="shared" si="14"/>
        <v>01.06.18 - 30.06.18 (1 months)</v>
      </c>
      <c r="K230" s="6" t="s">
        <v>43</v>
      </c>
      <c r="L230" s="54">
        <v>0.95833333333333337</v>
      </c>
      <c r="M230" s="54">
        <v>0.27083333333333331</v>
      </c>
      <c r="N230" s="65">
        <v>7.5</v>
      </c>
      <c r="O230" s="54">
        <v>0.95833333333333337</v>
      </c>
      <c r="P230" s="54">
        <v>0.27083333333333331</v>
      </c>
      <c r="Q230" s="65">
        <v>7.5</v>
      </c>
      <c r="R230" s="54">
        <v>0.95833333333333337</v>
      </c>
      <c r="S230" s="54">
        <v>0.27083333333333331</v>
      </c>
      <c r="T230" s="65">
        <v>7.5</v>
      </c>
      <c r="U230" s="65">
        <v>5.8</v>
      </c>
      <c r="V230" s="65">
        <v>0</v>
      </c>
      <c r="W230" s="65"/>
      <c r="X230" s="65"/>
      <c r="Y230" s="62"/>
      <c r="Z230" s="62"/>
      <c r="AA230" s="45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6"/>
      <c r="AS230" s="66"/>
      <c r="AT230" s="16"/>
      <c r="AU230" s="62"/>
      <c r="AV230" s="62">
        <v>4</v>
      </c>
      <c r="AW230" s="66"/>
      <c r="AX230" s="67"/>
    </row>
    <row r="231" spans="1:50" s="72" customFormat="1" ht="25.5" x14ac:dyDescent="0.25">
      <c r="A231" s="60">
        <v>99.256999999997603</v>
      </c>
      <c r="B231" s="69" t="s">
        <v>243</v>
      </c>
      <c r="C231" s="61" t="s">
        <v>90</v>
      </c>
      <c r="D231" s="62" t="s">
        <v>199</v>
      </c>
      <c r="E231" s="62" t="s">
        <v>203</v>
      </c>
      <c r="F231" s="62" t="s">
        <v>67</v>
      </c>
      <c r="G231" s="62" t="s">
        <v>71</v>
      </c>
      <c r="H231" s="63">
        <v>43252</v>
      </c>
      <c r="I231" s="63">
        <v>43281</v>
      </c>
      <c r="J231" s="90" t="str">
        <f t="shared" si="14"/>
        <v>01.06.18 - 30.06.18 (1 months)</v>
      </c>
      <c r="K231" s="6" t="s">
        <v>43</v>
      </c>
      <c r="L231" s="54">
        <v>0.29166666666666669</v>
      </c>
      <c r="M231" s="54">
        <v>0.95833333333333337</v>
      </c>
      <c r="N231" s="65">
        <v>16</v>
      </c>
      <c r="O231" s="54">
        <v>0.29166666666666669</v>
      </c>
      <c r="P231" s="54">
        <v>0.95833333333333337</v>
      </c>
      <c r="Q231" s="65">
        <v>16</v>
      </c>
      <c r="R231" s="54">
        <v>0.29166666666666669</v>
      </c>
      <c r="S231" s="54">
        <v>0.95833333333333337</v>
      </c>
      <c r="T231" s="65">
        <v>16</v>
      </c>
      <c r="U231" s="65">
        <v>52</v>
      </c>
      <c r="V231" s="65">
        <v>0</v>
      </c>
      <c r="W231" s="65"/>
      <c r="X231" s="65"/>
      <c r="Y231" s="62"/>
      <c r="Z231" s="62"/>
      <c r="AA231" s="45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6"/>
      <c r="AS231" s="66"/>
      <c r="AT231" s="16"/>
      <c r="AU231" s="62"/>
      <c r="AV231" s="62">
        <v>20</v>
      </c>
      <c r="AW231" s="66"/>
      <c r="AX231" s="67"/>
    </row>
    <row r="232" spans="1:50" s="72" customFormat="1" ht="25.5" x14ac:dyDescent="0.25">
      <c r="A232" s="60">
        <v>99.257999999997594</v>
      </c>
      <c r="B232" s="69" t="s">
        <v>243</v>
      </c>
      <c r="C232" s="61" t="s">
        <v>90</v>
      </c>
      <c r="D232" s="62" t="s">
        <v>199</v>
      </c>
      <c r="E232" s="62" t="s">
        <v>205</v>
      </c>
      <c r="F232" s="62" t="s">
        <v>67</v>
      </c>
      <c r="G232" s="62" t="s">
        <v>71</v>
      </c>
      <c r="H232" s="63">
        <v>43252</v>
      </c>
      <c r="I232" s="63">
        <v>43281</v>
      </c>
      <c r="J232" s="90" t="str">
        <f t="shared" si="14"/>
        <v>01.06.18 - 30.06.18 (1 months)</v>
      </c>
      <c r="K232" s="6" t="s">
        <v>43</v>
      </c>
      <c r="L232" s="54">
        <v>0.29166666666666669</v>
      </c>
      <c r="M232" s="54">
        <v>0.95833333333333337</v>
      </c>
      <c r="N232" s="65">
        <v>16</v>
      </c>
      <c r="O232" s="54">
        <v>0.29166666666666669</v>
      </c>
      <c r="P232" s="54">
        <v>0.95833333333333337</v>
      </c>
      <c r="Q232" s="65">
        <v>16</v>
      </c>
      <c r="R232" s="54">
        <v>0.29166666666666669</v>
      </c>
      <c r="S232" s="54">
        <v>0.95833333333333337</v>
      </c>
      <c r="T232" s="65">
        <v>16</v>
      </c>
      <c r="U232" s="65">
        <v>52</v>
      </c>
      <c r="V232" s="65">
        <v>0</v>
      </c>
      <c r="W232" s="65"/>
      <c r="X232" s="65"/>
      <c r="Y232" s="62"/>
      <c r="Z232" s="62"/>
      <c r="AA232" s="45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6"/>
      <c r="AS232" s="66"/>
      <c r="AT232" s="16"/>
      <c r="AU232" s="62"/>
      <c r="AV232" s="62">
        <v>20</v>
      </c>
      <c r="AW232" s="66"/>
      <c r="AX232" s="67"/>
    </row>
    <row r="233" spans="1:50" s="72" customFormat="1" ht="25.5" x14ac:dyDescent="0.25">
      <c r="A233" s="60">
        <v>99.258999999997599</v>
      </c>
      <c r="B233" s="69" t="s">
        <v>243</v>
      </c>
      <c r="C233" s="61" t="s">
        <v>90</v>
      </c>
      <c r="D233" s="62" t="s">
        <v>199</v>
      </c>
      <c r="E233" s="62" t="s">
        <v>206</v>
      </c>
      <c r="F233" s="62" t="s">
        <v>67</v>
      </c>
      <c r="G233" s="62" t="s">
        <v>71</v>
      </c>
      <c r="H233" s="63">
        <v>43252</v>
      </c>
      <c r="I233" s="63">
        <v>43281</v>
      </c>
      <c r="J233" s="90" t="str">
        <f t="shared" si="14"/>
        <v>01.06.18 - 30.06.18 (1 months)</v>
      </c>
      <c r="K233" s="6" t="s">
        <v>43</v>
      </c>
      <c r="L233" s="54">
        <v>0.29166666666666669</v>
      </c>
      <c r="M233" s="54">
        <v>0.95833333333333337</v>
      </c>
      <c r="N233" s="65">
        <v>16</v>
      </c>
      <c r="O233" s="54">
        <v>0.29166666666666669</v>
      </c>
      <c r="P233" s="54">
        <v>0.95833333333333337</v>
      </c>
      <c r="Q233" s="65">
        <v>16</v>
      </c>
      <c r="R233" s="54">
        <v>0.29166666666666669</v>
      </c>
      <c r="S233" s="54">
        <v>0.95833333333333337</v>
      </c>
      <c r="T233" s="65">
        <v>16</v>
      </c>
      <c r="U233" s="65">
        <v>51.8</v>
      </c>
      <c r="V233" s="65">
        <v>0</v>
      </c>
      <c r="W233" s="65"/>
      <c r="X233" s="65"/>
      <c r="Y233" s="62"/>
      <c r="Z233" s="62"/>
      <c r="AA233" s="45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6"/>
      <c r="AS233" s="66"/>
      <c r="AT233" s="16"/>
      <c r="AU233" s="62"/>
      <c r="AV233" s="62">
        <v>20</v>
      </c>
      <c r="AW233" s="66"/>
      <c r="AX233" s="67"/>
    </row>
    <row r="234" spans="1:50" s="72" customFormat="1" ht="25.5" x14ac:dyDescent="0.25">
      <c r="A234" s="60">
        <v>99.259999999997603</v>
      </c>
      <c r="B234" s="69" t="s">
        <v>243</v>
      </c>
      <c r="C234" s="61" t="s">
        <v>90</v>
      </c>
      <c r="D234" s="62" t="s">
        <v>199</v>
      </c>
      <c r="E234" s="62" t="s">
        <v>204</v>
      </c>
      <c r="F234" s="62" t="s">
        <v>67</v>
      </c>
      <c r="G234" s="62" t="s">
        <v>71</v>
      </c>
      <c r="H234" s="63">
        <v>43252</v>
      </c>
      <c r="I234" s="63">
        <v>43281</v>
      </c>
      <c r="J234" s="90" t="str">
        <f t="shared" si="14"/>
        <v>01.06.18 - 30.06.18 (1 months)</v>
      </c>
      <c r="K234" s="6" t="s">
        <v>43</v>
      </c>
      <c r="L234" s="54">
        <v>0.29166666666666669</v>
      </c>
      <c r="M234" s="54">
        <v>0.95833333333333337</v>
      </c>
      <c r="N234" s="65">
        <v>16</v>
      </c>
      <c r="O234" s="54">
        <v>0.29166666666666669</v>
      </c>
      <c r="P234" s="54">
        <v>0.95833333333333337</v>
      </c>
      <c r="Q234" s="65">
        <v>16</v>
      </c>
      <c r="R234" s="54">
        <v>0.29166666666666669</v>
      </c>
      <c r="S234" s="54">
        <v>0.95833333333333337</v>
      </c>
      <c r="T234" s="65">
        <v>16</v>
      </c>
      <c r="U234" s="65">
        <v>10.36</v>
      </c>
      <c r="V234" s="65">
        <v>0</v>
      </c>
      <c r="W234" s="65"/>
      <c r="X234" s="65"/>
      <c r="Y234" s="62"/>
      <c r="Z234" s="62"/>
      <c r="AA234" s="45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6"/>
      <c r="AS234" s="66"/>
      <c r="AT234" s="16"/>
      <c r="AU234" s="62"/>
      <c r="AV234" s="62">
        <v>4</v>
      </c>
      <c r="AW234" s="66"/>
      <c r="AX234" s="67"/>
    </row>
    <row r="235" spans="1:50" s="72" customFormat="1" ht="25.5" x14ac:dyDescent="0.25">
      <c r="A235" s="60">
        <v>99.260999999997594</v>
      </c>
      <c r="B235" s="60" t="s">
        <v>240</v>
      </c>
      <c r="C235" s="61">
        <v>1.3</v>
      </c>
      <c r="D235" s="62" t="s">
        <v>199</v>
      </c>
      <c r="E235" s="62" t="s">
        <v>204</v>
      </c>
      <c r="F235" s="62" t="s">
        <v>67</v>
      </c>
      <c r="G235" s="62" t="s">
        <v>71</v>
      </c>
      <c r="H235" s="63">
        <v>43282</v>
      </c>
      <c r="I235" s="63">
        <v>43373</v>
      </c>
      <c r="J235" s="90" t="str">
        <f t="shared" si="14"/>
        <v>01.07.18 - 30.09.18 (3 months)</v>
      </c>
      <c r="K235" s="6" t="s">
        <v>43</v>
      </c>
      <c r="L235" s="54">
        <v>0.29166666666666669</v>
      </c>
      <c r="M235" s="54">
        <v>0.29166666666666669</v>
      </c>
      <c r="N235" s="65">
        <v>24</v>
      </c>
      <c r="O235" s="54">
        <v>0.29166666666666669</v>
      </c>
      <c r="P235" s="54">
        <v>0.29166666666666669</v>
      </c>
      <c r="Q235" s="65">
        <v>24</v>
      </c>
      <c r="R235" s="54">
        <v>0.29166666666666669</v>
      </c>
      <c r="S235" s="54">
        <v>0.29166666666666669</v>
      </c>
      <c r="T235" s="65">
        <v>24</v>
      </c>
      <c r="U235" s="65">
        <v>11.2</v>
      </c>
      <c r="V235" s="65">
        <v>0</v>
      </c>
      <c r="W235" s="65"/>
      <c r="X235" s="65"/>
      <c r="Y235" s="62"/>
      <c r="Z235" s="62"/>
      <c r="AA235" s="45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6"/>
      <c r="AS235" s="66"/>
      <c r="AT235" s="16"/>
      <c r="AU235" s="62"/>
      <c r="AV235" s="62">
        <v>4</v>
      </c>
      <c r="AW235" s="66"/>
      <c r="AX235" s="67"/>
    </row>
    <row r="236" spans="1:50" s="72" customFormat="1" ht="25.5" x14ac:dyDescent="0.25">
      <c r="A236" s="60">
        <v>99.261999999997499</v>
      </c>
      <c r="B236" s="60" t="s">
        <v>240</v>
      </c>
      <c r="C236" s="61">
        <v>1.3</v>
      </c>
      <c r="D236" s="62" t="s">
        <v>199</v>
      </c>
      <c r="E236" s="62" t="s">
        <v>200</v>
      </c>
      <c r="F236" s="62" t="s">
        <v>67</v>
      </c>
      <c r="G236" s="62" t="s">
        <v>71</v>
      </c>
      <c r="H236" s="63">
        <v>43282</v>
      </c>
      <c r="I236" s="63">
        <v>43373</v>
      </c>
      <c r="J236" s="90" t="str">
        <f t="shared" ref="J236:J300" si="15">TEXT(H236,"DD.MM.YY")&amp;" - "&amp;TEXT(I236,"DD.MM.YY")&amp;" ("&amp;DATEDIF(H236,I236+1,"m")&amp;" months)"</f>
        <v>01.07.18 - 30.09.18 (3 months)</v>
      </c>
      <c r="K236" s="6" t="s">
        <v>43</v>
      </c>
      <c r="L236" s="54">
        <v>0.29166666666666669</v>
      </c>
      <c r="M236" s="54">
        <v>0.29166666666666669</v>
      </c>
      <c r="N236" s="65">
        <v>24</v>
      </c>
      <c r="O236" s="54">
        <v>0.29166666666666669</v>
      </c>
      <c r="P236" s="54">
        <v>0.29166666666666669</v>
      </c>
      <c r="Q236" s="65">
        <v>24</v>
      </c>
      <c r="R236" s="54">
        <v>0.29166666666666669</v>
      </c>
      <c r="S236" s="54">
        <v>0.29166666666666669</v>
      </c>
      <c r="T236" s="65">
        <v>24</v>
      </c>
      <c r="U236" s="65">
        <v>56</v>
      </c>
      <c r="V236" s="65">
        <v>0</v>
      </c>
      <c r="W236" s="65"/>
      <c r="X236" s="65"/>
      <c r="Y236" s="62"/>
      <c r="Z236" s="62"/>
      <c r="AA236" s="45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6"/>
      <c r="AS236" s="66"/>
      <c r="AT236" s="16"/>
      <c r="AU236" s="62"/>
      <c r="AV236" s="62">
        <v>20</v>
      </c>
      <c r="AW236" s="66"/>
      <c r="AX236" s="67"/>
    </row>
    <row r="237" spans="1:50" s="72" customFormat="1" ht="25.5" x14ac:dyDescent="0.25">
      <c r="A237" s="60">
        <v>99.262999999997504</v>
      </c>
      <c r="B237" s="60" t="s">
        <v>240</v>
      </c>
      <c r="C237" s="61">
        <v>1.3</v>
      </c>
      <c r="D237" s="62" t="s">
        <v>199</v>
      </c>
      <c r="E237" s="62" t="s">
        <v>201</v>
      </c>
      <c r="F237" s="62" t="s">
        <v>67</v>
      </c>
      <c r="G237" s="62" t="s">
        <v>71</v>
      </c>
      <c r="H237" s="63">
        <v>43282</v>
      </c>
      <c r="I237" s="63">
        <v>43373</v>
      </c>
      <c r="J237" s="90" t="str">
        <f t="shared" si="15"/>
        <v>01.07.18 - 30.09.18 (3 months)</v>
      </c>
      <c r="K237" s="6" t="s">
        <v>43</v>
      </c>
      <c r="L237" s="54">
        <v>0.29166666666666669</v>
      </c>
      <c r="M237" s="54">
        <v>0.29166666666666669</v>
      </c>
      <c r="N237" s="65">
        <v>24</v>
      </c>
      <c r="O237" s="54">
        <v>0.29166666666666669</v>
      </c>
      <c r="P237" s="54">
        <v>0.29166666666666669</v>
      </c>
      <c r="Q237" s="65">
        <v>24</v>
      </c>
      <c r="R237" s="54">
        <v>0.29166666666666669</v>
      </c>
      <c r="S237" s="54">
        <v>0.29166666666666669</v>
      </c>
      <c r="T237" s="65">
        <v>24</v>
      </c>
      <c r="U237" s="65">
        <v>56</v>
      </c>
      <c r="V237" s="65">
        <v>0</v>
      </c>
      <c r="W237" s="65"/>
      <c r="X237" s="65"/>
      <c r="Y237" s="62"/>
      <c r="Z237" s="62"/>
      <c r="AA237" s="45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6"/>
      <c r="AS237" s="66"/>
      <c r="AT237" s="16"/>
      <c r="AU237" s="62"/>
      <c r="AV237" s="62">
        <v>20</v>
      </c>
      <c r="AW237" s="66"/>
      <c r="AX237" s="67"/>
    </row>
    <row r="238" spans="1:50" s="72" customFormat="1" ht="25.5" x14ac:dyDescent="0.25">
      <c r="A238" s="60">
        <v>99.263999999997495</v>
      </c>
      <c r="B238" s="60" t="s">
        <v>240</v>
      </c>
      <c r="C238" s="61">
        <v>1.3</v>
      </c>
      <c r="D238" s="62" t="s">
        <v>199</v>
      </c>
      <c r="E238" s="62" t="s">
        <v>202</v>
      </c>
      <c r="F238" s="62" t="s">
        <v>67</v>
      </c>
      <c r="G238" s="62" t="s">
        <v>71</v>
      </c>
      <c r="H238" s="63">
        <v>43282</v>
      </c>
      <c r="I238" s="63">
        <v>43373</v>
      </c>
      <c r="J238" s="90" t="str">
        <f t="shared" si="15"/>
        <v>01.07.18 - 30.09.18 (3 months)</v>
      </c>
      <c r="K238" s="6" t="s">
        <v>43</v>
      </c>
      <c r="L238" s="54">
        <v>0.29166666666666669</v>
      </c>
      <c r="M238" s="54">
        <v>0.29166666666666669</v>
      </c>
      <c r="N238" s="65">
        <v>24</v>
      </c>
      <c r="O238" s="54">
        <v>0.29166666666666669</v>
      </c>
      <c r="P238" s="54">
        <v>0.29166666666666669</v>
      </c>
      <c r="Q238" s="65">
        <v>24</v>
      </c>
      <c r="R238" s="54">
        <v>0.29166666666666669</v>
      </c>
      <c r="S238" s="54">
        <v>0.29166666666666669</v>
      </c>
      <c r="T238" s="65">
        <v>24</v>
      </c>
      <c r="U238" s="65">
        <v>58</v>
      </c>
      <c r="V238" s="65">
        <v>0</v>
      </c>
      <c r="W238" s="65"/>
      <c r="X238" s="65"/>
      <c r="Y238" s="62"/>
      <c r="Z238" s="62"/>
      <c r="AA238" s="45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6"/>
      <c r="AS238" s="66"/>
      <c r="AT238" s="16"/>
      <c r="AU238" s="62"/>
      <c r="AV238" s="62">
        <v>20</v>
      </c>
      <c r="AW238" s="66"/>
      <c r="AX238" s="67"/>
    </row>
    <row r="239" spans="1:50" s="72" customFormat="1" ht="25.5" x14ac:dyDescent="0.25">
      <c r="A239" s="60">
        <v>99.264999999997499</v>
      </c>
      <c r="B239" s="60" t="s">
        <v>240</v>
      </c>
      <c r="C239" s="61">
        <v>1.3</v>
      </c>
      <c r="D239" s="62" t="s">
        <v>199</v>
      </c>
      <c r="E239" s="62" t="s">
        <v>203</v>
      </c>
      <c r="F239" s="62" t="s">
        <v>67</v>
      </c>
      <c r="G239" s="62" t="s">
        <v>71</v>
      </c>
      <c r="H239" s="63">
        <v>43282</v>
      </c>
      <c r="I239" s="63">
        <v>43373</v>
      </c>
      <c r="J239" s="90" t="str">
        <f t="shared" si="15"/>
        <v>01.07.18 - 30.09.18 (3 months)</v>
      </c>
      <c r="K239" s="6" t="s">
        <v>43</v>
      </c>
      <c r="L239" s="54">
        <v>0.29166666666666669</v>
      </c>
      <c r="M239" s="54">
        <v>0.29166666666666669</v>
      </c>
      <c r="N239" s="65">
        <v>24</v>
      </c>
      <c r="O239" s="54">
        <v>0.29166666666666669</v>
      </c>
      <c r="P239" s="54">
        <v>0.29166666666666669</v>
      </c>
      <c r="Q239" s="65">
        <v>24</v>
      </c>
      <c r="R239" s="54">
        <v>0.29166666666666669</v>
      </c>
      <c r="S239" s="54">
        <v>0.29166666666666669</v>
      </c>
      <c r="T239" s="65">
        <v>24</v>
      </c>
      <c r="U239" s="65">
        <v>58</v>
      </c>
      <c r="V239" s="65">
        <v>0</v>
      </c>
      <c r="W239" s="65"/>
      <c r="X239" s="65"/>
      <c r="Y239" s="62"/>
      <c r="Z239" s="62"/>
      <c r="AA239" s="45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6"/>
      <c r="AS239" s="66"/>
      <c r="AT239" s="16"/>
      <c r="AU239" s="62"/>
      <c r="AV239" s="62">
        <v>20</v>
      </c>
      <c r="AW239" s="66"/>
      <c r="AX239" s="67"/>
    </row>
    <row r="240" spans="1:50" s="72" customFormat="1" ht="25.5" x14ac:dyDescent="0.25">
      <c r="A240" s="60">
        <v>99.265999999997504</v>
      </c>
      <c r="B240" s="60" t="s">
        <v>240</v>
      </c>
      <c r="C240" s="61">
        <v>1.3</v>
      </c>
      <c r="D240" s="62" t="s">
        <v>199</v>
      </c>
      <c r="E240" s="62" t="s">
        <v>205</v>
      </c>
      <c r="F240" s="62" t="s">
        <v>67</v>
      </c>
      <c r="G240" s="62" t="s">
        <v>71</v>
      </c>
      <c r="H240" s="63">
        <v>43282</v>
      </c>
      <c r="I240" s="63">
        <v>43373</v>
      </c>
      <c r="J240" s="90" t="str">
        <f t="shared" si="15"/>
        <v>01.07.18 - 30.09.18 (3 months)</v>
      </c>
      <c r="K240" s="6" t="s">
        <v>43</v>
      </c>
      <c r="L240" s="54">
        <v>0.29166666666666669</v>
      </c>
      <c r="M240" s="54">
        <v>0.29166666666666669</v>
      </c>
      <c r="N240" s="65">
        <v>24</v>
      </c>
      <c r="O240" s="54">
        <v>0.29166666666666669</v>
      </c>
      <c r="P240" s="54">
        <v>0.29166666666666669</v>
      </c>
      <c r="Q240" s="65">
        <v>24</v>
      </c>
      <c r="R240" s="54">
        <v>0.29166666666666669</v>
      </c>
      <c r="S240" s="54">
        <v>0.29166666666666669</v>
      </c>
      <c r="T240" s="65">
        <v>24</v>
      </c>
      <c r="U240" s="65">
        <v>60</v>
      </c>
      <c r="V240" s="65">
        <v>0</v>
      </c>
      <c r="W240" s="65"/>
      <c r="X240" s="65"/>
      <c r="Y240" s="62"/>
      <c r="Z240" s="62"/>
      <c r="AA240" s="45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6"/>
      <c r="AS240" s="66"/>
      <c r="AT240" s="16"/>
      <c r="AU240" s="62"/>
      <c r="AV240" s="62">
        <v>20</v>
      </c>
      <c r="AW240" s="66"/>
      <c r="AX240" s="67"/>
    </row>
    <row r="241" spans="1:50" s="72" customFormat="1" ht="25.5" x14ac:dyDescent="0.25">
      <c r="A241" s="60">
        <v>99.266999999997495</v>
      </c>
      <c r="B241" s="60" t="s">
        <v>240</v>
      </c>
      <c r="C241" s="61">
        <v>1.3</v>
      </c>
      <c r="D241" s="62" t="s">
        <v>199</v>
      </c>
      <c r="E241" s="62" t="s">
        <v>206</v>
      </c>
      <c r="F241" s="62" t="s">
        <v>67</v>
      </c>
      <c r="G241" s="62" t="s">
        <v>71</v>
      </c>
      <c r="H241" s="63">
        <v>43282</v>
      </c>
      <c r="I241" s="63">
        <v>43373</v>
      </c>
      <c r="J241" s="90" t="str">
        <f t="shared" si="15"/>
        <v>01.07.18 - 30.09.18 (3 months)</v>
      </c>
      <c r="K241" s="6" t="s">
        <v>43</v>
      </c>
      <c r="L241" s="54">
        <v>0.29166666666666669</v>
      </c>
      <c r="M241" s="54">
        <v>0.29166666666666669</v>
      </c>
      <c r="N241" s="65">
        <v>24</v>
      </c>
      <c r="O241" s="54">
        <v>0.29166666666666669</v>
      </c>
      <c r="P241" s="54">
        <v>0.29166666666666669</v>
      </c>
      <c r="Q241" s="65">
        <v>24</v>
      </c>
      <c r="R241" s="54">
        <v>0.29166666666666669</v>
      </c>
      <c r="S241" s="54">
        <v>0.29166666666666669</v>
      </c>
      <c r="T241" s="65">
        <v>24</v>
      </c>
      <c r="U241" s="65">
        <v>60</v>
      </c>
      <c r="V241" s="65">
        <v>0</v>
      </c>
      <c r="W241" s="65"/>
      <c r="X241" s="65"/>
      <c r="Y241" s="62"/>
      <c r="Z241" s="62"/>
      <c r="AA241" s="45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6"/>
      <c r="AS241" s="66"/>
      <c r="AT241" s="16"/>
      <c r="AU241" s="62"/>
      <c r="AV241" s="62">
        <v>20</v>
      </c>
      <c r="AW241" s="66"/>
      <c r="AX241" s="67"/>
    </row>
    <row r="242" spans="1:50" s="72" customFormat="1" ht="25.5" x14ac:dyDescent="0.25">
      <c r="A242" s="60">
        <v>99.2679999999975</v>
      </c>
      <c r="B242" s="60" t="s">
        <v>240</v>
      </c>
      <c r="C242" s="61">
        <v>2</v>
      </c>
      <c r="D242" s="62" t="s">
        <v>207</v>
      </c>
      <c r="E242" s="62" t="s">
        <v>208</v>
      </c>
      <c r="F242" s="62" t="s">
        <v>67</v>
      </c>
      <c r="G242" s="62" t="s">
        <v>71</v>
      </c>
      <c r="H242" s="63">
        <v>43191</v>
      </c>
      <c r="I242" s="63">
        <v>43220</v>
      </c>
      <c r="J242" s="90" t="str">
        <f t="shared" si="15"/>
        <v>01.04.18 - 30.04.18 (1 months)</v>
      </c>
      <c r="K242" s="6" t="s">
        <v>43</v>
      </c>
      <c r="L242" s="64">
        <v>0</v>
      </c>
      <c r="M242" s="64">
        <v>0</v>
      </c>
      <c r="N242" s="65">
        <v>24</v>
      </c>
      <c r="O242" s="64">
        <v>0</v>
      </c>
      <c r="P242" s="64">
        <v>0</v>
      </c>
      <c r="Q242" s="65">
        <v>24</v>
      </c>
      <c r="R242" s="64">
        <v>0</v>
      </c>
      <c r="S242" s="64">
        <v>0</v>
      </c>
      <c r="T242" s="65">
        <v>24</v>
      </c>
      <c r="U242" s="65">
        <v>45</v>
      </c>
      <c r="V242" s="65"/>
      <c r="W242" s="65"/>
      <c r="X242" s="65"/>
      <c r="Y242" s="62" t="s">
        <v>161</v>
      </c>
      <c r="Z242" s="62">
        <v>0</v>
      </c>
      <c r="AA242" s="45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6"/>
      <c r="AS242" s="66"/>
      <c r="AT242" s="16"/>
      <c r="AU242" s="62">
        <v>0</v>
      </c>
      <c r="AV242" s="62">
        <v>14</v>
      </c>
      <c r="AW242" s="66"/>
      <c r="AX242" s="67"/>
    </row>
    <row r="243" spans="1:50" s="72" customFormat="1" ht="25.5" x14ac:dyDescent="0.25">
      <c r="A243" s="60">
        <v>99.268999999997504</v>
      </c>
      <c r="B243" s="60" t="s">
        <v>240</v>
      </c>
      <c r="C243" s="61">
        <v>2</v>
      </c>
      <c r="D243" s="62" t="s">
        <v>209</v>
      </c>
      <c r="E243" s="62" t="s">
        <v>210</v>
      </c>
      <c r="F243" s="62" t="s">
        <v>67</v>
      </c>
      <c r="G243" s="62" t="s">
        <v>71</v>
      </c>
      <c r="H243" s="63">
        <v>43191</v>
      </c>
      <c r="I243" s="63">
        <v>43220</v>
      </c>
      <c r="J243" s="90" t="str">
        <f t="shared" si="15"/>
        <v>01.04.18 - 30.04.18 (1 months)</v>
      </c>
      <c r="K243" s="6" t="s">
        <v>43</v>
      </c>
      <c r="L243" s="64">
        <v>0</v>
      </c>
      <c r="M243" s="64">
        <v>0</v>
      </c>
      <c r="N243" s="65">
        <v>24</v>
      </c>
      <c r="O243" s="64">
        <v>0</v>
      </c>
      <c r="P243" s="64">
        <v>0</v>
      </c>
      <c r="Q243" s="65">
        <v>24</v>
      </c>
      <c r="R243" s="64">
        <v>0</v>
      </c>
      <c r="S243" s="64">
        <v>0</v>
      </c>
      <c r="T243" s="65">
        <v>24</v>
      </c>
      <c r="U243" s="65">
        <v>51</v>
      </c>
      <c r="V243" s="65"/>
      <c r="W243" s="65"/>
      <c r="X243" s="65"/>
      <c r="Y243" s="62" t="s">
        <v>161</v>
      </c>
      <c r="Z243" s="62">
        <v>0</v>
      </c>
      <c r="AA243" s="45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6"/>
      <c r="AS243" s="66"/>
      <c r="AT243" s="16"/>
      <c r="AU243" s="62">
        <v>0</v>
      </c>
      <c r="AV243" s="62">
        <v>16</v>
      </c>
      <c r="AW243" s="66"/>
      <c r="AX243" s="67"/>
    </row>
    <row r="244" spans="1:50" s="72" customFormat="1" ht="25.5" x14ac:dyDescent="0.25">
      <c r="A244" s="60">
        <v>99.269999999997495</v>
      </c>
      <c r="B244" s="60" t="s">
        <v>240</v>
      </c>
      <c r="C244" s="61">
        <v>2</v>
      </c>
      <c r="D244" s="62" t="s">
        <v>211</v>
      </c>
      <c r="E244" s="62" t="s">
        <v>212</v>
      </c>
      <c r="F244" s="62" t="s">
        <v>67</v>
      </c>
      <c r="G244" s="62" t="s">
        <v>71</v>
      </c>
      <c r="H244" s="63">
        <v>43191</v>
      </c>
      <c r="I244" s="63">
        <v>43220</v>
      </c>
      <c r="J244" s="90" t="str">
        <f t="shared" si="15"/>
        <v>01.04.18 - 30.04.18 (1 months)</v>
      </c>
      <c r="K244" s="6" t="s">
        <v>43</v>
      </c>
      <c r="L244" s="64">
        <v>0</v>
      </c>
      <c r="M244" s="64">
        <v>0</v>
      </c>
      <c r="N244" s="65">
        <v>24</v>
      </c>
      <c r="O244" s="64">
        <v>0</v>
      </c>
      <c r="P244" s="64">
        <v>0</v>
      </c>
      <c r="Q244" s="65">
        <v>24</v>
      </c>
      <c r="R244" s="64">
        <v>0</v>
      </c>
      <c r="S244" s="64">
        <v>0</v>
      </c>
      <c r="T244" s="65">
        <v>24</v>
      </c>
      <c r="U244" s="65">
        <v>64</v>
      </c>
      <c r="V244" s="65"/>
      <c r="W244" s="65"/>
      <c r="X244" s="65"/>
      <c r="Y244" s="62" t="s">
        <v>161</v>
      </c>
      <c r="Z244" s="62">
        <v>0</v>
      </c>
      <c r="AA244" s="45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6"/>
      <c r="AS244" s="66"/>
      <c r="AT244" s="16"/>
      <c r="AU244" s="62">
        <v>0</v>
      </c>
      <c r="AV244" s="62">
        <v>20</v>
      </c>
      <c r="AW244" s="66"/>
      <c r="AX244" s="67"/>
    </row>
    <row r="245" spans="1:50" s="72" customFormat="1" ht="25.5" x14ac:dyDescent="0.25">
      <c r="A245" s="60">
        <v>99.2709999999975</v>
      </c>
      <c r="B245" s="60" t="s">
        <v>240</v>
      </c>
      <c r="C245" s="61">
        <v>2</v>
      </c>
      <c r="D245" s="62" t="s">
        <v>213</v>
      </c>
      <c r="E245" s="62" t="s">
        <v>214</v>
      </c>
      <c r="F245" s="62" t="s">
        <v>67</v>
      </c>
      <c r="G245" s="62" t="s">
        <v>72</v>
      </c>
      <c r="H245" s="63">
        <v>43191</v>
      </c>
      <c r="I245" s="63">
        <v>43251</v>
      </c>
      <c r="J245" s="90" t="str">
        <f t="shared" si="15"/>
        <v>01.04.18 - 31.05.18 (2 months)</v>
      </c>
      <c r="K245" s="6" t="s">
        <v>43</v>
      </c>
      <c r="L245" s="54">
        <v>0.29166666666666669</v>
      </c>
      <c r="M245" s="64">
        <v>0.9375</v>
      </c>
      <c r="N245" s="65">
        <v>15.5</v>
      </c>
      <c r="O245" s="54">
        <v>0</v>
      </c>
      <c r="P245" s="65">
        <v>0</v>
      </c>
      <c r="Q245" s="65">
        <v>0</v>
      </c>
      <c r="R245" s="54">
        <v>0</v>
      </c>
      <c r="S245" s="65">
        <v>0</v>
      </c>
      <c r="T245" s="65">
        <v>0</v>
      </c>
      <c r="U245" s="65">
        <v>60</v>
      </c>
      <c r="V245" s="65">
        <v>0</v>
      </c>
      <c r="W245" s="65">
        <v>0</v>
      </c>
      <c r="X245" s="65">
        <v>0</v>
      </c>
      <c r="Y245" s="62"/>
      <c r="Z245" s="62"/>
      <c r="AA245" s="45"/>
      <c r="AB245" s="62"/>
      <c r="AC245" s="62" t="s">
        <v>91</v>
      </c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6"/>
      <c r="AS245" s="66"/>
      <c r="AT245" s="16"/>
      <c r="AU245" s="62">
        <v>0</v>
      </c>
      <c r="AV245" s="62">
        <v>20</v>
      </c>
      <c r="AW245" s="66"/>
      <c r="AX245" s="67"/>
    </row>
    <row r="246" spans="1:50" s="72" customFormat="1" ht="25.5" x14ac:dyDescent="0.25">
      <c r="A246" s="60">
        <v>99.271999999997405</v>
      </c>
      <c r="B246" s="60" t="s">
        <v>240</v>
      </c>
      <c r="C246" s="61">
        <v>2</v>
      </c>
      <c r="D246" s="62" t="s">
        <v>213</v>
      </c>
      <c r="E246" s="62" t="s">
        <v>214</v>
      </c>
      <c r="F246" s="62" t="s">
        <v>67</v>
      </c>
      <c r="G246" s="62" t="s">
        <v>72</v>
      </c>
      <c r="H246" s="63">
        <v>43191</v>
      </c>
      <c r="I246" s="63">
        <v>43251</v>
      </c>
      <c r="J246" s="90" t="str">
        <f t="shared" si="15"/>
        <v>01.04.18 - 31.05.18 (2 months)</v>
      </c>
      <c r="K246" s="6" t="s">
        <v>43</v>
      </c>
      <c r="L246" s="54">
        <v>0</v>
      </c>
      <c r="M246" s="65">
        <v>0</v>
      </c>
      <c r="N246" s="65">
        <v>0</v>
      </c>
      <c r="O246" s="54">
        <v>0.29166666666666669</v>
      </c>
      <c r="P246" s="64">
        <v>0.9375</v>
      </c>
      <c r="Q246" s="65">
        <v>15.5</v>
      </c>
      <c r="R246" s="54">
        <v>0.29166666666666669</v>
      </c>
      <c r="S246" s="64">
        <v>0.9375</v>
      </c>
      <c r="T246" s="65">
        <v>15.5</v>
      </c>
      <c r="U246" s="65">
        <v>60</v>
      </c>
      <c r="V246" s="65">
        <v>0</v>
      </c>
      <c r="W246" s="65">
        <v>0</v>
      </c>
      <c r="X246" s="65">
        <v>0</v>
      </c>
      <c r="Y246" s="62"/>
      <c r="Z246" s="62"/>
      <c r="AA246" s="45"/>
      <c r="AB246" s="62"/>
      <c r="AC246" s="62" t="s">
        <v>91</v>
      </c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6"/>
      <c r="AS246" s="66"/>
      <c r="AT246" s="16"/>
      <c r="AU246" s="62">
        <v>0</v>
      </c>
      <c r="AV246" s="62">
        <v>20</v>
      </c>
      <c r="AW246" s="66"/>
      <c r="AX246" s="67"/>
    </row>
    <row r="247" spans="1:50" s="72" customFormat="1" ht="25.5" x14ac:dyDescent="0.25">
      <c r="A247" s="60">
        <v>99.272999999997396</v>
      </c>
      <c r="B247" s="60" t="s">
        <v>240</v>
      </c>
      <c r="C247" s="61">
        <v>1.3</v>
      </c>
      <c r="D247" s="62" t="s">
        <v>213</v>
      </c>
      <c r="E247" s="62" t="s">
        <v>214</v>
      </c>
      <c r="F247" s="62" t="s">
        <v>67</v>
      </c>
      <c r="G247" s="62" t="s">
        <v>72</v>
      </c>
      <c r="H247" s="63">
        <v>43252</v>
      </c>
      <c r="I247" s="63">
        <v>43404</v>
      </c>
      <c r="J247" s="90" t="str">
        <f t="shared" si="15"/>
        <v>01.06.18 - 31.10.18 (5 months)</v>
      </c>
      <c r="K247" s="6" t="s">
        <v>43</v>
      </c>
      <c r="L247" s="54">
        <v>0.29166666666666669</v>
      </c>
      <c r="M247" s="64">
        <v>0.9375</v>
      </c>
      <c r="N247" s="65">
        <v>15.5</v>
      </c>
      <c r="O247" s="54">
        <v>0</v>
      </c>
      <c r="P247" s="65">
        <v>0</v>
      </c>
      <c r="Q247" s="65">
        <v>0</v>
      </c>
      <c r="R247" s="54">
        <v>0</v>
      </c>
      <c r="S247" s="65">
        <v>0</v>
      </c>
      <c r="T247" s="65">
        <v>0</v>
      </c>
      <c r="U247" s="65">
        <v>70</v>
      </c>
      <c r="V247" s="65">
        <v>0</v>
      </c>
      <c r="W247" s="65">
        <v>0</v>
      </c>
      <c r="X247" s="65">
        <v>0</v>
      </c>
      <c r="Y247" s="62"/>
      <c r="Z247" s="62"/>
      <c r="AA247" s="45"/>
      <c r="AB247" s="62"/>
      <c r="AC247" s="62" t="s">
        <v>91</v>
      </c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6"/>
      <c r="AS247" s="66"/>
      <c r="AT247" s="16"/>
      <c r="AU247" s="62">
        <v>0</v>
      </c>
      <c r="AV247" s="62">
        <v>20</v>
      </c>
      <c r="AW247" s="66"/>
      <c r="AX247" s="67"/>
    </row>
    <row r="248" spans="1:50" s="72" customFormat="1" ht="25.5" x14ac:dyDescent="0.25">
      <c r="A248" s="60">
        <v>99.2739999999974</v>
      </c>
      <c r="B248" s="60" t="s">
        <v>240</v>
      </c>
      <c r="C248" s="61">
        <v>1.3</v>
      </c>
      <c r="D248" s="62" t="s">
        <v>213</v>
      </c>
      <c r="E248" s="62" t="s">
        <v>214</v>
      </c>
      <c r="F248" s="62" t="s">
        <v>67</v>
      </c>
      <c r="G248" s="62" t="s">
        <v>72</v>
      </c>
      <c r="H248" s="63">
        <v>43252</v>
      </c>
      <c r="I248" s="63">
        <v>43404</v>
      </c>
      <c r="J248" s="90" t="str">
        <f t="shared" si="15"/>
        <v>01.06.18 - 31.10.18 (5 months)</v>
      </c>
      <c r="K248" s="6" t="s">
        <v>43</v>
      </c>
      <c r="L248" s="54">
        <v>0</v>
      </c>
      <c r="M248" s="65">
        <v>0</v>
      </c>
      <c r="N248" s="65">
        <v>0</v>
      </c>
      <c r="O248" s="54">
        <v>0.29166666666666669</v>
      </c>
      <c r="P248" s="64">
        <v>0.9375</v>
      </c>
      <c r="Q248" s="65">
        <v>15.5</v>
      </c>
      <c r="R248" s="54">
        <v>0.29166666666666669</v>
      </c>
      <c r="S248" s="64">
        <v>0.9375</v>
      </c>
      <c r="T248" s="65">
        <v>15.5</v>
      </c>
      <c r="U248" s="65">
        <v>70</v>
      </c>
      <c r="V248" s="65">
        <v>0</v>
      </c>
      <c r="W248" s="65">
        <v>0</v>
      </c>
      <c r="X248" s="65">
        <v>0</v>
      </c>
      <c r="Y248" s="62"/>
      <c r="Z248" s="62"/>
      <c r="AA248" s="45"/>
      <c r="AB248" s="62"/>
      <c r="AC248" s="62" t="s">
        <v>91</v>
      </c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6"/>
      <c r="AS248" s="66"/>
      <c r="AT248" s="16"/>
      <c r="AU248" s="62">
        <v>0</v>
      </c>
      <c r="AV248" s="62">
        <v>20</v>
      </c>
      <c r="AW248" s="66"/>
      <c r="AX248" s="67"/>
    </row>
    <row r="249" spans="1:50" s="72" customFormat="1" ht="25.5" x14ac:dyDescent="0.25">
      <c r="A249" s="60">
        <v>99.274999999997405</v>
      </c>
      <c r="B249" s="69" t="s">
        <v>243</v>
      </c>
      <c r="C249" s="61" t="s">
        <v>90</v>
      </c>
      <c r="D249" s="62" t="s">
        <v>215</v>
      </c>
      <c r="E249" s="62" t="s">
        <v>216</v>
      </c>
      <c r="F249" s="62" t="s">
        <v>67</v>
      </c>
      <c r="G249" s="62" t="s">
        <v>72</v>
      </c>
      <c r="H249" s="63">
        <v>43191</v>
      </c>
      <c r="I249" s="63">
        <v>43251</v>
      </c>
      <c r="J249" s="90" t="str">
        <f t="shared" si="15"/>
        <v>01.04.18 - 31.05.18 (2 months)</v>
      </c>
      <c r="K249" s="6" t="s">
        <v>43</v>
      </c>
      <c r="L249" s="54">
        <v>0.29166666666666669</v>
      </c>
      <c r="M249" s="64">
        <v>0.9375</v>
      </c>
      <c r="N249" s="65">
        <v>15.5</v>
      </c>
      <c r="O249" s="54">
        <v>0</v>
      </c>
      <c r="P249" s="65">
        <v>0</v>
      </c>
      <c r="Q249" s="65">
        <v>0</v>
      </c>
      <c r="R249" s="54">
        <v>0</v>
      </c>
      <c r="S249" s="65">
        <v>0</v>
      </c>
      <c r="T249" s="65">
        <v>0</v>
      </c>
      <c r="U249" s="65">
        <v>60</v>
      </c>
      <c r="V249" s="65">
        <v>0</v>
      </c>
      <c r="W249" s="65">
        <v>0</v>
      </c>
      <c r="X249" s="65">
        <v>0</v>
      </c>
      <c r="Y249" s="62"/>
      <c r="Z249" s="62"/>
      <c r="AA249" s="45"/>
      <c r="AB249" s="62"/>
      <c r="AC249" s="62" t="s">
        <v>91</v>
      </c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6"/>
      <c r="AS249" s="66"/>
      <c r="AT249" s="16"/>
      <c r="AU249" s="62">
        <v>0</v>
      </c>
      <c r="AV249" s="62">
        <v>20</v>
      </c>
      <c r="AW249" s="66"/>
      <c r="AX249" s="67"/>
    </row>
    <row r="250" spans="1:50" s="72" customFormat="1" ht="25.5" x14ac:dyDescent="0.25">
      <c r="A250" s="60">
        <v>99.275999999997396</v>
      </c>
      <c r="B250" s="69" t="s">
        <v>243</v>
      </c>
      <c r="C250" s="61" t="s">
        <v>90</v>
      </c>
      <c r="D250" s="62" t="s">
        <v>215</v>
      </c>
      <c r="E250" s="62" t="s">
        <v>216</v>
      </c>
      <c r="F250" s="62" t="s">
        <v>67</v>
      </c>
      <c r="G250" s="62" t="s">
        <v>72</v>
      </c>
      <c r="H250" s="63">
        <v>43191</v>
      </c>
      <c r="I250" s="63">
        <v>43251</v>
      </c>
      <c r="J250" s="90" t="str">
        <f t="shared" si="15"/>
        <v>01.04.18 - 31.05.18 (2 months)</v>
      </c>
      <c r="K250" s="6" t="s">
        <v>43</v>
      </c>
      <c r="L250" s="54">
        <v>0</v>
      </c>
      <c r="M250" s="65">
        <v>0</v>
      </c>
      <c r="N250" s="65">
        <v>0</v>
      </c>
      <c r="O250" s="54">
        <v>0.29166666666666669</v>
      </c>
      <c r="P250" s="64">
        <v>0.9375</v>
      </c>
      <c r="Q250" s="65">
        <v>15.5</v>
      </c>
      <c r="R250" s="54">
        <v>0.29166666666666669</v>
      </c>
      <c r="S250" s="64">
        <v>0.9375</v>
      </c>
      <c r="T250" s="65">
        <v>15.5</v>
      </c>
      <c r="U250" s="65">
        <v>60</v>
      </c>
      <c r="V250" s="65">
        <v>0</v>
      </c>
      <c r="W250" s="65">
        <v>0</v>
      </c>
      <c r="X250" s="65">
        <v>0</v>
      </c>
      <c r="Y250" s="62"/>
      <c r="Z250" s="62"/>
      <c r="AA250" s="45"/>
      <c r="AB250" s="62"/>
      <c r="AC250" s="62" t="s">
        <v>91</v>
      </c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6"/>
      <c r="AS250" s="66"/>
      <c r="AT250" s="16"/>
      <c r="AU250" s="62">
        <v>0</v>
      </c>
      <c r="AV250" s="62">
        <v>20</v>
      </c>
      <c r="AW250" s="66"/>
      <c r="AX250" s="67"/>
    </row>
    <row r="251" spans="1:50" s="72" customFormat="1" ht="25.5" x14ac:dyDescent="0.25">
      <c r="A251" s="60">
        <v>99.2769999999974</v>
      </c>
      <c r="B251" s="60" t="s">
        <v>240</v>
      </c>
      <c r="C251" s="61">
        <v>1.3</v>
      </c>
      <c r="D251" s="62" t="s">
        <v>215</v>
      </c>
      <c r="E251" s="62" t="s">
        <v>216</v>
      </c>
      <c r="F251" s="62" t="s">
        <v>67</v>
      </c>
      <c r="G251" s="62" t="s">
        <v>72</v>
      </c>
      <c r="H251" s="63">
        <v>43252</v>
      </c>
      <c r="I251" s="63">
        <v>43404</v>
      </c>
      <c r="J251" s="90" t="str">
        <f t="shared" si="15"/>
        <v>01.06.18 - 31.10.18 (5 months)</v>
      </c>
      <c r="K251" s="6" t="s">
        <v>43</v>
      </c>
      <c r="L251" s="54">
        <v>0.29166666666666669</v>
      </c>
      <c r="M251" s="64">
        <v>0.9375</v>
      </c>
      <c r="N251" s="65">
        <v>15.5</v>
      </c>
      <c r="O251" s="54">
        <v>0</v>
      </c>
      <c r="P251" s="65">
        <v>0</v>
      </c>
      <c r="Q251" s="65">
        <v>0</v>
      </c>
      <c r="R251" s="54">
        <v>0</v>
      </c>
      <c r="S251" s="65">
        <v>0</v>
      </c>
      <c r="T251" s="65">
        <v>0</v>
      </c>
      <c r="U251" s="65">
        <v>70</v>
      </c>
      <c r="V251" s="65">
        <v>0</v>
      </c>
      <c r="W251" s="65">
        <v>0</v>
      </c>
      <c r="X251" s="65">
        <v>0</v>
      </c>
      <c r="Y251" s="62"/>
      <c r="Z251" s="62"/>
      <c r="AA251" s="45"/>
      <c r="AB251" s="62"/>
      <c r="AC251" s="62" t="s">
        <v>91</v>
      </c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6"/>
      <c r="AS251" s="66"/>
      <c r="AT251" s="16"/>
      <c r="AU251" s="62">
        <v>0</v>
      </c>
      <c r="AV251" s="62">
        <v>20</v>
      </c>
      <c r="AW251" s="66"/>
      <c r="AX251" s="67"/>
    </row>
    <row r="252" spans="1:50" s="72" customFormat="1" ht="25.5" x14ac:dyDescent="0.25">
      <c r="A252" s="60">
        <v>99.277999999997405</v>
      </c>
      <c r="B252" s="60" t="s">
        <v>240</v>
      </c>
      <c r="C252" s="61">
        <v>1.3</v>
      </c>
      <c r="D252" s="62" t="s">
        <v>215</v>
      </c>
      <c r="E252" s="62" t="s">
        <v>216</v>
      </c>
      <c r="F252" s="62" t="s">
        <v>67</v>
      </c>
      <c r="G252" s="62" t="s">
        <v>72</v>
      </c>
      <c r="H252" s="63">
        <v>43252</v>
      </c>
      <c r="I252" s="63">
        <v>43404</v>
      </c>
      <c r="J252" s="90" t="str">
        <f t="shared" si="15"/>
        <v>01.06.18 - 31.10.18 (5 months)</v>
      </c>
      <c r="K252" s="6" t="s">
        <v>43</v>
      </c>
      <c r="L252" s="54">
        <v>0</v>
      </c>
      <c r="M252" s="65">
        <v>0</v>
      </c>
      <c r="N252" s="65">
        <v>0</v>
      </c>
      <c r="O252" s="54">
        <v>0.29166666666666669</v>
      </c>
      <c r="P252" s="64">
        <v>0.9375</v>
      </c>
      <c r="Q252" s="65">
        <v>15.5</v>
      </c>
      <c r="R252" s="54">
        <v>0.29166666666666669</v>
      </c>
      <c r="S252" s="64">
        <v>0.9375</v>
      </c>
      <c r="T252" s="65">
        <v>15.5</v>
      </c>
      <c r="U252" s="65">
        <v>70</v>
      </c>
      <c r="V252" s="65">
        <v>0</v>
      </c>
      <c r="W252" s="65">
        <v>0</v>
      </c>
      <c r="X252" s="65">
        <v>0</v>
      </c>
      <c r="Y252" s="62"/>
      <c r="Z252" s="62"/>
      <c r="AA252" s="45"/>
      <c r="AB252" s="62"/>
      <c r="AC252" s="62" t="s">
        <v>91</v>
      </c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6"/>
      <c r="AS252" s="66"/>
      <c r="AT252" s="16"/>
      <c r="AU252" s="62">
        <v>0</v>
      </c>
      <c r="AV252" s="62">
        <v>20</v>
      </c>
      <c r="AW252" s="66"/>
      <c r="AX252" s="67"/>
    </row>
    <row r="253" spans="1:50" s="72" customFormat="1" ht="25.5" x14ac:dyDescent="0.25">
      <c r="A253" s="60">
        <v>99.278999999997396</v>
      </c>
      <c r="B253" s="69" t="s">
        <v>243</v>
      </c>
      <c r="C253" s="61" t="s">
        <v>90</v>
      </c>
      <c r="D253" s="62" t="s">
        <v>217</v>
      </c>
      <c r="E253" s="62" t="s">
        <v>218</v>
      </c>
      <c r="F253" s="62" t="s">
        <v>67</v>
      </c>
      <c r="G253" s="62" t="s">
        <v>72</v>
      </c>
      <c r="H253" s="63">
        <v>43191</v>
      </c>
      <c r="I253" s="63">
        <v>43251</v>
      </c>
      <c r="J253" s="90" t="str">
        <f t="shared" si="15"/>
        <v>01.04.18 - 31.05.18 (2 months)</v>
      </c>
      <c r="K253" s="6" t="s">
        <v>43</v>
      </c>
      <c r="L253" s="54">
        <v>0.29166666666666669</v>
      </c>
      <c r="M253" s="64">
        <v>0.9375</v>
      </c>
      <c r="N253" s="65">
        <v>15.5</v>
      </c>
      <c r="O253" s="54">
        <v>0</v>
      </c>
      <c r="P253" s="65">
        <v>0</v>
      </c>
      <c r="Q253" s="65">
        <v>0</v>
      </c>
      <c r="R253" s="54">
        <v>0</v>
      </c>
      <c r="S253" s="65">
        <v>0</v>
      </c>
      <c r="T253" s="65">
        <v>0</v>
      </c>
      <c r="U253" s="65">
        <v>60</v>
      </c>
      <c r="V253" s="65">
        <v>0</v>
      </c>
      <c r="W253" s="65">
        <v>0</v>
      </c>
      <c r="X253" s="65">
        <v>0</v>
      </c>
      <c r="Y253" s="62"/>
      <c r="Z253" s="62"/>
      <c r="AA253" s="45"/>
      <c r="AB253" s="62"/>
      <c r="AC253" s="62" t="s">
        <v>91</v>
      </c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6"/>
      <c r="AS253" s="66"/>
      <c r="AT253" s="16"/>
      <c r="AU253" s="62">
        <v>0</v>
      </c>
      <c r="AV253" s="62">
        <v>20</v>
      </c>
      <c r="AW253" s="66"/>
      <c r="AX253" s="67"/>
    </row>
    <row r="254" spans="1:50" s="72" customFormat="1" ht="25.5" x14ac:dyDescent="0.25">
      <c r="A254" s="60">
        <v>99.279999999997401</v>
      </c>
      <c r="B254" s="69" t="s">
        <v>243</v>
      </c>
      <c r="C254" s="61" t="s">
        <v>90</v>
      </c>
      <c r="D254" s="62" t="s">
        <v>217</v>
      </c>
      <c r="E254" s="62" t="s">
        <v>218</v>
      </c>
      <c r="F254" s="62" t="s">
        <v>67</v>
      </c>
      <c r="G254" s="62" t="s">
        <v>72</v>
      </c>
      <c r="H254" s="63">
        <v>43191</v>
      </c>
      <c r="I254" s="63">
        <v>43251</v>
      </c>
      <c r="J254" s="90" t="str">
        <f t="shared" si="15"/>
        <v>01.04.18 - 31.05.18 (2 months)</v>
      </c>
      <c r="K254" s="6" t="s">
        <v>43</v>
      </c>
      <c r="L254" s="54">
        <v>0</v>
      </c>
      <c r="M254" s="65">
        <v>0</v>
      </c>
      <c r="N254" s="65">
        <v>0</v>
      </c>
      <c r="O254" s="54">
        <v>0.29166666666666669</v>
      </c>
      <c r="P254" s="64">
        <v>0.9375</v>
      </c>
      <c r="Q254" s="65">
        <v>15.5</v>
      </c>
      <c r="R254" s="54">
        <v>0.29166666666666669</v>
      </c>
      <c r="S254" s="64">
        <v>0.9375</v>
      </c>
      <c r="T254" s="65">
        <v>15.5</v>
      </c>
      <c r="U254" s="65">
        <v>60</v>
      </c>
      <c r="V254" s="65">
        <v>0</v>
      </c>
      <c r="W254" s="65">
        <v>0</v>
      </c>
      <c r="X254" s="65">
        <v>0</v>
      </c>
      <c r="Y254" s="62"/>
      <c r="Z254" s="62"/>
      <c r="AA254" s="45"/>
      <c r="AB254" s="62"/>
      <c r="AC254" s="62" t="s">
        <v>91</v>
      </c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6"/>
      <c r="AS254" s="66"/>
      <c r="AT254" s="16"/>
      <c r="AU254" s="62">
        <v>0</v>
      </c>
      <c r="AV254" s="62">
        <v>20</v>
      </c>
      <c r="AW254" s="66"/>
      <c r="AX254" s="67"/>
    </row>
    <row r="255" spans="1:50" s="72" customFormat="1" ht="25.5" x14ac:dyDescent="0.25">
      <c r="A255" s="60">
        <v>99.280999999997405</v>
      </c>
      <c r="B255" s="60" t="s">
        <v>240</v>
      </c>
      <c r="C255" s="61">
        <v>1.3</v>
      </c>
      <c r="D255" s="62" t="s">
        <v>217</v>
      </c>
      <c r="E255" s="62" t="s">
        <v>218</v>
      </c>
      <c r="F255" s="62" t="s">
        <v>67</v>
      </c>
      <c r="G255" s="62" t="s">
        <v>72</v>
      </c>
      <c r="H255" s="63">
        <v>43252</v>
      </c>
      <c r="I255" s="63">
        <v>43404</v>
      </c>
      <c r="J255" s="90" t="str">
        <f t="shared" si="15"/>
        <v>01.06.18 - 31.10.18 (5 months)</v>
      </c>
      <c r="K255" s="6" t="s">
        <v>43</v>
      </c>
      <c r="L255" s="54">
        <v>0.29166666666666669</v>
      </c>
      <c r="M255" s="64">
        <v>0.9375</v>
      </c>
      <c r="N255" s="65">
        <v>15.5</v>
      </c>
      <c r="O255" s="54">
        <v>0</v>
      </c>
      <c r="P255" s="65">
        <v>0</v>
      </c>
      <c r="Q255" s="65">
        <v>0</v>
      </c>
      <c r="R255" s="54">
        <v>0</v>
      </c>
      <c r="S255" s="65">
        <v>0</v>
      </c>
      <c r="T255" s="65">
        <v>0</v>
      </c>
      <c r="U255" s="65">
        <v>70</v>
      </c>
      <c r="V255" s="65">
        <v>0</v>
      </c>
      <c r="W255" s="65">
        <v>0</v>
      </c>
      <c r="X255" s="65">
        <v>0</v>
      </c>
      <c r="Y255" s="62"/>
      <c r="Z255" s="62"/>
      <c r="AA255" s="45"/>
      <c r="AB255" s="62"/>
      <c r="AC255" s="62" t="s">
        <v>91</v>
      </c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6"/>
      <c r="AS255" s="66"/>
      <c r="AT255" s="16"/>
      <c r="AU255" s="62">
        <v>0</v>
      </c>
      <c r="AV255" s="62">
        <v>20</v>
      </c>
      <c r="AW255" s="66"/>
      <c r="AX255" s="67"/>
    </row>
    <row r="256" spans="1:50" s="72" customFormat="1" ht="25.5" x14ac:dyDescent="0.25">
      <c r="A256" s="60">
        <v>99.281999999997396</v>
      </c>
      <c r="B256" s="60" t="s">
        <v>240</v>
      </c>
      <c r="C256" s="61">
        <v>1.3</v>
      </c>
      <c r="D256" s="62" t="s">
        <v>217</v>
      </c>
      <c r="E256" s="62" t="s">
        <v>218</v>
      </c>
      <c r="F256" s="62" t="s">
        <v>67</v>
      </c>
      <c r="G256" s="62" t="s">
        <v>72</v>
      </c>
      <c r="H256" s="63">
        <v>43252</v>
      </c>
      <c r="I256" s="63">
        <v>43404</v>
      </c>
      <c r="J256" s="90" t="str">
        <f t="shared" si="15"/>
        <v>01.06.18 - 31.10.18 (5 months)</v>
      </c>
      <c r="K256" s="6" t="s">
        <v>43</v>
      </c>
      <c r="L256" s="54">
        <v>0</v>
      </c>
      <c r="M256" s="65">
        <v>0</v>
      </c>
      <c r="N256" s="65">
        <v>0</v>
      </c>
      <c r="O256" s="54">
        <v>0.29166666666666669</v>
      </c>
      <c r="P256" s="64">
        <v>0.9375</v>
      </c>
      <c r="Q256" s="65">
        <v>15.5</v>
      </c>
      <c r="R256" s="54">
        <v>0.29166666666666669</v>
      </c>
      <c r="S256" s="64">
        <v>0.9375</v>
      </c>
      <c r="T256" s="65">
        <v>15.5</v>
      </c>
      <c r="U256" s="65">
        <v>70</v>
      </c>
      <c r="V256" s="65">
        <v>0</v>
      </c>
      <c r="W256" s="65">
        <v>0</v>
      </c>
      <c r="X256" s="65">
        <v>0</v>
      </c>
      <c r="Y256" s="62"/>
      <c r="Z256" s="62"/>
      <c r="AA256" s="45"/>
      <c r="AB256" s="62"/>
      <c r="AC256" s="62" t="s">
        <v>91</v>
      </c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6"/>
      <c r="AS256" s="66"/>
      <c r="AT256" s="16"/>
      <c r="AU256" s="62">
        <v>0</v>
      </c>
      <c r="AV256" s="62">
        <v>20</v>
      </c>
      <c r="AW256" s="66"/>
      <c r="AX256" s="67"/>
    </row>
    <row r="257" spans="1:50" s="72" customFormat="1" ht="25.5" x14ac:dyDescent="0.25">
      <c r="A257" s="60">
        <v>99.282999999997301</v>
      </c>
      <c r="B257" s="60" t="s">
        <v>240</v>
      </c>
      <c r="C257" s="61">
        <v>2</v>
      </c>
      <c r="D257" s="62" t="s">
        <v>219</v>
      </c>
      <c r="E257" s="62" t="s">
        <v>220</v>
      </c>
      <c r="F257" s="62" t="s">
        <v>67</v>
      </c>
      <c r="G257" s="62" t="s">
        <v>72</v>
      </c>
      <c r="H257" s="63">
        <v>43191</v>
      </c>
      <c r="I257" s="63">
        <v>43251</v>
      </c>
      <c r="J257" s="90" t="str">
        <f t="shared" si="15"/>
        <v>01.04.18 - 31.05.18 (2 months)</v>
      </c>
      <c r="K257" s="6" t="s">
        <v>43</v>
      </c>
      <c r="L257" s="54">
        <v>0.29166666666666669</v>
      </c>
      <c r="M257" s="64">
        <v>0.9375</v>
      </c>
      <c r="N257" s="65">
        <v>15.5</v>
      </c>
      <c r="O257" s="54">
        <v>0</v>
      </c>
      <c r="P257" s="65">
        <v>0</v>
      </c>
      <c r="Q257" s="65">
        <v>0</v>
      </c>
      <c r="R257" s="54">
        <v>0</v>
      </c>
      <c r="S257" s="65">
        <v>0</v>
      </c>
      <c r="T257" s="65">
        <v>0</v>
      </c>
      <c r="U257" s="65">
        <v>54</v>
      </c>
      <c r="V257" s="65">
        <v>0</v>
      </c>
      <c r="W257" s="65">
        <v>0</v>
      </c>
      <c r="X257" s="65">
        <v>0</v>
      </c>
      <c r="Y257" s="62"/>
      <c r="Z257" s="62"/>
      <c r="AA257" s="45"/>
      <c r="AB257" s="62"/>
      <c r="AC257" s="62" t="s">
        <v>91</v>
      </c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6"/>
      <c r="AS257" s="66"/>
      <c r="AT257" s="16"/>
      <c r="AU257" s="62">
        <v>0</v>
      </c>
      <c r="AV257" s="62">
        <v>18</v>
      </c>
      <c r="AW257" s="66"/>
      <c r="AX257" s="67"/>
    </row>
    <row r="258" spans="1:50" s="72" customFormat="1" ht="25.5" x14ac:dyDescent="0.25">
      <c r="A258" s="60">
        <v>99.283999999997306</v>
      </c>
      <c r="B258" s="60" t="s">
        <v>240</v>
      </c>
      <c r="C258" s="61">
        <v>2</v>
      </c>
      <c r="D258" s="62" t="s">
        <v>219</v>
      </c>
      <c r="E258" s="62" t="s">
        <v>220</v>
      </c>
      <c r="F258" s="62" t="s">
        <v>67</v>
      </c>
      <c r="G258" s="62" t="s">
        <v>72</v>
      </c>
      <c r="H258" s="63">
        <v>43191</v>
      </c>
      <c r="I258" s="63">
        <v>43251</v>
      </c>
      <c r="J258" s="90" t="str">
        <f t="shared" si="15"/>
        <v>01.04.18 - 31.05.18 (2 months)</v>
      </c>
      <c r="K258" s="6" t="s">
        <v>43</v>
      </c>
      <c r="L258" s="54">
        <v>0</v>
      </c>
      <c r="M258" s="65">
        <v>0</v>
      </c>
      <c r="N258" s="65">
        <v>0</v>
      </c>
      <c r="O258" s="54">
        <v>0.29166666666666669</v>
      </c>
      <c r="P258" s="64">
        <v>0.9375</v>
      </c>
      <c r="Q258" s="65">
        <v>15.5</v>
      </c>
      <c r="R258" s="54">
        <v>0.29166666666666669</v>
      </c>
      <c r="S258" s="64">
        <v>0.9375</v>
      </c>
      <c r="T258" s="65">
        <v>15.5</v>
      </c>
      <c r="U258" s="65">
        <v>54</v>
      </c>
      <c r="V258" s="65">
        <v>0</v>
      </c>
      <c r="W258" s="65">
        <v>0</v>
      </c>
      <c r="X258" s="65">
        <v>0</v>
      </c>
      <c r="Y258" s="62"/>
      <c r="Z258" s="62"/>
      <c r="AA258" s="45"/>
      <c r="AB258" s="62"/>
      <c r="AC258" s="62" t="s">
        <v>91</v>
      </c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6"/>
      <c r="AS258" s="66"/>
      <c r="AT258" s="16"/>
      <c r="AU258" s="62">
        <v>0</v>
      </c>
      <c r="AV258" s="62">
        <v>18</v>
      </c>
      <c r="AW258" s="66"/>
      <c r="AX258" s="67"/>
    </row>
    <row r="259" spans="1:50" s="72" customFormat="1" ht="25.5" x14ac:dyDescent="0.25">
      <c r="A259" s="60">
        <v>99.284999999997297</v>
      </c>
      <c r="B259" s="60" t="s">
        <v>240</v>
      </c>
      <c r="C259" s="61">
        <v>1.3</v>
      </c>
      <c r="D259" s="62" t="s">
        <v>219</v>
      </c>
      <c r="E259" s="62" t="s">
        <v>220</v>
      </c>
      <c r="F259" s="62" t="s">
        <v>67</v>
      </c>
      <c r="G259" s="62" t="s">
        <v>72</v>
      </c>
      <c r="H259" s="63">
        <v>43252</v>
      </c>
      <c r="I259" s="63">
        <v>43404</v>
      </c>
      <c r="J259" s="90" t="str">
        <f t="shared" si="15"/>
        <v>01.06.18 - 31.10.18 (5 months)</v>
      </c>
      <c r="K259" s="6" t="s">
        <v>43</v>
      </c>
      <c r="L259" s="54">
        <v>0.29166666666666669</v>
      </c>
      <c r="M259" s="64">
        <v>0.9375</v>
      </c>
      <c r="N259" s="65">
        <v>15.5</v>
      </c>
      <c r="O259" s="54">
        <v>0</v>
      </c>
      <c r="P259" s="65">
        <v>0</v>
      </c>
      <c r="Q259" s="65">
        <v>0</v>
      </c>
      <c r="R259" s="54">
        <v>0</v>
      </c>
      <c r="S259" s="65">
        <v>0</v>
      </c>
      <c r="T259" s="65">
        <v>0</v>
      </c>
      <c r="U259" s="65">
        <v>63</v>
      </c>
      <c r="V259" s="65">
        <v>0</v>
      </c>
      <c r="W259" s="65">
        <v>0</v>
      </c>
      <c r="X259" s="65">
        <v>0</v>
      </c>
      <c r="Y259" s="62"/>
      <c r="Z259" s="62"/>
      <c r="AA259" s="45"/>
      <c r="AB259" s="62"/>
      <c r="AC259" s="62" t="s">
        <v>91</v>
      </c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6"/>
      <c r="AS259" s="66"/>
      <c r="AT259" s="16"/>
      <c r="AU259" s="62">
        <v>0</v>
      </c>
      <c r="AV259" s="62">
        <v>18</v>
      </c>
      <c r="AW259" s="66"/>
      <c r="AX259" s="67"/>
    </row>
    <row r="260" spans="1:50" s="72" customFormat="1" ht="25.5" x14ac:dyDescent="0.25">
      <c r="A260" s="60">
        <v>99.285999999997301</v>
      </c>
      <c r="B260" s="60" t="s">
        <v>240</v>
      </c>
      <c r="C260" s="61">
        <v>1.3</v>
      </c>
      <c r="D260" s="62" t="s">
        <v>219</v>
      </c>
      <c r="E260" s="62" t="s">
        <v>220</v>
      </c>
      <c r="F260" s="62" t="s">
        <v>67</v>
      </c>
      <c r="G260" s="62" t="s">
        <v>72</v>
      </c>
      <c r="H260" s="63">
        <v>43252</v>
      </c>
      <c r="I260" s="63">
        <v>43404</v>
      </c>
      <c r="J260" s="90" t="str">
        <f t="shared" si="15"/>
        <v>01.06.18 - 31.10.18 (5 months)</v>
      </c>
      <c r="K260" s="6" t="s">
        <v>43</v>
      </c>
      <c r="L260" s="54">
        <v>0</v>
      </c>
      <c r="M260" s="65">
        <v>0</v>
      </c>
      <c r="N260" s="65">
        <v>0</v>
      </c>
      <c r="O260" s="54">
        <v>0.29166666666666669</v>
      </c>
      <c r="P260" s="64">
        <v>0.9375</v>
      </c>
      <c r="Q260" s="65">
        <v>15.5</v>
      </c>
      <c r="R260" s="54">
        <v>0.29166666666666669</v>
      </c>
      <c r="S260" s="64">
        <v>0.9375</v>
      </c>
      <c r="T260" s="65">
        <v>15.5</v>
      </c>
      <c r="U260" s="65">
        <v>63</v>
      </c>
      <c r="V260" s="65">
        <v>0</v>
      </c>
      <c r="W260" s="65">
        <v>0</v>
      </c>
      <c r="X260" s="65">
        <v>0</v>
      </c>
      <c r="Y260" s="62"/>
      <c r="Z260" s="62"/>
      <c r="AA260" s="45"/>
      <c r="AB260" s="62"/>
      <c r="AC260" s="62" t="s">
        <v>91</v>
      </c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6"/>
      <c r="AS260" s="66"/>
      <c r="AT260" s="16"/>
      <c r="AU260" s="62">
        <v>0</v>
      </c>
      <c r="AV260" s="62">
        <v>18</v>
      </c>
      <c r="AW260" s="66"/>
      <c r="AX260" s="67"/>
    </row>
    <row r="261" spans="1:50" s="72" customFormat="1" ht="25.5" x14ac:dyDescent="0.25">
      <c r="A261" s="60">
        <v>99.286999999997306</v>
      </c>
      <c r="B261" s="69" t="s">
        <v>243</v>
      </c>
      <c r="C261" s="61" t="s">
        <v>90</v>
      </c>
      <c r="D261" s="62" t="s">
        <v>221</v>
      </c>
      <c r="E261" s="62" t="s">
        <v>222</v>
      </c>
      <c r="F261" s="62" t="s">
        <v>67</v>
      </c>
      <c r="G261" s="62" t="s">
        <v>72</v>
      </c>
      <c r="H261" s="63">
        <v>43191</v>
      </c>
      <c r="I261" s="63">
        <v>43251</v>
      </c>
      <c r="J261" s="90" t="str">
        <f t="shared" si="15"/>
        <v>01.04.18 - 31.05.18 (2 months)</v>
      </c>
      <c r="K261" s="6" t="s">
        <v>43</v>
      </c>
      <c r="L261" s="54">
        <v>0.29166666666666669</v>
      </c>
      <c r="M261" s="64">
        <v>0.9375</v>
      </c>
      <c r="N261" s="65">
        <v>15.5</v>
      </c>
      <c r="O261" s="54">
        <v>0</v>
      </c>
      <c r="P261" s="65">
        <v>0</v>
      </c>
      <c r="Q261" s="65">
        <v>0</v>
      </c>
      <c r="R261" s="54">
        <v>0</v>
      </c>
      <c r="S261" s="65">
        <v>0</v>
      </c>
      <c r="T261" s="65">
        <v>0</v>
      </c>
      <c r="U261" s="65">
        <v>45</v>
      </c>
      <c r="V261" s="65">
        <v>0</v>
      </c>
      <c r="W261" s="65">
        <v>0</v>
      </c>
      <c r="X261" s="65">
        <v>0</v>
      </c>
      <c r="Y261" s="62"/>
      <c r="Z261" s="62"/>
      <c r="AA261" s="45"/>
      <c r="AB261" s="62"/>
      <c r="AC261" s="62" t="s">
        <v>91</v>
      </c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6"/>
      <c r="AS261" s="66"/>
      <c r="AT261" s="16"/>
      <c r="AU261" s="62">
        <v>0</v>
      </c>
      <c r="AV261" s="62">
        <v>15</v>
      </c>
      <c r="AW261" s="66"/>
      <c r="AX261" s="67"/>
    </row>
    <row r="262" spans="1:50" s="72" customFormat="1" ht="25.5" x14ac:dyDescent="0.25">
      <c r="A262" s="60">
        <v>99.287999999997297</v>
      </c>
      <c r="B262" s="69" t="s">
        <v>243</v>
      </c>
      <c r="C262" s="61" t="s">
        <v>90</v>
      </c>
      <c r="D262" s="62" t="s">
        <v>221</v>
      </c>
      <c r="E262" s="62" t="s">
        <v>222</v>
      </c>
      <c r="F262" s="62" t="s">
        <v>67</v>
      </c>
      <c r="G262" s="62" t="s">
        <v>72</v>
      </c>
      <c r="H262" s="63">
        <v>43191</v>
      </c>
      <c r="I262" s="63">
        <v>43251</v>
      </c>
      <c r="J262" s="90" t="str">
        <f t="shared" si="15"/>
        <v>01.04.18 - 31.05.18 (2 months)</v>
      </c>
      <c r="K262" s="6" t="s">
        <v>43</v>
      </c>
      <c r="L262" s="54">
        <v>0</v>
      </c>
      <c r="M262" s="65">
        <v>0</v>
      </c>
      <c r="N262" s="65">
        <v>0</v>
      </c>
      <c r="O262" s="54">
        <v>0.29166666666666669</v>
      </c>
      <c r="P262" s="64">
        <v>0.9375</v>
      </c>
      <c r="Q262" s="65">
        <v>15.5</v>
      </c>
      <c r="R262" s="54">
        <v>0.29166666666666669</v>
      </c>
      <c r="S262" s="64">
        <v>0.9375</v>
      </c>
      <c r="T262" s="65">
        <v>15.5</v>
      </c>
      <c r="U262" s="65">
        <v>45</v>
      </c>
      <c r="V262" s="65">
        <v>0</v>
      </c>
      <c r="W262" s="65">
        <v>0</v>
      </c>
      <c r="X262" s="65">
        <v>0</v>
      </c>
      <c r="Y262" s="62"/>
      <c r="Z262" s="62"/>
      <c r="AA262" s="45"/>
      <c r="AB262" s="62"/>
      <c r="AC262" s="62" t="s">
        <v>91</v>
      </c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6"/>
      <c r="AS262" s="66"/>
      <c r="AT262" s="16"/>
      <c r="AU262" s="62">
        <v>0</v>
      </c>
      <c r="AV262" s="62">
        <v>15</v>
      </c>
      <c r="AW262" s="66"/>
      <c r="AX262" s="67"/>
    </row>
    <row r="263" spans="1:50" s="72" customFormat="1" ht="25.5" x14ac:dyDescent="0.25">
      <c r="A263" s="60">
        <v>99.288999999997301</v>
      </c>
      <c r="B263" s="60" t="s">
        <v>240</v>
      </c>
      <c r="C263" s="61">
        <v>1.3</v>
      </c>
      <c r="D263" s="62" t="s">
        <v>221</v>
      </c>
      <c r="E263" s="62" t="s">
        <v>222</v>
      </c>
      <c r="F263" s="62" t="s">
        <v>67</v>
      </c>
      <c r="G263" s="62" t="s">
        <v>72</v>
      </c>
      <c r="H263" s="63">
        <v>43252</v>
      </c>
      <c r="I263" s="63">
        <v>43404</v>
      </c>
      <c r="J263" s="90" t="str">
        <f t="shared" si="15"/>
        <v>01.06.18 - 31.10.18 (5 months)</v>
      </c>
      <c r="K263" s="6" t="s">
        <v>43</v>
      </c>
      <c r="L263" s="54">
        <v>0.29166666666666669</v>
      </c>
      <c r="M263" s="64">
        <v>0.9375</v>
      </c>
      <c r="N263" s="65">
        <v>15.5</v>
      </c>
      <c r="O263" s="54">
        <v>0</v>
      </c>
      <c r="P263" s="65">
        <v>0</v>
      </c>
      <c r="Q263" s="65">
        <v>0</v>
      </c>
      <c r="R263" s="54">
        <v>0</v>
      </c>
      <c r="S263" s="65">
        <v>0</v>
      </c>
      <c r="T263" s="65">
        <v>0</v>
      </c>
      <c r="U263" s="65">
        <v>52.5</v>
      </c>
      <c r="V263" s="65">
        <v>0</v>
      </c>
      <c r="W263" s="65">
        <v>0</v>
      </c>
      <c r="X263" s="65">
        <v>0</v>
      </c>
      <c r="Y263" s="62"/>
      <c r="Z263" s="62"/>
      <c r="AA263" s="45"/>
      <c r="AB263" s="62"/>
      <c r="AC263" s="62" t="s">
        <v>91</v>
      </c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6"/>
      <c r="AS263" s="66"/>
      <c r="AT263" s="16"/>
      <c r="AU263" s="62">
        <v>0</v>
      </c>
      <c r="AV263" s="62">
        <v>15</v>
      </c>
      <c r="AW263" s="66"/>
      <c r="AX263" s="67"/>
    </row>
    <row r="264" spans="1:50" s="72" customFormat="1" ht="25.5" x14ac:dyDescent="0.25">
      <c r="A264" s="60">
        <v>99.289999999997306</v>
      </c>
      <c r="B264" s="60" t="s">
        <v>240</v>
      </c>
      <c r="C264" s="61">
        <v>1.3</v>
      </c>
      <c r="D264" s="62" t="s">
        <v>221</v>
      </c>
      <c r="E264" s="62" t="s">
        <v>222</v>
      </c>
      <c r="F264" s="62" t="s">
        <v>67</v>
      </c>
      <c r="G264" s="62" t="s">
        <v>72</v>
      </c>
      <c r="H264" s="63">
        <v>43252</v>
      </c>
      <c r="I264" s="63">
        <v>43404</v>
      </c>
      <c r="J264" s="90" t="str">
        <f t="shared" si="15"/>
        <v>01.06.18 - 31.10.18 (5 months)</v>
      </c>
      <c r="K264" s="6" t="s">
        <v>43</v>
      </c>
      <c r="L264" s="54">
        <v>0</v>
      </c>
      <c r="M264" s="65">
        <v>0</v>
      </c>
      <c r="N264" s="65">
        <v>0</v>
      </c>
      <c r="O264" s="54">
        <v>0.29166666666666669</v>
      </c>
      <c r="P264" s="64">
        <v>0.9375</v>
      </c>
      <c r="Q264" s="65">
        <v>15.5</v>
      </c>
      <c r="R264" s="54">
        <v>0.29166666666666669</v>
      </c>
      <c r="S264" s="64">
        <v>0.9375</v>
      </c>
      <c r="T264" s="65">
        <v>15.5</v>
      </c>
      <c r="U264" s="65">
        <v>52.5</v>
      </c>
      <c r="V264" s="65">
        <v>0</v>
      </c>
      <c r="W264" s="65">
        <v>0</v>
      </c>
      <c r="X264" s="65">
        <v>0</v>
      </c>
      <c r="Y264" s="62"/>
      <c r="Z264" s="62"/>
      <c r="AA264" s="45"/>
      <c r="AB264" s="62"/>
      <c r="AC264" s="62" t="s">
        <v>91</v>
      </c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6"/>
      <c r="AS264" s="66"/>
      <c r="AT264" s="16"/>
      <c r="AU264" s="62">
        <v>0</v>
      </c>
      <c r="AV264" s="62">
        <v>15</v>
      </c>
      <c r="AW264" s="66"/>
      <c r="AX264" s="67"/>
    </row>
    <row r="265" spans="1:50" s="72" customFormat="1" ht="25.5" x14ac:dyDescent="0.25">
      <c r="A265" s="60">
        <v>99.290999999997297</v>
      </c>
      <c r="B265" s="69" t="s">
        <v>243</v>
      </c>
      <c r="C265" s="61" t="s">
        <v>90</v>
      </c>
      <c r="D265" s="62" t="s">
        <v>223</v>
      </c>
      <c r="E265" s="62" t="s">
        <v>224</v>
      </c>
      <c r="F265" s="62" t="s">
        <v>67</v>
      </c>
      <c r="G265" s="62" t="s">
        <v>72</v>
      </c>
      <c r="H265" s="63">
        <v>43191</v>
      </c>
      <c r="I265" s="63">
        <v>43251</v>
      </c>
      <c r="J265" s="90" t="str">
        <f t="shared" si="15"/>
        <v>01.04.18 - 31.05.18 (2 months)</v>
      </c>
      <c r="K265" s="6" t="s">
        <v>43</v>
      </c>
      <c r="L265" s="54">
        <v>0.29166666666666669</v>
      </c>
      <c r="M265" s="64">
        <v>0.9375</v>
      </c>
      <c r="N265" s="65">
        <v>15.5</v>
      </c>
      <c r="O265" s="54">
        <v>0</v>
      </c>
      <c r="P265" s="65">
        <v>0</v>
      </c>
      <c r="Q265" s="65">
        <v>0</v>
      </c>
      <c r="R265" s="54">
        <v>0</v>
      </c>
      <c r="S265" s="65">
        <v>0</v>
      </c>
      <c r="T265" s="65">
        <v>0</v>
      </c>
      <c r="U265" s="65">
        <v>51</v>
      </c>
      <c r="V265" s="65">
        <v>0</v>
      </c>
      <c r="W265" s="65">
        <v>0</v>
      </c>
      <c r="X265" s="65">
        <v>0</v>
      </c>
      <c r="Y265" s="62"/>
      <c r="Z265" s="62"/>
      <c r="AA265" s="45"/>
      <c r="AB265" s="62"/>
      <c r="AC265" s="62" t="s">
        <v>91</v>
      </c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6"/>
      <c r="AS265" s="66"/>
      <c r="AT265" s="16"/>
      <c r="AU265" s="62">
        <v>0</v>
      </c>
      <c r="AV265" s="62">
        <v>17</v>
      </c>
      <c r="AW265" s="66"/>
      <c r="AX265" s="67"/>
    </row>
    <row r="266" spans="1:50" s="72" customFormat="1" ht="25.5" x14ac:dyDescent="0.25">
      <c r="A266" s="60">
        <v>99.291999999997302</v>
      </c>
      <c r="B266" s="69" t="s">
        <v>243</v>
      </c>
      <c r="C266" s="61" t="s">
        <v>90</v>
      </c>
      <c r="D266" s="62" t="s">
        <v>223</v>
      </c>
      <c r="E266" s="62" t="s">
        <v>224</v>
      </c>
      <c r="F266" s="62" t="s">
        <v>67</v>
      </c>
      <c r="G266" s="62" t="s">
        <v>72</v>
      </c>
      <c r="H266" s="63">
        <v>43191</v>
      </c>
      <c r="I266" s="63">
        <v>43251</v>
      </c>
      <c r="J266" s="90" t="str">
        <f t="shared" si="15"/>
        <v>01.04.18 - 31.05.18 (2 months)</v>
      </c>
      <c r="K266" s="6" t="s">
        <v>43</v>
      </c>
      <c r="L266" s="54">
        <v>0</v>
      </c>
      <c r="M266" s="65">
        <v>0</v>
      </c>
      <c r="N266" s="65">
        <v>0</v>
      </c>
      <c r="O266" s="54">
        <v>0.29166666666666669</v>
      </c>
      <c r="P266" s="64">
        <v>0.9375</v>
      </c>
      <c r="Q266" s="65">
        <v>15.5</v>
      </c>
      <c r="R266" s="54">
        <v>0.29166666666666669</v>
      </c>
      <c r="S266" s="64">
        <v>0.9375</v>
      </c>
      <c r="T266" s="65">
        <v>15.5</v>
      </c>
      <c r="U266" s="65">
        <v>51</v>
      </c>
      <c r="V266" s="65">
        <v>0</v>
      </c>
      <c r="W266" s="65">
        <v>0</v>
      </c>
      <c r="X266" s="65">
        <v>0</v>
      </c>
      <c r="Y266" s="62"/>
      <c r="Z266" s="62"/>
      <c r="AA266" s="45"/>
      <c r="AB266" s="62"/>
      <c r="AC266" s="62" t="s">
        <v>91</v>
      </c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6"/>
      <c r="AS266" s="66"/>
      <c r="AT266" s="16"/>
      <c r="AU266" s="62">
        <v>0</v>
      </c>
      <c r="AV266" s="62">
        <v>17</v>
      </c>
      <c r="AW266" s="66"/>
      <c r="AX266" s="67"/>
    </row>
    <row r="267" spans="1:50" s="72" customFormat="1" ht="25.5" x14ac:dyDescent="0.25">
      <c r="A267" s="60">
        <v>99.292999999997207</v>
      </c>
      <c r="B267" s="60" t="s">
        <v>240</v>
      </c>
      <c r="C267" s="61">
        <v>1.3</v>
      </c>
      <c r="D267" s="62" t="s">
        <v>223</v>
      </c>
      <c r="E267" s="62" t="s">
        <v>224</v>
      </c>
      <c r="F267" s="62" t="s">
        <v>67</v>
      </c>
      <c r="G267" s="62" t="s">
        <v>72</v>
      </c>
      <c r="H267" s="63">
        <v>43252</v>
      </c>
      <c r="I267" s="63">
        <v>43404</v>
      </c>
      <c r="J267" s="90" t="str">
        <f t="shared" si="15"/>
        <v>01.06.18 - 31.10.18 (5 months)</v>
      </c>
      <c r="K267" s="6" t="s">
        <v>43</v>
      </c>
      <c r="L267" s="54">
        <v>0.29166666666666669</v>
      </c>
      <c r="M267" s="64">
        <v>0.9375</v>
      </c>
      <c r="N267" s="65">
        <v>15.5</v>
      </c>
      <c r="O267" s="54">
        <v>0</v>
      </c>
      <c r="P267" s="65">
        <v>0</v>
      </c>
      <c r="Q267" s="65">
        <v>0</v>
      </c>
      <c r="R267" s="54">
        <v>0</v>
      </c>
      <c r="S267" s="65">
        <v>0</v>
      </c>
      <c r="T267" s="65">
        <v>0</v>
      </c>
      <c r="U267" s="65">
        <v>59.5</v>
      </c>
      <c r="V267" s="65">
        <v>0</v>
      </c>
      <c r="W267" s="65">
        <v>0</v>
      </c>
      <c r="X267" s="65">
        <v>0</v>
      </c>
      <c r="Y267" s="62"/>
      <c r="Z267" s="62"/>
      <c r="AA267" s="45"/>
      <c r="AB267" s="62"/>
      <c r="AC267" s="62" t="s">
        <v>91</v>
      </c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6"/>
      <c r="AS267" s="66"/>
      <c r="AT267" s="16"/>
      <c r="AU267" s="62">
        <v>0</v>
      </c>
      <c r="AV267" s="62">
        <v>17</v>
      </c>
      <c r="AW267" s="66"/>
      <c r="AX267" s="67"/>
    </row>
    <row r="268" spans="1:50" s="72" customFormat="1" ht="25.5" x14ac:dyDescent="0.25">
      <c r="A268" s="60">
        <v>99.293999999997197</v>
      </c>
      <c r="B268" s="60" t="s">
        <v>240</v>
      </c>
      <c r="C268" s="61">
        <v>1.3</v>
      </c>
      <c r="D268" s="62" t="s">
        <v>223</v>
      </c>
      <c r="E268" s="62" t="s">
        <v>224</v>
      </c>
      <c r="F268" s="62" t="s">
        <v>67</v>
      </c>
      <c r="G268" s="62" t="s">
        <v>72</v>
      </c>
      <c r="H268" s="63">
        <v>43252</v>
      </c>
      <c r="I268" s="63">
        <v>43404</v>
      </c>
      <c r="J268" s="90" t="str">
        <f t="shared" si="15"/>
        <v>01.06.18 - 31.10.18 (5 months)</v>
      </c>
      <c r="K268" s="6" t="s">
        <v>43</v>
      </c>
      <c r="L268" s="54">
        <v>0</v>
      </c>
      <c r="M268" s="65">
        <v>0</v>
      </c>
      <c r="N268" s="65">
        <v>0</v>
      </c>
      <c r="O268" s="54">
        <v>0.29166666666666669</v>
      </c>
      <c r="P268" s="64">
        <v>0.9375</v>
      </c>
      <c r="Q268" s="65">
        <v>15.5</v>
      </c>
      <c r="R268" s="54">
        <v>0.29166666666666669</v>
      </c>
      <c r="S268" s="64">
        <v>0.9375</v>
      </c>
      <c r="T268" s="65">
        <v>15.5</v>
      </c>
      <c r="U268" s="65">
        <v>59.6</v>
      </c>
      <c r="V268" s="65">
        <v>0</v>
      </c>
      <c r="W268" s="65">
        <v>0</v>
      </c>
      <c r="X268" s="65">
        <v>0</v>
      </c>
      <c r="Y268" s="62"/>
      <c r="Z268" s="62"/>
      <c r="AA268" s="45"/>
      <c r="AB268" s="62"/>
      <c r="AC268" s="62" t="s">
        <v>91</v>
      </c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6"/>
      <c r="AS268" s="66"/>
      <c r="AT268" s="16"/>
      <c r="AU268" s="62">
        <v>0</v>
      </c>
      <c r="AV268" s="62">
        <v>17</v>
      </c>
      <c r="AW268" s="66"/>
      <c r="AX268" s="67"/>
    </row>
    <row r="269" spans="1:50" s="72" customFormat="1" ht="25.5" x14ac:dyDescent="0.25">
      <c r="A269" s="60">
        <v>99.294999999997202</v>
      </c>
      <c r="B269" s="60" t="s">
        <v>240</v>
      </c>
      <c r="C269" s="61">
        <v>2</v>
      </c>
      <c r="D269" s="62" t="s">
        <v>225</v>
      </c>
      <c r="E269" s="47" t="s">
        <v>226</v>
      </c>
      <c r="F269" s="62" t="s">
        <v>67</v>
      </c>
      <c r="G269" s="62" t="s">
        <v>32</v>
      </c>
      <c r="H269" s="63">
        <v>43191</v>
      </c>
      <c r="I269" s="63">
        <v>43220</v>
      </c>
      <c r="J269" s="90" t="str">
        <f t="shared" si="15"/>
        <v>01.04.18 - 30.04.18 (1 months)</v>
      </c>
      <c r="K269" s="6" t="s">
        <v>43</v>
      </c>
      <c r="L269" s="49" t="s">
        <v>227</v>
      </c>
      <c r="M269" s="49" t="s">
        <v>227</v>
      </c>
      <c r="N269" s="49" t="s">
        <v>228</v>
      </c>
      <c r="O269" s="49" t="s">
        <v>227</v>
      </c>
      <c r="P269" s="49" t="s">
        <v>227</v>
      </c>
      <c r="Q269" s="49" t="s">
        <v>228</v>
      </c>
      <c r="R269" s="49" t="s">
        <v>227</v>
      </c>
      <c r="S269" s="49" t="s">
        <v>227</v>
      </c>
      <c r="T269" s="49" t="s">
        <v>228</v>
      </c>
      <c r="U269" s="59">
        <v>38.5</v>
      </c>
      <c r="V269" s="65">
        <v>0</v>
      </c>
      <c r="W269" s="65">
        <v>0</v>
      </c>
      <c r="X269" s="65">
        <v>0</v>
      </c>
      <c r="Y269" s="62" t="s">
        <v>44</v>
      </c>
      <c r="Z269" s="62" t="s">
        <v>44</v>
      </c>
      <c r="AA269" s="45" t="s">
        <v>44</v>
      </c>
      <c r="AB269" s="62" t="s">
        <v>44</v>
      </c>
      <c r="AC269" s="62" t="s">
        <v>44</v>
      </c>
      <c r="AD269" s="62" t="s">
        <v>44</v>
      </c>
      <c r="AE269" s="62" t="s">
        <v>44</v>
      </c>
      <c r="AF269" s="62" t="s">
        <v>44</v>
      </c>
      <c r="AG269" s="62" t="s">
        <v>44</v>
      </c>
      <c r="AH269" s="62" t="s">
        <v>44</v>
      </c>
      <c r="AI269" s="62" t="s">
        <v>44</v>
      </c>
      <c r="AJ269" s="62" t="s">
        <v>44</v>
      </c>
      <c r="AK269" s="62" t="s">
        <v>44</v>
      </c>
      <c r="AL269" s="62" t="s">
        <v>44</v>
      </c>
      <c r="AM269" s="62" t="s">
        <v>44</v>
      </c>
      <c r="AN269" s="62" t="s">
        <v>44</v>
      </c>
      <c r="AO269" s="62" t="s">
        <v>44</v>
      </c>
      <c r="AP269" s="62" t="s">
        <v>44</v>
      </c>
      <c r="AQ269" s="62" t="s">
        <v>44</v>
      </c>
      <c r="AR269" s="66" t="s">
        <v>44</v>
      </c>
      <c r="AS269" s="66" t="s">
        <v>44</v>
      </c>
      <c r="AT269" s="66" t="s">
        <v>44</v>
      </c>
      <c r="AU269" s="62">
        <v>0</v>
      </c>
      <c r="AV269" s="62">
        <v>10</v>
      </c>
      <c r="AW269" s="66"/>
      <c r="AX269" s="67"/>
    </row>
    <row r="270" spans="1:50" s="72" customFormat="1" ht="25.5" x14ac:dyDescent="0.25">
      <c r="A270" s="60">
        <v>99.295999999997207</v>
      </c>
      <c r="B270" s="60" t="s">
        <v>240</v>
      </c>
      <c r="C270" s="61">
        <v>1.3</v>
      </c>
      <c r="D270" s="62" t="s">
        <v>225</v>
      </c>
      <c r="E270" s="47" t="s">
        <v>226</v>
      </c>
      <c r="F270" s="62" t="s">
        <v>67</v>
      </c>
      <c r="G270" s="62" t="s">
        <v>32</v>
      </c>
      <c r="H270" s="63">
        <v>43221</v>
      </c>
      <c r="I270" s="63">
        <v>43251</v>
      </c>
      <c r="J270" s="90" t="str">
        <f t="shared" si="15"/>
        <v>01.05.18 - 31.05.18 (1 months)</v>
      </c>
      <c r="K270" s="6" t="s">
        <v>43</v>
      </c>
      <c r="L270" s="49" t="s">
        <v>227</v>
      </c>
      <c r="M270" s="49" t="s">
        <v>227</v>
      </c>
      <c r="N270" s="49" t="s">
        <v>228</v>
      </c>
      <c r="O270" s="49" t="s">
        <v>227</v>
      </c>
      <c r="P270" s="49" t="s">
        <v>227</v>
      </c>
      <c r="Q270" s="49" t="s">
        <v>228</v>
      </c>
      <c r="R270" s="49" t="s">
        <v>227</v>
      </c>
      <c r="S270" s="49" t="s">
        <v>227</v>
      </c>
      <c r="T270" s="49" t="s">
        <v>228</v>
      </c>
      <c r="U270" s="59">
        <v>39.5</v>
      </c>
      <c r="V270" s="65">
        <v>0</v>
      </c>
      <c r="W270" s="65">
        <v>0</v>
      </c>
      <c r="X270" s="65">
        <v>0</v>
      </c>
      <c r="Y270" s="62" t="s">
        <v>44</v>
      </c>
      <c r="Z270" s="62" t="s">
        <v>44</v>
      </c>
      <c r="AA270" s="45" t="s">
        <v>44</v>
      </c>
      <c r="AB270" s="62" t="s">
        <v>44</v>
      </c>
      <c r="AC270" s="62" t="s">
        <v>44</v>
      </c>
      <c r="AD270" s="62" t="s">
        <v>44</v>
      </c>
      <c r="AE270" s="62" t="s">
        <v>44</v>
      </c>
      <c r="AF270" s="62" t="s">
        <v>44</v>
      </c>
      <c r="AG270" s="62" t="s">
        <v>44</v>
      </c>
      <c r="AH270" s="62" t="s">
        <v>44</v>
      </c>
      <c r="AI270" s="62" t="s">
        <v>44</v>
      </c>
      <c r="AJ270" s="62" t="s">
        <v>44</v>
      </c>
      <c r="AK270" s="62" t="s">
        <v>44</v>
      </c>
      <c r="AL270" s="62" t="s">
        <v>44</v>
      </c>
      <c r="AM270" s="62" t="s">
        <v>44</v>
      </c>
      <c r="AN270" s="62" t="s">
        <v>44</v>
      </c>
      <c r="AO270" s="62" t="s">
        <v>44</v>
      </c>
      <c r="AP270" s="62" t="s">
        <v>44</v>
      </c>
      <c r="AQ270" s="62" t="s">
        <v>44</v>
      </c>
      <c r="AR270" s="66" t="s">
        <v>44</v>
      </c>
      <c r="AS270" s="66" t="s">
        <v>44</v>
      </c>
      <c r="AT270" s="66" t="s">
        <v>84</v>
      </c>
      <c r="AU270" s="62">
        <v>0</v>
      </c>
      <c r="AV270" s="62">
        <v>10</v>
      </c>
      <c r="AW270" s="66" t="s">
        <v>229</v>
      </c>
      <c r="AX270" s="67"/>
    </row>
    <row r="271" spans="1:50" s="72" customFormat="1" ht="25.5" x14ac:dyDescent="0.25">
      <c r="A271" s="60">
        <v>99.296999999997198</v>
      </c>
      <c r="B271" s="60" t="s">
        <v>240</v>
      </c>
      <c r="C271" s="61">
        <v>1.3</v>
      </c>
      <c r="D271" s="62" t="s">
        <v>225</v>
      </c>
      <c r="E271" s="47" t="s">
        <v>226</v>
      </c>
      <c r="F271" s="62" t="s">
        <v>67</v>
      </c>
      <c r="G271" s="62" t="s">
        <v>32</v>
      </c>
      <c r="H271" s="63">
        <v>43252</v>
      </c>
      <c r="I271" s="63">
        <v>43281</v>
      </c>
      <c r="J271" s="90" t="str">
        <f t="shared" si="15"/>
        <v>01.06.18 - 30.06.18 (1 months)</v>
      </c>
      <c r="K271" s="6" t="s">
        <v>43</v>
      </c>
      <c r="L271" s="49" t="s">
        <v>227</v>
      </c>
      <c r="M271" s="49" t="s">
        <v>227</v>
      </c>
      <c r="N271" s="49" t="s">
        <v>228</v>
      </c>
      <c r="O271" s="49" t="s">
        <v>227</v>
      </c>
      <c r="P271" s="49" t="s">
        <v>227</v>
      </c>
      <c r="Q271" s="49" t="s">
        <v>228</v>
      </c>
      <c r="R271" s="49" t="s">
        <v>227</v>
      </c>
      <c r="S271" s="49" t="s">
        <v>227</v>
      </c>
      <c r="T271" s="49" t="s">
        <v>228</v>
      </c>
      <c r="U271" s="59">
        <v>39.5</v>
      </c>
      <c r="V271" s="65">
        <v>0</v>
      </c>
      <c r="W271" s="65">
        <v>0</v>
      </c>
      <c r="X271" s="65">
        <v>0</v>
      </c>
      <c r="Y271" s="62" t="s">
        <v>44</v>
      </c>
      <c r="Z271" s="62" t="s">
        <v>44</v>
      </c>
      <c r="AA271" s="45" t="s">
        <v>44</v>
      </c>
      <c r="AB271" s="62" t="s">
        <v>44</v>
      </c>
      <c r="AC271" s="62" t="s">
        <v>44</v>
      </c>
      <c r="AD271" s="62" t="s">
        <v>44</v>
      </c>
      <c r="AE271" s="62" t="s">
        <v>44</v>
      </c>
      <c r="AF271" s="62" t="s">
        <v>44</v>
      </c>
      <c r="AG271" s="62" t="s">
        <v>44</v>
      </c>
      <c r="AH271" s="62" t="s">
        <v>44</v>
      </c>
      <c r="AI271" s="62" t="s">
        <v>44</v>
      </c>
      <c r="AJ271" s="62" t="s">
        <v>44</v>
      </c>
      <c r="AK271" s="62" t="s">
        <v>44</v>
      </c>
      <c r="AL271" s="62" t="s">
        <v>44</v>
      </c>
      <c r="AM271" s="62" t="s">
        <v>44</v>
      </c>
      <c r="AN271" s="62" t="s">
        <v>44</v>
      </c>
      <c r="AO271" s="62" t="s">
        <v>44</v>
      </c>
      <c r="AP271" s="62" t="s">
        <v>44</v>
      </c>
      <c r="AQ271" s="62" t="s">
        <v>44</v>
      </c>
      <c r="AR271" s="66" t="s">
        <v>44</v>
      </c>
      <c r="AS271" s="66" t="s">
        <v>44</v>
      </c>
      <c r="AT271" s="66" t="s">
        <v>84</v>
      </c>
      <c r="AU271" s="62">
        <v>0</v>
      </c>
      <c r="AV271" s="62">
        <v>10</v>
      </c>
      <c r="AW271" s="66" t="s">
        <v>229</v>
      </c>
      <c r="AX271" s="67"/>
    </row>
    <row r="272" spans="1:50" s="72" customFormat="1" ht="25.5" x14ac:dyDescent="0.25">
      <c r="A272" s="60">
        <v>99.297999999997202</v>
      </c>
      <c r="B272" s="60" t="s">
        <v>240</v>
      </c>
      <c r="C272" s="61">
        <v>1.3</v>
      </c>
      <c r="D272" s="62" t="s">
        <v>225</v>
      </c>
      <c r="E272" s="47" t="s">
        <v>226</v>
      </c>
      <c r="F272" s="62" t="s">
        <v>67</v>
      </c>
      <c r="G272" s="62" t="s">
        <v>32</v>
      </c>
      <c r="H272" s="63">
        <v>43282</v>
      </c>
      <c r="I272" s="63">
        <v>43312</v>
      </c>
      <c r="J272" s="90" t="str">
        <f>TEXT(H272,"DD.MM.YY")&amp;" - "&amp;TEXT(I272,"DD.MM.YY")&amp;" ("&amp;DATEDIF(H272,I272+1,"m")&amp;" months)"</f>
        <v>01.07.18 - 31.07.18 (1 months)</v>
      </c>
      <c r="K272" s="6" t="s">
        <v>43</v>
      </c>
      <c r="L272" s="49" t="s">
        <v>227</v>
      </c>
      <c r="M272" s="49" t="s">
        <v>227</v>
      </c>
      <c r="N272" s="49" t="s">
        <v>228</v>
      </c>
      <c r="O272" s="49"/>
      <c r="P272" s="49"/>
      <c r="Q272" s="49"/>
      <c r="R272" s="49"/>
      <c r="S272" s="49"/>
      <c r="T272" s="49"/>
      <c r="U272" s="59">
        <v>47.4</v>
      </c>
      <c r="V272" s="65">
        <v>0</v>
      </c>
      <c r="W272" s="65">
        <v>0</v>
      </c>
      <c r="X272" s="65">
        <v>0</v>
      </c>
      <c r="Y272" s="62" t="s">
        <v>44</v>
      </c>
      <c r="Z272" s="62" t="s">
        <v>44</v>
      </c>
      <c r="AA272" s="45" t="s">
        <v>44</v>
      </c>
      <c r="AB272" s="62" t="s">
        <v>44</v>
      </c>
      <c r="AC272" s="62" t="s">
        <v>44</v>
      </c>
      <c r="AD272" s="62" t="s">
        <v>44</v>
      </c>
      <c r="AE272" s="62" t="s">
        <v>44</v>
      </c>
      <c r="AF272" s="62" t="s">
        <v>44</v>
      </c>
      <c r="AG272" s="62" t="s">
        <v>44</v>
      </c>
      <c r="AH272" s="62" t="s">
        <v>44</v>
      </c>
      <c r="AI272" s="62" t="s">
        <v>44</v>
      </c>
      <c r="AJ272" s="62" t="s">
        <v>44</v>
      </c>
      <c r="AK272" s="62" t="s">
        <v>44</v>
      </c>
      <c r="AL272" s="62" t="s">
        <v>44</v>
      </c>
      <c r="AM272" s="62" t="s">
        <v>44</v>
      </c>
      <c r="AN272" s="62" t="s">
        <v>44</v>
      </c>
      <c r="AO272" s="62" t="s">
        <v>44</v>
      </c>
      <c r="AP272" s="62" t="s">
        <v>44</v>
      </c>
      <c r="AQ272" s="62" t="s">
        <v>44</v>
      </c>
      <c r="AR272" s="66" t="s">
        <v>44</v>
      </c>
      <c r="AS272" s="66" t="s">
        <v>44</v>
      </c>
      <c r="AT272" s="66" t="s">
        <v>94</v>
      </c>
      <c r="AU272" s="62">
        <v>0</v>
      </c>
      <c r="AV272" s="62">
        <v>12</v>
      </c>
      <c r="AW272" s="66" t="s">
        <v>230</v>
      </c>
      <c r="AX272" s="67"/>
    </row>
    <row r="273" spans="1:50" s="72" customFormat="1" ht="25.5" x14ac:dyDescent="0.25">
      <c r="A273" s="60">
        <v>99.298999999997207</v>
      </c>
      <c r="B273" s="60" t="s">
        <v>240</v>
      </c>
      <c r="C273" s="61">
        <v>1.3</v>
      </c>
      <c r="D273" s="62" t="s">
        <v>225</v>
      </c>
      <c r="E273" s="47" t="s">
        <v>226</v>
      </c>
      <c r="F273" s="62" t="s">
        <v>67</v>
      </c>
      <c r="G273" s="62" t="s">
        <v>32</v>
      </c>
      <c r="H273" s="63">
        <v>43282</v>
      </c>
      <c r="I273" s="63">
        <v>43312</v>
      </c>
      <c r="J273" s="90" t="str">
        <f>TEXT(H273,"DD.MM.YY")&amp;" - "&amp;TEXT(I273,"DD.MM.YY")&amp;" ("&amp;DATEDIF(H273,I273+1,"m")&amp;" months)"</f>
        <v>01.07.18 - 31.07.18 (1 months)</v>
      </c>
      <c r="K273" s="6" t="s">
        <v>43</v>
      </c>
      <c r="L273" s="49"/>
      <c r="M273" s="49"/>
      <c r="N273" s="49"/>
      <c r="O273" s="49" t="s">
        <v>227</v>
      </c>
      <c r="P273" s="49" t="s">
        <v>227</v>
      </c>
      <c r="Q273" s="49" t="s">
        <v>228</v>
      </c>
      <c r="R273" s="49" t="s">
        <v>227</v>
      </c>
      <c r="S273" s="49" t="s">
        <v>227</v>
      </c>
      <c r="T273" s="49" t="s">
        <v>228</v>
      </c>
      <c r="U273" s="59">
        <v>43.45</v>
      </c>
      <c r="V273" s="65">
        <v>0</v>
      </c>
      <c r="W273" s="65">
        <v>0</v>
      </c>
      <c r="X273" s="65">
        <v>0</v>
      </c>
      <c r="Y273" s="62" t="s">
        <v>44</v>
      </c>
      <c r="Z273" s="62" t="s">
        <v>44</v>
      </c>
      <c r="AA273" s="45" t="s">
        <v>44</v>
      </c>
      <c r="AB273" s="62" t="s">
        <v>44</v>
      </c>
      <c r="AC273" s="62" t="s">
        <v>44</v>
      </c>
      <c r="AD273" s="62" t="s">
        <v>44</v>
      </c>
      <c r="AE273" s="62" t="s">
        <v>44</v>
      </c>
      <c r="AF273" s="62" t="s">
        <v>44</v>
      </c>
      <c r="AG273" s="62" t="s">
        <v>44</v>
      </c>
      <c r="AH273" s="62" t="s">
        <v>44</v>
      </c>
      <c r="AI273" s="62" t="s">
        <v>44</v>
      </c>
      <c r="AJ273" s="62" t="s">
        <v>44</v>
      </c>
      <c r="AK273" s="62" t="s">
        <v>44</v>
      </c>
      <c r="AL273" s="62" t="s">
        <v>44</v>
      </c>
      <c r="AM273" s="62" t="s">
        <v>44</v>
      </c>
      <c r="AN273" s="62" t="s">
        <v>44</v>
      </c>
      <c r="AO273" s="62" t="s">
        <v>44</v>
      </c>
      <c r="AP273" s="62" t="s">
        <v>44</v>
      </c>
      <c r="AQ273" s="62" t="s">
        <v>44</v>
      </c>
      <c r="AR273" s="66" t="s">
        <v>44</v>
      </c>
      <c r="AS273" s="66" t="s">
        <v>44</v>
      </c>
      <c r="AT273" s="66" t="s">
        <v>94</v>
      </c>
      <c r="AU273" s="62">
        <v>0</v>
      </c>
      <c r="AV273" s="62">
        <v>11</v>
      </c>
      <c r="AW273" s="66" t="s">
        <v>230</v>
      </c>
      <c r="AX273" s="67"/>
    </row>
    <row r="274" spans="1:50" s="72" customFormat="1" ht="25.5" x14ac:dyDescent="0.25">
      <c r="A274" s="60">
        <v>99.299999999997198</v>
      </c>
      <c r="B274" s="60" t="s">
        <v>240</v>
      </c>
      <c r="C274" s="61">
        <v>2</v>
      </c>
      <c r="D274" s="62" t="s">
        <v>225</v>
      </c>
      <c r="E274" s="47" t="s">
        <v>226</v>
      </c>
      <c r="F274" s="62" t="s">
        <v>67</v>
      </c>
      <c r="G274" s="62" t="s">
        <v>32</v>
      </c>
      <c r="H274" s="63">
        <v>43313</v>
      </c>
      <c r="I274" s="63">
        <v>43343</v>
      </c>
      <c r="J274" s="90" t="str">
        <f>TEXT(H274,"DD.MM.YY")&amp;" - "&amp;TEXT(I274,"DD.MM.YY")&amp;" ("&amp;DATEDIF(H274,I274+1,"m")&amp;" months)"</f>
        <v>01.08.18 - 31.08.18 (1 months)</v>
      </c>
      <c r="K274" s="6" t="s">
        <v>43</v>
      </c>
      <c r="L274" s="49" t="s">
        <v>227</v>
      </c>
      <c r="M274" s="49" t="s">
        <v>227</v>
      </c>
      <c r="N274" s="49" t="s">
        <v>228</v>
      </c>
      <c r="O274" s="49"/>
      <c r="P274" s="49"/>
      <c r="Q274" s="49"/>
      <c r="R274" s="49"/>
      <c r="S274" s="49"/>
      <c r="T274" s="49"/>
      <c r="U274" s="59">
        <v>49.2</v>
      </c>
      <c r="V274" s="65">
        <v>0</v>
      </c>
      <c r="W274" s="65">
        <v>0</v>
      </c>
      <c r="X274" s="65">
        <v>0</v>
      </c>
      <c r="Y274" s="62" t="s">
        <v>44</v>
      </c>
      <c r="Z274" s="62" t="s">
        <v>44</v>
      </c>
      <c r="AA274" s="45" t="s">
        <v>44</v>
      </c>
      <c r="AB274" s="62" t="s">
        <v>44</v>
      </c>
      <c r="AC274" s="62" t="s">
        <v>44</v>
      </c>
      <c r="AD274" s="62" t="s">
        <v>44</v>
      </c>
      <c r="AE274" s="62" t="s">
        <v>44</v>
      </c>
      <c r="AF274" s="62" t="s">
        <v>44</v>
      </c>
      <c r="AG274" s="62" t="s">
        <v>44</v>
      </c>
      <c r="AH274" s="62" t="s">
        <v>44</v>
      </c>
      <c r="AI274" s="62" t="s">
        <v>44</v>
      </c>
      <c r="AJ274" s="62" t="s">
        <v>44</v>
      </c>
      <c r="AK274" s="62" t="s">
        <v>44</v>
      </c>
      <c r="AL274" s="62" t="s">
        <v>44</v>
      </c>
      <c r="AM274" s="62" t="s">
        <v>44</v>
      </c>
      <c r="AN274" s="62" t="s">
        <v>44</v>
      </c>
      <c r="AO274" s="62" t="s">
        <v>44</v>
      </c>
      <c r="AP274" s="62" t="s">
        <v>44</v>
      </c>
      <c r="AQ274" s="62" t="s">
        <v>44</v>
      </c>
      <c r="AR274" s="66" t="s">
        <v>44</v>
      </c>
      <c r="AS274" s="66" t="s">
        <v>44</v>
      </c>
      <c r="AT274" s="66" t="s">
        <v>96</v>
      </c>
      <c r="AU274" s="62">
        <v>0</v>
      </c>
      <c r="AV274" s="62">
        <v>12</v>
      </c>
      <c r="AW274" s="66" t="s">
        <v>231</v>
      </c>
      <c r="AX274" s="67"/>
    </row>
    <row r="275" spans="1:50" s="72" customFormat="1" ht="25.5" x14ac:dyDescent="0.25">
      <c r="A275" s="60">
        <v>99.300999999997202</v>
      </c>
      <c r="B275" s="60" t="s">
        <v>240</v>
      </c>
      <c r="C275" s="61">
        <v>2</v>
      </c>
      <c r="D275" s="62" t="s">
        <v>225</v>
      </c>
      <c r="E275" s="47" t="s">
        <v>226</v>
      </c>
      <c r="F275" s="62" t="s">
        <v>67</v>
      </c>
      <c r="G275" s="62" t="s">
        <v>32</v>
      </c>
      <c r="H275" s="63">
        <v>43313</v>
      </c>
      <c r="I275" s="63">
        <v>43343</v>
      </c>
      <c r="J275" s="90" t="str">
        <f t="shared" si="15"/>
        <v>01.08.18 - 31.08.18 (1 months)</v>
      </c>
      <c r="K275" s="6" t="s">
        <v>43</v>
      </c>
      <c r="L275" s="73"/>
      <c r="M275" s="73"/>
      <c r="N275" s="73"/>
      <c r="O275" s="49" t="s">
        <v>227</v>
      </c>
      <c r="P275" s="49" t="s">
        <v>227</v>
      </c>
      <c r="Q275" s="49" t="s">
        <v>228</v>
      </c>
      <c r="R275" s="49" t="s">
        <v>227</v>
      </c>
      <c r="S275" s="49" t="s">
        <v>227</v>
      </c>
      <c r="T275" s="49" t="s">
        <v>228</v>
      </c>
      <c r="U275" s="59">
        <v>45.1</v>
      </c>
      <c r="V275" s="65">
        <v>0</v>
      </c>
      <c r="W275" s="65">
        <v>0</v>
      </c>
      <c r="X275" s="65">
        <v>0</v>
      </c>
      <c r="Y275" s="62" t="s">
        <v>44</v>
      </c>
      <c r="Z275" s="62" t="s">
        <v>44</v>
      </c>
      <c r="AA275" s="45" t="s">
        <v>44</v>
      </c>
      <c r="AB275" s="62" t="s">
        <v>44</v>
      </c>
      <c r="AC275" s="62" t="s">
        <v>44</v>
      </c>
      <c r="AD275" s="62" t="s">
        <v>44</v>
      </c>
      <c r="AE275" s="62" t="s">
        <v>44</v>
      </c>
      <c r="AF275" s="62" t="s">
        <v>44</v>
      </c>
      <c r="AG275" s="62" t="s">
        <v>44</v>
      </c>
      <c r="AH275" s="62" t="s">
        <v>44</v>
      </c>
      <c r="AI275" s="62" t="s">
        <v>44</v>
      </c>
      <c r="AJ275" s="62" t="s">
        <v>44</v>
      </c>
      <c r="AK275" s="62" t="s">
        <v>44</v>
      </c>
      <c r="AL275" s="62" t="s">
        <v>44</v>
      </c>
      <c r="AM275" s="62" t="s">
        <v>44</v>
      </c>
      <c r="AN275" s="62" t="s">
        <v>44</v>
      </c>
      <c r="AO275" s="62" t="s">
        <v>44</v>
      </c>
      <c r="AP275" s="62" t="s">
        <v>44</v>
      </c>
      <c r="AQ275" s="62" t="s">
        <v>44</v>
      </c>
      <c r="AR275" s="66" t="s">
        <v>44</v>
      </c>
      <c r="AS275" s="66" t="s">
        <v>44</v>
      </c>
      <c r="AT275" s="66" t="s">
        <v>96</v>
      </c>
      <c r="AU275" s="62">
        <v>0</v>
      </c>
      <c r="AV275" s="62">
        <v>11</v>
      </c>
      <c r="AW275" s="66" t="s">
        <v>231</v>
      </c>
      <c r="AX275" s="67"/>
    </row>
    <row r="276" spans="1:50" s="72" customFormat="1" ht="30" x14ac:dyDescent="0.25">
      <c r="A276" s="60">
        <v>99.301999999997193</v>
      </c>
      <c r="B276" s="60" t="s">
        <v>240</v>
      </c>
      <c r="C276" s="61">
        <v>2</v>
      </c>
      <c r="D276" s="62" t="s">
        <v>225</v>
      </c>
      <c r="E276" s="47" t="s">
        <v>226</v>
      </c>
      <c r="F276" s="62" t="s">
        <v>67</v>
      </c>
      <c r="G276" s="62" t="s">
        <v>32</v>
      </c>
      <c r="H276" s="63">
        <v>43344</v>
      </c>
      <c r="I276" s="63">
        <v>43373</v>
      </c>
      <c r="J276" s="90" t="str">
        <f t="shared" si="15"/>
        <v>01.09.18 - 30.09.18 (1 months)</v>
      </c>
      <c r="K276" s="6" t="s">
        <v>43</v>
      </c>
      <c r="L276" s="49" t="s">
        <v>227</v>
      </c>
      <c r="M276" s="49" t="s">
        <v>227</v>
      </c>
      <c r="N276" s="49" t="s">
        <v>228</v>
      </c>
      <c r="O276" s="49"/>
      <c r="P276" s="49"/>
      <c r="Q276" s="49"/>
      <c r="R276" s="49"/>
      <c r="S276" s="49"/>
      <c r="T276" s="49"/>
      <c r="U276" s="59">
        <v>49.2</v>
      </c>
      <c r="V276" s="65">
        <v>0</v>
      </c>
      <c r="W276" s="65">
        <v>0</v>
      </c>
      <c r="X276" s="65">
        <v>0</v>
      </c>
      <c r="Y276" s="62" t="s">
        <v>44</v>
      </c>
      <c r="Z276" s="62" t="s">
        <v>44</v>
      </c>
      <c r="AA276" s="45" t="s">
        <v>44</v>
      </c>
      <c r="AB276" s="62" t="s">
        <v>44</v>
      </c>
      <c r="AC276" s="62" t="s">
        <v>44</v>
      </c>
      <c r="AD276" s="62" t="s">
        <v>44</v>
      </c>
      <c r="AE276" s="62" t="s">
        <v>44</v>
      </c>
      <c r="AF276" s="62" t="s">
        <v>44</v>
      </c>
      <c r="AG276" s="62" t="s">
        <v>44</v>
      </c>
      <c r="AH276" s="62" t="s">
        <v>44</v>
      </c>
      <c r="AI276" s="62" t="s">
        <v>44</v>
      </c>
      <c r="AJ276" s="62" t="s">
        <v>44</v>
      </c>
      <c r="AK276" s="62" t="s">
        <v>44</v>
      </c>
      <c r="AL276" s="62" t="s">
        <v>44</v>
      </c>
      <c r="AM276" s="62" t="s">
        <v>44</v>
      </c>
      <c r="AN276" s="62" t="s">
        <v>44</v>
      </c>
      <c r="AO276" s="62" t="s">
        <v>44</v>
      </c>
      <c r="AP276" s="62" t="s">
        <v>44</v>
      </c>
      <c r="AQ276" s="62" t="s">
        <v>44</v>
      </c>
      <c r="AR276" s="66" t="s">
        <v>44</v>
      </c>
      <c r="AS276" s="66" t="s">
        <v>44</v>
      </c>
      <c r="AT276" s="66" t="s">
        <v>119</v>
      </c>
      <c r="AU276" s="62">
        <v>0</v>
      </c>
      <c r="AV276" s="62">
        <v>12</v>
      </c>
      <c r="AW276" s="66" t="s">
        <v>238</v>
      </c>
      <c r="AX276" s="67"/>
    </row>
    <row r="277" spans="1:50" s="72" customFormat="1" ht="30" x14ac:dyDescent="0.25">
      <c r="A277" s="60">
        <v>99.302999999997198</v>
      </c>
      <c r="B277" s="60" t="s">
        <v>240</v>
      </c>
      <c r="C277" s="61">
        <v>2</v>
      </c>
      <c r="D277" s="62" t="s">
        <v>225</v>
      </c>
      <c r="E277" s="47" t="s">
        <v>226</v>
      </c>
      <c r="F277" s="62" t="s">
        <v>67</v>
      </c>
      <c r="G277" s="62" t="s">
        <v>32</v>
      </c>
      <c r="H277" s="63">
        <v>43344</v>
      </c>
      <c r="I277" s="63">
        <v>43373</v>
      </c>
      <c r="J277" s="90" t="str">
        <f t="shared" si="15"/>
        <v>01.09.18 - 30.09.18 (1 months)</v>
      </c>
      <c r="K277" s="6" t="s">
        <v>43</v>
      </c>
      <c r="L277" s="49"/>
      <c r="M277" s="49"/>
      <c r="N277" s="49"/>
      <c r="O277" s="49" t="s">
        <v>227</v>
      </c>
      <c r="P277" s="49" t="s">
        <v>227</v>
      </c>
      <c r="Q277" s="49" t="s">
        <v>228</v>
      </c>
      <c r="R277" s="49" t="s">
        <v>227</v>
      </c>
      <c r="S277" s="49" t="s">
        <v>227</v>
      </c>
      <c r="T277" s="49" t="s">
        <v>228</v>
      </c>
      <c r="U277" s="59">
        <v>45.1</v>
      </c>
      <c r="V277" s="65">
        <v>0</v>
      </c>
      <c r="W277" s="65">
        <v>0</v>
      </c>
      <c r="X277" s="65">
        <v>0</v>
      </c>
      <c r="Y277" s="62" t="s">
        <v>44</v>
      </c>
      <c r="Z277" s="62" t="s">
        <v>44</v>
      </c>
      <c r="AA277" s="45" t="s">
        <v>44</v>
      </c>
      <c r="AB277" s="62" t="s">
        <v>44</v>
      </c>
      <c r="AC277" s="62" t="s">
        <v>44</v>
      </c>
      <c r="AD277" s="62" t="s">
        <v>44</v>
      </c>
      <c r="AE277" s="62" t="s">
        <v>44</v>
      </c>
      <c r="AF277" s="62" t="s">
        <v>44</v>
      </c>
      <c r="AG277" s="62" t="s">
        <v>44</v>
      </c>
      <c r="AH277" s="62" t="s">
        <v>44</v>
      </c>
      <c r="AI277" s="62" t="s">
        <v>44</v>
      </c>
      <c r="AJ277" s="62" t="s">
        <v>44</v>
      </c>
      <c r="AK277" s="62" t="s">
        <v>44</v>
      </c>
      <c r="AL277" s="62" t="s">
        <v>44</v>
      </c>
      <c r="AM277" s="62" t="s">
        <v>44</v>
      </c>
      <c r="AN277" s="62" t="s">
        <v>44</v>
      </c>
      <c r="AO277" s="62" t="s">
        <v>44</v>
      </c>
      <c r="AP277" s="62" t="s">
        <v>44</v>
      </c>
      <c r="AQ277" s="62" t="s">
        <v>44</v>
      </c>
      <c r="AR277" s="66" t="s">
        <v>44</v>
      </c>
      <c r="AS277" s="66" t="s">
        <v>44</v>
      </c>
      <c r="AT277" s="66" t="s">
        <v>119</v>
      </c>
      <c r="AU277" s="62">
        <v>0</v>
      </c>
      <c r="AV277" s="62">
        <v>11</v>
      </c>
      <c r="AW277" s="66" t="s">
        <v>238</v>
      </c>
      <c r="AX277" s="67"/>
    </row>
    <row r="278" spans="1:50" s="72" customFormat="1" ht="30" x14ac:dyDescent="0.25">
      <c r="A278" s="60">
        <v>99.303999999997203</v>
      </c>
      <c r="B278" s="60" t="s">
        <v>240</v>
      </c>
      <c r="C278" s="61">
        <v>2</v>
      </c>
      <c r="D278" s="62" t="s">
        <v>225</v>
      </c>
      <c r="E278" s="47" t="s">
        <v>226</v>
      </c>
      <c r="F278" s="62" t="s">
        <v>67</v>
      </c>
      <c r="G278" s="62" t="s">
        <v>32</v>
      </c>
      <c r="H278" s="63">
        <v>43374</v>
      </c>
      <c r="I278" s="63">
        <v>43404</v>
      </c>
      <c r="J278" s="90" t="str">
        <f t="shared" si="15"/>
        <v>01.10.18 - 31.10.18 (1 months)</v>
      </c>
      <c r="K278" s="6" t="s">
        <v>43</v>
      </c>
      <c r="L278" s="49" t="s">
        <v>227</v>
      </c>
      <c r="M278" s="49" t="s">
        <v>227</v>
      </c>
      <c r="N278" s="49" t="s">
        <v>228</v>
      </c>
      <c r="O278" s="73"/>
      <c r="P278" s="73"/>
      <c r="Q278" s="73"/>
      <c r="R278" s="73"/>
      <c r="S278" s="73"/>
      <c r="T278" s="73"/>
      <c r="U278" s="59">
        <v>49.2</v>
      </c>
      <c r="V278" s="65">
        <v>0</v>
      </c>
      <c r="W278" s="65">
        <v>0</v>
      </c>
      <c r="X278" s="65">
        <v>0</v>
      </c>
      <c r="Y278" s="62" t="s">
        <v>44</v>
      </c>
      <c r="Z278" s="62" t="s">
        <v>44</v>
      </c>
      <c r="AA278" s="45" t="s">
        <v>44</v>
      </c>
      <c r="AB278" s="62" t="s">
        <v>44</v>
      </c>
      <c r="AC278" s="62" t="s">
        <v>44</v>
      </c>
      <c r="AD278" s="62" t="s">
        <v>44</v>
      </c>
      <c r="AE278" s="62" t="s">
        <v>44</v>
      </c>
      <c r="AF278" s="62" t="s">
        <v>44</v>
      </c>
      <c r="AG278" s="62" t="s">
        <v>44</v>
      </c>
      <c r="AH278" s="62" t="s">
        <v>44</v>
      </c>
      <c r="AI278" s="62" t="s">
        <v>44</v>
      </c>
      <c r="AJ278" s="62" t="s">
        <v>44</v>
      </c>
      <c r="AK278" s="62" t="s">
        <v>44</v>
      </c>
      <c r="AL278" s="62" t="s">
        <v>44</v>
      </c>
      <c r="AM278" s="62" t="s">
        <v>44</v>
      </c>
      <c r="AN278" s="62" t="s">
        <v>44</v>
      </c>
      <c r="AO278" s="62" t="s">
        <v>44</v>
      </c>
      <c r="AP278" s="62" t="s">
        <v>44</v>
      </c>
      <c r="AQ278" s="62" t="s">
        <v>44</v>
      </c>
      <c r="AR278" s="66" t="s">
        <v>44</v>
      </c>
      <c r="AS278" s="66" t="s">
        <v>44</v>
      </c>
      <c r="AT278" s="66" t="s">
        <v>119</v>
      </c>
      <c r="AU278" s="62">
        <v>0</v>
      </c>
      <c r="AV278" s="62">
        <v>12</v>
      </c>
      <c r="AW278" s="66" t="s">
        <v>238</v>
      </c>
      <c r="AX278" s="67"/>
    </row>
    <row r="279" spans="1:50" s="72" customFormat="1" ht="30" x14ac:dyDescent="0.25">
      <c r="A279" s="60">
        <v>99.304999999997193</v>
      </c>
      <c r="B279" s="60" t="s">
        <v>240</v>
      </c>
      <c r="C279" s="61">
        <v>2</v>
      </c>
      <c r="D279" s="62" t="s">
        <v>225</v>
      </c>
      <c r="E279" s="47" t="s">
        <v>226</v>
      </c>
      <c r="F279" s="62" t="s">
        <v>67</v>
      </c>
      <c r="G279" s="62" t="s">
        <v>32</v>
      </c>
      <c r="H279" s="63">
        <v>43374</v>
      </c>
      <c r="I279" s="63">
        <v>43404</v>
      </c>
      <c r="J279" s="90" t="str">
        <f t="shared" si="15"/>
        <v>01.10.18 - 31.10.18 (1 months)</v>
      </c>
      <c r="K279" s="6" t="s">
        <v>43</v>
      </c>
      <c r="L279" s="54"/>
      <c r="M279" s="65"/>
      <c r="N279" s="65"/>
      <c r="O279" s="49" t="s">
        <v>227</v>
      </c>
      <c r="P279" s="49" t="s">
        <v>227</v>
      </c>
      <c r="Q279" s="49" t="s">
        <v>228</v>
      </c>
      <c r="R279" s="49" t="s">
        <v>227</v>
      </c>
      <c r="S279" s="49" t="s">
        <v>227</v>
      </c>
      <c r="T279" s="49" t="s">
        <v>228</v>
      </c>
      <c r="U279" s="59">
        <v>45.1</v>
      </c>
      <c r="V279" s="65">
        <v>0</v>
      </c>
      <c r="W279" s="65">
        <v>0</v>
      </c>
      <c r="X279" s="65">
        <v>0</v>
      </c>
      <c r="Y279" s="62" t="s">
        <v>44</v>
      </c>
      <c r="Z279" s="62" t="s">
        <v>44</v>
      </c>
      <c r="AA279" s="45" t="s">
        <v>44</v>
      </c>
      <c r="AB279" s="62" t="s">
        <v>44</v>
      </c>
      <c r="AC279" s="62" t="s">
        <v>44</v>
      </c>
      <c r="AD279" s="62" t="s">
        <v>44</v>
      </c>
      <c r="AE279" s="62" t="s">
        <v>44</v>
      </c>
      <c r="AF279" s="62" t="s">
        <v>44</v>
      </c>
      <c r="AG279" s="62" t="s">
        <v>44</v>
      </c>
      <c r="AH279" s="62" t="s">
        <v>44</v>
      </c>
      <c r="AI279" s="62" t="s">
        <v>44</v>
      </c>
      <c r="AJ279" s="62" t="s">
        <v>44</v>
      </c>
      <c r="AK279" s="62" t="s">
        <v>44</v>
      </c>
      <c r="AL279" s="62" t="s">
        <v>44</v>
      </c>
      <c r="AM279" s="62" t="s">
        <v>44</v>
      </c>
      <c r="AN279" s="62" t="s">
        <v>44</v>
      </c>
      <c r="AO279" s="62" t="s">
        <v>44</v>
      </c>
      <c r="AP279" s="62" t="s">
        <v>44</v>
      </c>
      <c r="AQ279" s="62" t="s">
        <v>44</v>
      </c>
      <c r="AR279" s="66" t="s">
        <v>44</v>
      </c>
      <c r="AS279" s="66" t="s">
        <v>44</v>
      </c>
      <c r="AT279" s="66" t="s">
        <v>119</v>
      </c>
      <c r="AU279" s="62">
        <v>0</v>
      </c>
      <c r="AV279" s="62">
        <v>11</v>
      </c>
      <c r="AW279" s="66" t="s">
        <v>238</v>
      </c>
      <c r="AX279" s="67"/>
    </row>
    <row r="280" spans="1:50" s="72" customFormat="1" ht="25.5" x14ac:dyDescent="0.25">
      <c r="A280" s="60">
        <v>99.305999999997198</v>
      </c>
      <c r="B280" s="60" t="s">
        <v>240</v>
      </c>
      <c r="C280" s="61">
        <v>1.3</v>
      </c>
      <c r="D280" s="62" t="s">
        <v>225</v>
      </c>
      <c r="E280" s="47" t="s">
        <v>226</v>
      </c>
      <c r="F280" s="62" t="s">
        <v>67</v>
      </c>
      <c r="G280" s="62" t="s">
        <v>32</v>
      </c>
      <c r="H280" s="63">
        <v>43267</v>
      </c>
      <c r="I280" s="63">
        <v>43281</v>
      </c>
      <c r="J280" s="90" t="str">
        <f>TEXT(H280,"DD.MM.YY")&amp;" - "&amp;TEXT(I280,"DD.MM.YY")&amp;" ("&amp;DATEDIF(H280,I280+1,"m")&amp;" months)"</f>
        <v>16.06.18 - 30.06.18 (0 months)</v>
      </c>
      <c r="K280" s="6" t="s">
        <v>43</v>
      </c>
      <c r="L280" s="49" t="s">
        <v>227</v>
      </c>
      <c r="M280" s="49" t="s">
        <v>227</v>
      </c>
      <c r="N280" s="49" t="s">
        <v>228</v>
      </c>
      <c r="O280" s="73"/>
      <c r="P280" s="73"/>
      <c r="Q280" s="73"/>
      <c r="R280" s="73"/>
      <c r="S280" s="73"/>
      <c r="T280" s="73"/>
      <c r="U280" s="59">
        <f>3.95*2</f>
        <v>7.9</v>
      </c>
      <c r="V280" s="65">
        <v>0</v>
      </c>
      <c r="W280" s="65">
        <v>0</v>
      </c>
      <c r="X280" s="65">
        <v>0</v>
      </c>
      <c r="Y280" s="62"/>
      <c r="Z280" s="62"/>
      <c r="AA280" s="45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6"/>
      <c r="AS280" s="66"/>
      <c r="AT280" s="66" t="s">
        <v>121</v>
      </c>
      <c r="AU280" s="62">
        <v>0</v>
      </c>
      <c r="AV280" s="62">
        <v>2</v>
      </c>
      <c r="AW280" s="66" t="s">
        <v>232</v>
      </c>
      <c r="AX280" s="67"/>
    </row>
    <row r="281" spans="1:50" s="72" customFormat="1" ht="25.5" x14ac:dyDescent="0.25">
      <c r="A281" s="60">
        <v>99.306999999997203</v>
      </c>
      <c r="B281" s="60" t="s">
        <v>240</v>
      </c>
      <c r="C281" s="61">
        <v>1.3</v>
      </c>
      <c r="D281" s="62" t="s">
        <v>225</v>
      </c>
      <c r="E281" s="47" t="s">
        <v>226</v>
      </c>
      <c r="F281" s="62" t="s">
        <v>67</v>
      </c>
      <c r="G281" s="62" t="s">
        <v>32</v>
      </c>
      <c r="H281" s="63">
        <v>43267</v>
      </c>
      <c r="I281" s="63">
        <v>43281</v>
      </c>
      <c r="J281" s="90" t="str">
        <f t="shared" si="15"/>
        <v>16.06.18 - 30.06.18 (0 months)</v>
      </c>
      <c r="K281" s="6" t="s">
        <v>43</v>
      </c>
      <c r="L281" s="54"/>
      <c r="M281" s="65"/>
      <c r="N281" s="65"/>
      <c r="O281" s="49" t="s">
        <v>227</v>
      </c>
      <c r="P281" s="49" t="s">
        <v>227</v>
      </c>
      <c r="Q281" s="49" t="s">
        <v>228</v>
      </c>
      <c r="R281" s="49" t="s">
        <v>227</v>
      </c>
      <c r="S281" s="49" t="s">
        <v>227</v>
      </c>
      <c r="T281" s="49" t="s">
        <v>228</v>
      </c>
      <c r="U281" s="59">
        <v>3.95</v>
      </c>
      <c r="V281" s="65">
        <v>0</v>
      </c>
      <c r="W281" s="65">
        <v>0</v>
      </c>
      <c r="X281" s="65">
        <v>0</v>
      </c>
      <c r="Y281" s="62"/>
      <c r="Z281" s="62"/>
      <c r="AA281" s="45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6"/>
      <c r="AS281" s="66"/>
      <c r="AT281" s="66" t="s">
        <v>121</v>
      </c>
      <c r="AU281" s="62">
        <v>0</v>
      </c>
      <c r="AV281" s="62">
        <v>1</v>
      </c>
      <c r="AW281" s="66" t="s">
        <v>232</v>
      </c>
      <c r="AX281" s="67"/>
    </row>
    <row r="282" spans="1:50" s="72" customFormat="1" ht="25.5" x14ac:dyDescent="0.25">
      <c r="A282" s="60">
        <v>99.307999999997193</v>
      </c>
      <c r="B282" s="69" t="s">
        <v>243</v>
      </c>
      <c r="C282" s="61" t="s">
        <v>90</v>
      </c>
      <c r="D282" s="62" t="s">
        <v>233</v>
      </c>
      <c r="E282" s="62" t="s">
        <v>234</v>
      </c>
      <c r="F282" s="62" t="s">
        <v>67</v>
      </c>
      <c r="G282" s="62" t="s">
        <v>32</v>
      </c>
      <c r="H282" s="63">
        <v>43191</v>
      </c>
      <c r="I282" s="63">
        <v>43220</v>
      </c>
      <c r="J282" s="90" t="str">
        <f t="shared" si="15"/>
        <v>01.04.18 - 30.04.18 (1 months)</v>
      </c>
      <c r="K282" s="6" t="s">
        <v>43</v>
      </c>
      <c r="L282" s="64">
        <v>0.29166666666666669</v>
      </c>
      <c r="M282" s="64">
        <v>0.66666666666666663</v>
      </c>
      <c r="N282" s="65">
        <v>9</v>
      </c>
      <c r="O282" s="64">
        <v>0.29166666666666669</v>
      </c>
      <c r="P282" s="64">
        <v>0.66666666666666663</v>
      </c>
      <c r="Q282" s="65">
        <v>9</v>
      </c>
      <c r="R282" s="64">
        <v>0.29166666666666669</v>
      </c>
      <c r="S282" s="64">
        <v>0.66666666666666663</v>
      </c>
      <c r="T282" s="65">
        <v>9</v>
      </c>
      <c r="U282" s="65">
        <v>10</v>
      </c>
      <c r="V282" s="65"/>
      <c r="W282" s="65"/>
      <c r="X282" s="65"/>
      <c r="Y282" s="62" t="s">
        <v>89</v>
      </c>
      <c r="Z282" s="62"/>
      <c r="AA282" s="45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6"/>
      <c r="AS282" s="66"/>
      <c r="AT282" s="16"/>
      <c r="AU282" s="62"/>
      <c r="AV282" s="62">
        <v>5</v>
      </c>
      <c r="AW282" s="66"/>
      <c r="AX282" s="67"/>
    </row>
    <row r="283" spans="1:50" s="72" customFormat="1" ht="25.5" x14ac:dyDescent="0.25">
      <c r="A283" s="60">
        <v>99.308999999997198</v>
      </c>
      <c r="B283" s="69" t="s">
        <v>243</v>
      </c>
      <c r="C283" s="61" t="s">
        <v>90</v>
      </c>
      <c r="D283" s="62" t="s">
        <v>233</v>
      </c>
      <c r="E283" s="62" t="s">
        <v>234</v>
      </c>
      <c r="F283" s="62" t="s">
        <v>67</v>
      </c>
      <c r="G283" s="62" t="s">
        <v>32</v>
      </c>
      <c r="H283" s="63">
        <v>43191</v>
      </c>
      <c r="I283" s="63">
        <v>43220</v>
      </c>
      <c r="J283" s="90" t="str">
        <f t="shared" si="15"/>
        <v>01.04.18 - 30.04.18 (1 months)</v>
      </c>
      <c r="K283" s="6" t="s">
        <v>43</v>
      </c>
      <c r="L283" s="64">
        <v>0</v>
      </c>
      <c r="M283" s="64">
        <v>0.25</v>
      </c>
      <c r="N283" s="65">
        <v>6</v>
      </c>
      <c r="O283" s="64">
        <v>0</v>
      </c>
      <c r="P283" s="64">
        <v>0.25</v>
      </c>
      <c r="Q283" s="65">
        <v>6</v>
      </c>
      <c r="R283" s="64">
        <v>0</v>
      </c>
      <c r="S283" s="64">
        <v>0.25</v>
      </c>
      <c r="T283" s="65">
        <v>6</v>
      </c>
      <c r="U283" s="65">
        <v>4.2</v>
      </c>
      <c r="V283" s="65"/>
      <c r="W283" s="65"/>
      <c r="X283" s="65"/>
      <c r="Y283" s="62" t="s">
        <v>89</v>
      </c>
      <c r="Z283" s="62"/>
      <c r="AA283" s="45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6"/>
      <c r="AS283" s="66"/>
      <c r="AT283" s="16"/>
      <c r="AU283" s="62"/>
      <c r="AV283" s="62">
        <v>3</v>
      </c>
      <c r="AW283" s="66"/>
      <c r="AX283" s="67"/>
    </row>
    <row r="284" spans="1:50" s="72" customFormat="1" ht="25.5" x14ac:dyDescent="0.25">
      <c r="A284" s="60">
        <v>99.309999999997203</v>
      </c>
      <c r="B284" s="69" t="s">
        <v>243</v>
      </c>
      <c r="C284" s="61" t="s">
        <v>90</v>
      </c>
      <c r="D284" s="62" t="s">
        <v>233</v>
      </c>
      <c r="E284" s="62" t="s">
        <v>234</v>
      </c>
      <c r="F284" s="62" t="s">
        <v>67</v>
      </c>
      <c r="G284" s="62" t="s">
        <v>32</v>
      </c>
      <c r="H284" s="63">
        <v>43191</v>
      </c>
      <c r="I284" s="63">
        <v>43220</v>
      </c>
      <c r="J284" s="90" t="str">
        <f t="shared" si="15"/>
        <v>01.04.18 - 30.04.18 (1 months)</v>
      </c>
      <c r="K284" s="6" t="s">
        <v>43</v>
      </c>
      <c r="L284" s="64">
        <v>0.83333333333333337</v>
      </c>
      <c r="M284" s="64">
        <v>0</v>
      </c>
      <c r="N284" s="65">
        <v>4</v>
      </c>
      <c r="O284" s="64">
        <v>0.83333333333333337</v>
      </c>
      <c r="P284" s="64">
        <v>0</v>
      </c>
      <c r="Q284" s="65">
        <v>4</v>
      </c>
      <c r="R284" s="64">
        <v>0.83333333333333337</v>
      </c>
      <c r="S284" s="64">
        <v>0</v>
      </c>
      <c r="T284" s="65">
        <v>4</v>
      </c>
      <c r="U284" s="65">
        <v>12</v>
      </c>
      <c r="V284" s="65"/>
      <c r="W284" s="65"/>
      <c r="X284" s="65"/>
      <c r="Y284" s="62" t="s">
        <v>89</v>
      </c>
      <c r="Z284" s="62"/>
      <c r="AA284" s="45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6"/>
      <c r="AS284" s="66"/>
      <c r="AT284" s="16"/>
      <c r="AU284" s="62"/>
      <c r="AV284" s="62">
        <v>4</v>
      </c>
      <c r="AW284" s="66"/>
      <c r="AX284" s="67"/>
    </row>
    <row r="285" spans="1:50" s="72" customFormat="1" ht="25.5" x14ac:dyDescent="0.25">
      <c r="A285" s="60">
        <v>99.310999999997193</v>
      </c>
      <c r="B285" s="69" t="s">
        <v>243</v>
      </c>
      <c r="C285" s="61" t="s">
        <v>90</v>
      </c>
      <c r="D285" s="62" t="s">
        <v>233</v>
      </c>
      <c r="E285" s="62" t="s">
        <v>234</v>
      </c>
      <c r="F285" s="62" t="s">
        <v>67</v>
      </c>
      <c r="G285" s="62" t="s">
        <v>32</v>
      </c>
      <c r="H285" s="63">
        <v>43191</v>
      </c>
      <c r="I285" s="63">
        <v>43220</v>
      </c>
      <c r="J285" s="90" t="str">
        <f t="shared" si="15"/>
        <v>01.04.18 - 30.04.18 (1 months)</v>
      </c>
      <c r="K285" s="6" t="s">
        <v>43</v>
      </c>
      <c r="L285" s="64">
        <v>0.66666666666666663</v>
      </c>
      <c r="M285" s="64">
        <v>0.83333333333333337</v>
      </c>
      <c r="N285" s="65">
        <v>4</v>
      </c>
      <c r="O285" s="64">
        <v>0.66666666666666663</v>
      </c>
      <c r="P285" s="64">
        <v>0.83333333333333337</v>
      </c>
      <c r="Q285" s="65">
        <v>4</v>
      </c>
      <c r="R285" s="64">
        <v>0.66666666666666663</v>
      </c>
      <c r="S285" s="64">
        <v>0.83333333333333337</v>
      </c>
      <c r="T285" s="65">
        <v>4</v>
      </c>
      <c r="U285" s="65">
        <v>14</v>
      </c>
      <c r="V285" s="65"/>
      <c r="W285" s="65"/>
      <c r="X285" s="65"/>
      <c r="Y285" s="62" t="s">
        <v>89</v>
      </c>
      <c r="Z285" s="62"/>
      <c r="AA285" s="45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6"/>
      <c r="AS285" s="66"/>
      <c r="AT285" s="16"/>
      <c r="AU285" s="62"/>
      <c r="AV285" s="62">
        <v>7</v>
      </c>
      <c r="AW285" s="66"/>
      <c r="AX285" s="67"/>
    </row>
    <row r="286" spans="1:50" s="72" customFormat="1" ht="25.5" x14ac:dyDescent="0.25">
      <c r="A286" s="60">
        <v>99.311999999997198</v>
      </c>
      <c r="B286" s="60" t="s">
        <v>240</v>
      </c>
      <c r="C286" s="61">
        <v>1.3</v>
      </c>
      <c r="D286" s="62" t="s">
        <v>132</v>
      </c>
      <c r="E286" s="62" t="s">
        <v>235</v>
      </c>
      <c r="F286" s="62" t="s">
        <v>67</v>
      </c>
      <c r="G286" s="62" t="s">
        <v>71</v>
      </c>
      <c r="H286" s="63">
        <v>43282</v>
      </c>
      <c r="I286" s="63">
        <v>43374</v>
      </c>
      <c r="J286" s="90" t="str">
        <f t="shared" si="15"/>
        <v>01.07.18 - 01.10.18 (3 months)</v>
      </c>
      <c r="K286" s="6" t="s">
        <v>43</v>
      </c>
      <c r="L286" s="54">
        <v>0</v>
      </c>
      <c r="M286" s="64">
        <v>0</v>
      </c>
      <c r="N286" s="65">
        <v>24</v>
      </c>
      <c r="O286" s="54">
        <v>0</v>
      </c>
      <c r="P286" s="64">
        <v>0</v>
      </c>
      <c r="Q286" s="65">
        <v>24</v>
      </c>
      <c r="R286" s="54">
        <v>0</v>
      </c>
      <c r="S286" s="64">
        <v>0</v>
      </c>
      <c r="T286" s="65">
        <v>24</v>
      </c>
      <c r="U286" s="65">
        <v>22</v>
      </c>
      <c r="V286" s="65"/>
      <c r="W286" s="65"/>
      <c r="X286" s="65"/>
      <c r="Y286" s="62"/>
      <c r="Z286" s="62"/>
      <c r="AA286" s="45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6"/>
      <c r="AS286" s="66"/>
      <c r="AT286" s="16"/>
      <c r="AU286" s="62"/>
      <c r="AV286" s="62">
        <v>6</v>
      </c>
      <c r="AW286" s="66"/>
      <c r="AX286" s="67"/>
    </row>
    <row r="287" spans="1:50" s="72" customFormat="1" ht="25.5" x14ac:dyDescent="0.25">
      <c r="A287" s="60">
        <v>99.312999999997203</v>
      </c>
      <c r="B287" s="69" t="s">
        <v>243</v>
      </c>
      <c r="C287" s="61" t="s">
        <v>90</v>
      </c>
      <c r="D287" s="62" t="s">
        <v>183</v>
      </c>
      <c r="E287" s="62" t="s">
        <v>236</v>
      </c>
      <c r="F287" s="62" t="s">
        <v>67</v>
      </c>
      <c r="G287" s="62" t="s">
        <v>71</v>
      </c>
      <c r="H287" s="63">
        <v>43191</v>
      </c>
      <c r="I287" s="63">
        <v>43221</v>
      </c>
      <c r="J287" s="90" t="str">
        <f t="shared" si="15"/>
        <v>01.04.18 - 01.05.18 (1 months)</v>
      </c>
      <c r="K287" s="6" t="s">
        <v>43</v>
      </c>
      <c r="L287" s="54">
        <v>0.89583333333333337</v>
      </c>
      <c r="M287" s="54">
        <v>0</v>
      </c>
      <c r="N287" s="65">
        <v>2.5</v>
      </c>
      <c r="O287" s="54">
        <v>0.89583333333333337</v>
      </c>
      <c r="P287" s="54">
        <v>0</v>
      </c>
      <c r="Q287" s="65">
        <v>2.5</v>
      </c>
      <c r="R287" s="54">
        <v>0.89583333333333337</v>
      </c>
      <c r="S287" s="54">
        <v>0</v>
      </c>
      <c r="T287" s="65">
        <v>2.5</v>
      </c>
      <c r="U287" s="65">
        <v>23.4</v>
      </c>
      <c r="V287" s="65">
        <v>0</v>
      </c>
      <c r="W287" s="65">
        <v>0</v>
      </c>
      <c r="X287" s="65">
        <v>0</v>
      </c>
      <c r="Y287" s="62"/>
      <c r="Z287" s="62"/>
      <c r="AA287" s="45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6"/>
      <c r="AS287" s="66"/>
      <c r="AT287" s="16" t="s">
        <v>94</v>
      </c>
      <c r="AU287" s="62"/>
      <c r="AV287" s="62">
        <v>13</v>
      </c>
      <c r="AW287" s="66"/>
    </row>
    <row r="288" spans="1:50" s="72" customFormat="1" ht="25.5" x14ac:dyDescent="0.25">
      <c r="A288" s="60">
        <v>99.313999999997307</v>
      </c>
      <c r="B288" s="69" t="s">
        <v>243</v>
      </c>
      <c r="C288" s="61" t="s">
        <v>90</v>
      </c>
      <c r="D288" s="62" t="s">
        <v>183</v>
      </c>
      <c r="E288" s="62" t="s">
        <v>236</v>
      </c>
      <c r="F288" s="62" t="s">
        <v>67</v>
      </c>
      <c r="G288" s="62" t="s">
        <v>71</v>
      </c>
      <c r="H288" s="63">
        <v>43191</v>
      </c>
      <c r="I288" s="63">
        <v>43221</v>
      </c>
      <c r="J288" s="90" t="str">
        <f t="shared" si="15"/>
        <v>01.04.18 - 01.05.18 (1 months)</v>
      </c>
      <c r="K288" s="6" t="s">
        <v>43</v>
      </c>
      <c r="L288" s="54">
        <v>0</v>
      </c>
      <c r="M288" s="54">
        <v>0.22916666666666666</v>
      </c>
      <c r="N288" s="65">
        <v>5.5</v>
      </c>
      <c r="O288" s="54">
        <v>0</v>
      </c>
      <c r="P288" s="54">
        <v>0.22916666666666666</v>
      </c>
      <c r="Q288" s="65">
        <v>5.5</v>
      </c>
      <c r="R288" s="54">
        <v>0</v>
      </c>
      <c r="S288" s="54">
        <v>0.25</v>
      </c>
      <c r="T288" s="65">
        <v>6</v>
      </c>
      <c r="U288" s="65">
        <v>23.4</v>
      </c>
      <c r="V288" s="65">
        <v>0</v>
      </c>
      <c r="W288" s="65">
        <v>0</v>
      </c>
      <c r="X288" s="65">
        <v>0</v>
      </c>
      <c r="Y288" s="62"/>
      <c r="Z288" s="62"/>
      <c r="AA288" s="45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6"/>
      <c r="AS288" s="66"/>
      <c r="AT288" s="16" t="s">
        <v>94</v>
      </c>
      <c r="AU288" s="62"/>
      <c r="AV288" s="62">
        <v>13</v>
      </c>
      <c r="AW288" s="66"/>
    </row>
    <row r="289" spans="1:49" s="72" customFormat="1" ht="25.5" x14ac:dyDescent="0.25">
      <c r="A289" s="60">
        <v>99.314999999997298</v>
      </c>
      <c r="B289" s="69" t="s">
        <v>243</v>
      </c>
      <c r="C289" s="61" t="s">
        <v>90</v>
      </c>
      <c r="D289" s="62" t="s">
        <v>183</v>
      </c>
      <c r="E289" s="62" t="s">
        <v>236</v>
      </c>
      <c r="F289" s="62" t="s">
        <v>67</v>
      </c>
      <c r="G289" s="62" t="s">
        <v>71</v>
      </c>
      <c r="H289" s="63">
        <v>43191</v>
      </c>
      <c r="I289" s="63">
        <v>43221</v>
      </c>
      <c r="J289" s="90" t="str">
        <f t="shared" si="15"/>
        <v>01.04.18 - 01.05.18 (1 months)</v>
      </c>
      <c r="K289" s="6" t="s">
        <v>43</v>
      </c>
      <c r="L289" s="54">
        <v>0.54166666666666663</v>
      </c>
      <c r="M289" s="54">
        <v>0.77083333333333337</v>
      </c>
      <c r="N289" s="65">
        <v>5.5</v>
      </c>
      <c r="O289" s="54">
        <v>0.54166666666666663</v>
      </c>
      <c r="P289" s="54">
        <v>0.77083333333333337</v>
      </c>
      <c r="Q289" s="65">
        <v>5.5</v>
      </c>
      <c r="R289" s="54">
        <v>0.58333333333333337</v>
      </c>
      <c r="S289" s="54">
        <v>0.79166666666666663</v>
      </c>
      <c r="T289" s="65">
        <v>5</v>
      </c>
      <c r="U289" s="65">
        <v>24.7</v>
      </c>
      <c r="V289" s="65">
        <v>0</v>
      </c>
      <c r="W289" s="65">
        <v>0</v>
      </c>
      <c r="X289" s="65">
        <v>0</v>
      </c>
      <c r="Y289" s="62"/>
      <c r="Z289" s="62"/>
      <c r="AA289" s="45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6"/>
      <c r="AS289" s="66"/>
      <c r="AT289" s="16" t="s">
        <v>94</v>
      </c>
      <c r="AU289" s="62"/>
      <c r="AV289" s="62">
        <v>13</v>
      </c>
      <c r="AW289" s="66"/>
    </row>
    <row r="290" spans="1:49" s="72" customFormat="1" ht="25.5" x14ac:dyDescent="0.25">
      <c r="A290" s="60">
        <v>99.315999999997302</v>
      </c>
      <c r="B290" s="60" t="s">
        <v>240</v>
      </c>
      <c r="C290" s="61">
        <v>1.3</v>
      </c>
      <c r="D290" s="62" t="s">
        <v>183</v>
      </c>
      <c r="E290" s="62" t="s">
        <v>236</v>
      </c>
      <c r="F290" s="62" t="s">
        <v>67</v>
      </c>
      <c r="G290" s="62" t="s">
        <v>71</v>
      </c>
      <c r="H290" s="63">
        <v>43221</v>
      </c>
      <c r="I290" s="63">
        <v>43252</v>
      </c>
      <c r="J290" s="90" t="str">
        <f t="shared" si="15"/>
        <v>01.05.18 - 01.06.18 (1 months)</v>
      </c>
      <c r="K290" s="6" t="s">
        <v>43</v>
      </c>
      <c r="L290" s="54">
        <v>0</v>
      </c>
      <c r="M290" s="54">
        <v>0.25</v>
      </c>
      <c r="N290" s="65">
        <v>6</v>
      </c>
      <c r="O290" s="54">
        <v>0</v>
      </c>
      <c r="P290" s="54">
        <v>0.25</v>
      </c>
      <c r="Q290" s="65">
        <v>6</v>
      </c>
      <c r="R290" s="54">
        <v>0</v>
      </c>
      <c r="S290" s="54">
        <v>0.25</v>
      </c>
      <c r="T290" s="65">
        <v>6</v>
      </c>
      <c r="U290" s="65">
        <v>23.4</v>
      </c>
      <c r="V290" s="65">
        <v>0</v>
      </c>
      <c r="W290" s="65">
        <v>0</v>
      </c>
      <c r="X290" s="65">
        <v>0</v>
      </c>
      <c r="Y290" s="62"/>
      <c r="Z290" s="62"/>
      <c r="AA290" s="45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6"/>
      <c r="AS290" s="66"/>
      <c r="AT290" s="16" t="s">
        <v>96</v>
      </c>
      <c r="AU290" s="62"/>
      <c r="AV290" s="62">
        <v>13</v>
      </c>
      <c r="AW290" s="66"/>
    </row>
    <row r="291" spans="1:49" s="72" customFormat="1" ht="25.5" x14ac:dyDescent="0.25">
      <c r="A291" s="60">
        <v>99.316999999997293</v>
      </c>
      <c r="B291" s="60" t="s">
        <v>240</v>
      </c>
      <c r="C291" s="61">
        <v>1.3</v>
      </c>
      <c r="D291" s="62" t="s">
        <v>183</v>
      </c>
      <c r="E291" s="62" t="s">
        <v>236</v>
      </c>
      <c r="F291" s="62" t="s">
        <v>67</v>
      </c>
      <c r="G291" s="62" t="s">
        <v>71</v>
      </c>
      <c r="H291" s="63">
        <v>43221</v>
      </c>
      <c r="I291" s="63">
        <v>43252</v>
      </c>
      <c r="J291" s="90" t="str">
        <f t="shared" si="15"/>
        <v>01.05.18 - 01.06.18 (1 months)</v>
      </c>
      <c r="K291" s="6" t="s">
        <v>43</v>
      </c>
      <c r="L291" s="54">
        <v>0.91666666666666663</v>
      </c>
      <c r="M291" s="54">
        <v>0</v>
      </c>
      <c r="N291" s="65">
        <v>2</v>
      </c>
      <c r="O291" s="54">
        <v>0.91666666666666663</v>
      </c>
      <c r="P291" s="54">
        <v>0</v>
      </c>
      <c r="Q291" s="65">
        <v>2</v>
      </c>
      <c r="R291" s="54">
        <v>0.91666666666666663</v>
      </c>
      <c r="S291" s="54">
        <v>0</v>
      </c>
      <c r="T291" s="65">
        <v>2</v>
      </c>
      <c r="U291" s="65">
        <v>23.4</v>
      </c>
      <c r="V291" s="65">
        <v>0</v>
      </c>
      <c r="W291" s="65">
        <v>0</v>
      </c>
      <c r="X291" s="65">
        <v>0</v>
      </c>
      <c r="Y291" s="62"/>
      <c r="Z291" s="62"/>
      <c r="AA291" s="45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6"/>
      <c r="AS291" s="66"/>
      <c r="AT291" s="16" t="s">
        <v>96</v>
      </c>
      <c r="AU291" s="62"/>
      <c r="AV291" s="62">
        <v>13</v>
      </c>
      <c r="AW291" s="66"/>
    </row>
    <row r="292" spans="1:49" s="72" customFormat="1" ht="25.5" x14ac:dyDescent="0.25">
      <c r="A292" s="60">
        <v>99.317999999997298</v>
      </c>
      <c r="B292" s="60" t="s">
        <v>240</v>
      </c>
      <c r="C292" s="61">
        <v>1.3</v>
      </c>
      <c r="D292" s="62" t="s">
        <v>183</v>
      </c>
      <c r="E292" s="62" t="s">
        <v>236</v>
      </c>
      <c r="F292" s="62" t="s">
        <v>67</v>
      </c>
      <c r="G292" s="62" t="s">
        <v>71</v>
      </c>
      <c r="H292" s="63">
        <v>43221</v>
      </c>
      <c r="I292" s="63">
        <v>43252</v>
      </c>
      <c r="J292" s="90" t="str">
        <f t="shared" si="15"/>
        <v>01.05.18 - 01.06.18 (1 months)</v>
      </c>
      <c r="K292" s="6" t="s">
        <v>43</v>
      </c>
      <c r="L292" s="54">
        <v>0</v>
      </c>
      <c r="M292" s="54">
        <v>0</v>
      </c>
      <c r="N292" s="65">
        <v>0</v>
      </c>
      <c r="O292" s="54">
        <v>0</v>
      </c>
      <c r="P292" s="54">
        <v>0</v>
      </c>
      <c r="Q292" s="65">
        <v>0</v>
      </c>
      <c r="R292" s="54">
        <v>0.5625</v>
      </c>
      <c r="S292" s="54">
        <v>0.79166666666666663</v>
      </c>
      <c r="T292" s="65">
        <v>5.5</v>
      </c>
      <c r="U292" s="65">
        <v>24.7</v>
      </c>
      <c r="V292" s="65">
        <v>0</v>
      </c>
      <c r="W292" s="65">
        <v>0</v>
      </c>
      <c r="X292" s="65">
        <v>0</v>
      </c>
      <c r="Y292" s="62"/>
      <c r="Z292" s="62"/>
      <c r="AA292" s="45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6"/>
      <c r="AS292" s="66"/>
      <c r="AT292" s="16" t="s">
        <v>96</v>
      </c>
      <c r="AU292" s="62"/>
      <c r="AV292" s="62">
        <v>13</v>
      </c>
      <c r="AW292" s="66"/>
    </row>
    <row r="293" spans="1:49" s="72" customFormat="1" ht="25.5" x14ac:dyDescent="0.25">
      <c r="A293" s="60">
        <v>99.318999999997303</v>
      </c>
      <c r="B293" s="60" t="s">
        <v>240</v>
      </c>
      <c r="C293" s="61">
        <v>1.3</v>
      </c>
      <c r="D293" s="62" t="s">
        <v>183</v>
      </c>
      <c r="E293" s="62" t="s">
        <v>236</v>
      </c>
      <c r="F293" s="62" t="s">
        <v>67</v>
      </c>
      <c r="G293" s="62" t="s">
        <v>71</v>
      </c>
      <c r="H293" s="63">
        <v>43252</v>
      </c>
      <c r="I293" s="63">
        <v>43282</v>
      </c>
      <c r="J293" s="90" t="str">
        <f t="shared" si="15"/>
        <v>01.06.18 - 01.07.18 (1 months)</v>
      </c>
      <c r="K293" s="6" t="s">
        <v>43</v>
      </c>
      <c r="L293" s="54">
        <v>0</v>
      </c>
      <c r="M293" s="54">
        <v>0.25</v>
      </c>
      <c r="N293" s="65">
        <v>6</v>
      </c>
      <c r="O293" s="54">
        <v>0</v>
      </c>
      <c r="P293" s="54">
        <v>0.25</v>
      </c>
      <c r="Q293" s="65">
        <v>6</v>
      </c>
      <c r="R293" s="54">
        <v>0</v>
      </c>
      <c r="S293" s="54">
        <v>0.27083333333333331</v>
      </c>
      <c r="T293" s="65">
        <v>6.5</v>
      </c>
      <c r="U293" s="65">
        <v>24.7</v>
      </c>
      <c r="V293" s="65">
        <v>0</v>
      </c>
      <c r="W293" s="65">
        <v>0</v>
      </c>
      <c r="X293" s="65">
        <v>0</v>
      </c>
      <c r="Y293" s="62"/>
      <c r="Z293" s="62"/>
      <c r="AA293" s="45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6"/>
      <c r="AS293" s="66"/>
      <c r="AT293" s="16" t="s">
        <v>119</v>
      </c>
      <c r="AU293" s="62"/>
      <c r="AV293" s="62">
        <v>13</v>
      </c>
      <c r="AW293" s="66"/>
    </row>
    <row r="294" spans="1:49" s="72" customFormat="1" ht="25.5" x14ac:dyDescent="0.25">
      <c r="A294" s="60">
        <v>99.319999999997293</v>
      </c>
      <c r="B294" s="60" t="s">
        <v>240</v>
      </c>
      <c r="C294" s="61">
        <v>1.3</v>
      </c>
      <c r="D294" s="62" t="s">
        <v>183</v>
      </c>
      <c r="E294" s="62" t="s">
        <v>236</v>
      </c>
      <c r="F294" s="62" t="s">
        <v>67</v>
      </c>
      <c r="G294" s="62" t="s">
        <v>71</v>
      </c>
      <c r="H294" s="63">
        <v>43252</v>
      </c>
      <c r="I294" s="63">
        <v>43282</v>
      </c>
      <c r="J294" s="90" t="str">
        <f t="shared" si="15"/>
        <v>01.06.18 - 01.07.18 (1 months)</v>
      </c>
      <c r="K294" s="6" t="s">
        <v>43</v>
      </c>
      <c r="L294" s="54">
        <v>0.91666666666666663</v>
      </c>
      <c r="M294" s="54">
        <v>0</v>
      </c>
      <c r="N294" s="65">
        <v>2</v>
      </c>
      <c r="O294" s="54">
        <v>0.91666666666666663</v>
      </c>
      <c r="P294" s="54">
        <v>0</v>
      </c>
      <c r="Q294" s="65">
        <v>2</v>
      </c>
      <c r="R294" s="54">
        <v>0.91666666666666663</v>
      </c>
      <c r="S294" s="54">
        <v>0</v>
      </c>
      <c r="T294" s="65">
        <v>2</v>
      </c>
      <c r="U294" s="65">
        <v>24.7</v>
      </c>
      <c r="V294" s="65">
        <v>0</v>
      </c>
      <c r="W294" s="65">
        <v>0</v>
      </c>
      <c r="X294" s="65">
        <v>0</v>
      </c>
      <c r="Y294" s="62"/>
      <c r="Z294" s="62"/>
      <c r="AA294" s="45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6"/>
      <c r="AS294" s="66"/>
      <c r="AT294" s="16" t="s">
        <v>119</v>
      </c>
      <c r="AU294" s="62"/>
      <c r="AV294" s="62">
        <v>13</v>
      </c>
      <c r="AW294" s="66"/>
    </row>
    <row r="295" spans="1:49" s="72" customFormat="1" ht="25.5" x14ac:dyDescent="0.25">
      <c r="A295" s="60">
        <v>99.320999999997298</v>
      </c>
      <c r="B295" s="60" t="s">
        <v>240</v>
      </c>
      <c r="C295" s="61">
        <v>1.3</v>
      </c>
      <c r="D295" s="62" t="s">
        <v>183</v>
      </c>
      <c r="E295" s="62" t="s">
        <v>236</v>
      </c>
      <c r="F295" s="62" t="s">
        <v>67</v>
      </c>
      <c r="G295" s="62" t="s">
        <v>71</v>
      </c>
      <c r="H295" s="63">
        <v>43252</v>
      </c>
      <c r="I295" s="63">
        <v>43282</v>
      </c>
      <c r="J295" s="90" t="str">
        <f t="shared" si="15"/>
        <v>01.06.18 - 01.07.18 (1 months)</v>
      </c>
      <c r="K295" s="6" t="s">
        <v>43</v>
      </c>
      <c r="L295" s="54">
        <v>0</v>
      </c>
      <c r="M295" s="54">
        <v>0</v>
      </c>
      <c r="N295" s="65">
        <v>0</v>
      </c>
      <c r="O295" s="54">
        <v>0</v>
      </c>
      <c r="P295" s="54">
        <v>0</v>
      </c>
      <c r="Q295" s="65">
        <v>0</v>
      </c>
      <c r="R295" s="54">
        <v>0.5625</v>
      </c>
      <c r="S295" s="54">
        <v>0.79166666666666663</v>
      </c>
      <c r="T295" s="65">
        <v>5.5</v>
      </c>
      <c r="U295" s="65">
        <v>26</v>
      </c>
      <c r="V295" s="65">
        <v>0</v>
      </c>
      <c r="W295" s="65">
        <v>0</v>
      </c>
      <c r="X295" s="65">
        <v>0</v>
      </c>
      <c r="Y295" s="62"/>
      <c r="Z295" s="62"/>
      <c r="AA295" s="45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6"/>
      <c r="AS295" s="66"/>
      <c r="AT295" s="16" t="s">
        <v>119</v>
      </c>
      <c r="AU295" s="62"/>
      <c r="AV295" s="62">
        <v>13</v>
      </c>
      <c r="AW295" s="66"/>
    </row>
    <row r="296" spans="1:49" s="72" customFormat="1" ht="25.5" x14ac:dyDescent="0.25">
      <c r="A296" s="60">
        <v>99.321999999997303</v>
      </c>
      <c r="B296" s="60" t="s">
        <v>240</v>
      </c>
      <c r="C296" s="61">
        <v>1.3</v>
      </c>
      <c r="D296" s="62" t="s">
        <v>183</v>
      </c>
      <c r="E296" s="62" t="s">
        <v>236</v>
      </c>
      <c r="F296" s="62" t="s">
        <v>67</v>
      </c>
      <c r="G296" s="62" t="s">
        <v>71</v>
      </c>
      <c r="H296" s="63">
        <v>43282</v>
      </c>
      <c r="I296" s="63">
        <v>43313</v>
      </c>
      <c r="J296" s="90" t="str">
        <f>TEXT(H296,"DD.MM.YY")&amp;" - "&amp;TEXT(I296,"DD.MM.YY")&amp;" ("&amp;DATEDIF(H296,I296+1,"m")&amp;" months)"</f>
        <v>01.07.18 - 01.08.18 (1 months)</v>
      </c>
      <c r="K296" s="6" t="s">
        <v>43</v>
      </c>
      <c r="L296" s="54">
        <v>0</v>
      </c>
      <c r="M296" s="54">
        <v>0.25</v>
      </c>
      <c r="N296" s="65">
        <v>6</v>
      </c>
      <c r="O296" s="54">
        <v>0</v>
      </c>
      <c r="P296" s="54">
        <v>0.25</v>
      </c>
      <c r="Q296" s="65">
        <v>6</v>
      </c>
      <c r="R296" s="54">
        <v>0</v>
      </c>
      <c r="S296" s="54">
        <v>0.41666666666666669</v>
      </c>
      <c r="T296" s="65">
        <v>10</v>
      </c>
      <c r="U296" s="65">
        <v>24.7</v>
      </c>
      <c r="V296" s="65">
        <v>0</v>
      </c>
      <c r="W296" s="65">
        <v>0</v>
      </c>
      <c r="X296" s="65">
        <v>0</v>
      </c>
      <c r="Y296" s="62"/>
      <c r="Z296" s="62"/>
      <c r="AA296" s="45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6"/>
      <c r="AS296" s="66"/>
      <c r="AT296" s="16" t="s">
        <v>121</v>
      </c>
      <c r="AU296" s="62"/>
      <c r="AV296" s="62">
        <v>13</v>
      </c>
      <c r="AW296" s="66"/>
    </row>
    <row r="297" spans="1:49" s="72" customFormat="1" ht="25.5" x14ac:dyDescent="0.25">
      <c r="A297" s="60">
        <v>99.322999999997293</v>
      </c>
      <c r="B297" s="60" t="s">
        <v>240</v>
      </c>
      <c r="C297" s="61">
        <v>1.3</v>
      </c>
      <c r="D297" s="62" t="s">
        <v>183</v>
      </c>
      <c r="E297" s="62" t="s">
        <v>236</v>
      </c>
      <c r="F297" s="62" t="s">
        <v>67</v>
      </c>
      <c r="G297" s="62" t="s">
        <v>71</v>
      </c>
      <c r="H297" s="63">
        <v>43282</v>
      </c>
      <c r="I297" s="63">
        <v>43313</v>
      </c>
      <c r="J297" s="90" t="str">
        <f t="shared" si="15"/>
        <v>01.07.18 - 01.08.18 (1 months)</v>
      </c>
      <c r="K297" s="6" t="s">
        <v>43</v>
      </c>
      <c r="L297" s="54">
        <v>0.91666666666666663</v>
      </c>
      <c r="M297" s="54">
        <v>0</v>
      </c>
      <c r="N297" s="65">
        <v>2</v>
      </c>
      <c r="O297" s="54">
        <v>0.91666666666666663</v>
      </c>
      <c r="P297" s="54">
        <v>0</v>
      </c>
      <c r="Q297" s="65">
        <v>2</v>
      </c>
      <c r="R297" s="54">
        <v>0.91666666666666663</v>
      </c>
      <c r="S297" s="54">
        <v>0</v>
      </c>
      <c r="T297" s="65">
        <v>2</v>
      </c>
      <c r="U297" s="65">
        <v>24.7</v>
      </c>
      <c r="V297" s="65">
        <v>0</v>
      </c>
      <c r="W297" s="65">
        <v>0</v>
      </c>
      <c r="X297" s="65">
        <v>0</v>
      </c>
      <c r="Y297" s="62"/>
      <c r="Z297" s="62"/>
      <c r="AA297" s="45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6"/>
      <c r="AS297" s="66"/>
      <c r="AT297" s="16" t="s">
        <v>121</v>
      </c>
      <c r="AU297" s="62"/>
      <c r="AV297" s="62">
        <v>13</v>
      </c>
      <c r="AW297" s="66"/>
    </row>
    <row r="298" spans="1:49" s="72" customFormat="1" ht="25.5" x14ac:dyDescent="0.25">
      <c r="A298" s="60">
        <v>99.323999999997298</v>
      </c>
      <c r="B298" s="60" t="s">
        <v>240</v>
      </c>
      <c r="C298" s="61">
        <v>1.3</v>
      </c>
      <c r="D298" s="62" t="s">
        <v>183</v>
      </c>
      <c r="E298" s="62" t="s">
        <v>236</v>
      </c>
      <c r="F298" s="62" t="s">
        <v>67</v>
      </c>
      <c r="G298" s="62" t="s">
        <v>71</v>
      </c>
      <c r="H298" s="63">
        <v>43282</v>
      </c>
      <c r="I298" s="63">
        <v>43313</v>
      </c>
      <c r="J298" s="90" t="str">
        <f t="shared" si="15"/>
        <v>01.07.18 - 01.08.18 (1 months)</v>
      </c>
      <c r="K298" s="6" t="s">
        <v>43</v>
      </c>
      <c r="L298" s="54">
        <v>0</v>
      </c>
      <c r="M298" s="54">
        <v>0</v>
      </c>
      <c r="N298" s="65">
        <v>0</v>
      </c>
      <c r="O298" s="54">
        <v>0</v>
      </c>
      <c r="P298" s="54">
        <v>0</v>
      </c>
      <c r="Q298" s="65">
        <v>0</v>
      </c>
      <c r="R298" s="54">
        <v>0.5625</v>
      </c>
      <c r="S298" s="54">
        <v>0.79166666666666663</v>
      </c>
      <c r="T298" s="65">
        <v>5.5</v>
      </c>
      <c r="U298" s="65">
        <v>26</v>
      </c>
      <c r="V298" s="65">
        <v>0</v>
      </c>
      <c r="W298" s="65">
        <v>0</v>
      </c>
      <c r="X298" s="65">
        <v>0</v>
      </c>
      <c r="Y298" s="62"/>
      <c r="Z298" s="62"/>
      <c r="AA298" s="45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6"/>
      <c r="AS298" s="66"/>
      <c r="AT298" s="16" t="s">
        <v>121</v>
      </c>
      <c r="AU298" s="62"/>
      <c r="AV298" s="62">
        <v>13</v>
      </c>
      <c r="AW298" s="66"/>
    </row>
    <row r="299" spans="1:49" s="72" customFormat="1" ht="25.5" x14ac:dyDescent="0.25">
      <c r="A299" s="60">
        <v>99.324999999997303</v>
      </c>
      <c r="B299" s="60" t="s">
        <v>240</v>
      </c>
      <c r="C299" s="61">
        <v>1.3</v>
      </c>
      <c r="D299" s="62" t="s">
        <v>183</v>
      </c>
      <c r="E299" s="62" t="s">
        <v>236</v>
      </c>
      <c r="F299" s="62" t="s">
        <v>67</v>
      </c>
      <c r="G299" s="62" t="s">
        <v>71</v>
      </c>
      <c r="H299" s="63">
        <v>43313</v>
      </c>
      <c r="I299" s="63">
        <v>43344</v>
      </c>
      <c r="J299" s="90" t="str">
        <f t="shared" si="15"/>
        <v>01.08.18 - 01.09.18 (1 months)</v>
      </c>
      <c r="K299" s="6" t="s">
        <v>43</v>
      </c>
      <c r="L299" s="54">
        <v>0</v>
      </c>
      <c r="M299" s="54">
        <v>0.25</v>
      </c>
      <c r="N299" s="65">
        <v>6</v>
      </c>
      <c r="O299" s="54">
        <v>0</v>
      </c>
      <c r="P299" s="54">
        <v>0.25</v>
      </c>
      <c r="Q299" s="65">
        <v>6</v>
      </c>
      <c r="R299" s="54">
        <v>0</v>
      </c>
      <c r="S299" s="54">
        <v>0.41666666666666669</v>
      </c>
      <c r="T299" s="65">
        <v>10</v>
      </c>
      <c r="U299" s="65">
        <v>24.7</v>
      </c>
      <c r="V299" s="65">
        <v>0</v>
      </c>
      <c r="W299" s="65">
        <v>0</v>
      </c>
      <c r="X299" s="65">
        <v>0</v>
      </c>
      <c r="Y299" s="62"/>
      <c r="Z299" s="62"/>
      <c r="AA299" s="45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6"/>
      <c r="AS299" s="66"/>
      <c r="AT299" s="16" t="s">
        <v>122</v>
      </c>
      <c r="AU299" s="62"/>
      <c r="AV299" s="62">
        <v>13</v>
      </c>
      <c r="AW299" s="66"/>
    </row>
    <row r="300" spans="1:49" s="72" customFormat="1" ht="25.5" x14ac:dyDescent="0.25">
      <c r="A300" s="60">
        <v>99.325999999997293</v>
      </c>
      <c r="B300" s="60" t="s">
        <v>240</v>
      </c>
      <c r="C300" s="61">
        <v>1.3</v>
      </c>
      <c r="D300" s="62" t="s">
        <v>183</v>
      </c>
      <c r="E300" s="62" t="s">
        <v>236</v>
      </c>
      <c r="F300" s="62" t="s">
        <v>67</v>
      </c>
      <c r="G300" s="62" t="s">
        <v>71</v>
      </c>
      <c r="H300" s="63">
        <v>43313</v>
      </c>
      <c r="I300" s="63">
        <v>43344</v>
      </c>
      <c r="J300" s="90" t="str">
        <f t="shared" si="15"/>
        <v>01.08.18 - 01.09.18 (1 months)</v>
      </c>
      <c r="K300" s="6" t="s">
        <v>43</v>
      </c>
      <c r="L300" s="54">
        <v>0.91666666666666663</v>
      </c>
      <c r="M300" s="54">
        <v>0</v>
      </c>
      <c r="N300" s="65">
        <v>2</v>
      </c>
      <c r="O300" s="54">
        <v>0.91666666666666663</v>
      </c>
      <c r="P300" s="54">
        <v>0</v>
      </c>
      <c r="Q300" s="65">
        <v>2</v>
      </c>
      <c r="R300" s="54">
        <v>0.91666666666666663</v>
      </c>
      <c r="S300" s="54">
        <v>0</v>
      </c>
      <c r="T300" s="65">
        <v>2</v>
      </c>
      <c r="U300" s="65">
        <v>24.7</v>
      </c>
      <c r="V300" s="65">
        <v>0</v>
      </c>
      <c r="W300" s="65">
        <v>0</v>
      </c>
      <c r="X300" s="65">
        <v>0</v>
      </c>
      <c r="Y300" s="62"/>
      <c r="Z300" s="62"/>
      <c r="AA300" s="45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6"/>
      <c r="AS300" s="66"/>
      <c r="AT300" s="16" t="s">
        <v>122</v>
      </c>
      <c r="AU300" s="62"/>
      <c r="AV300" s="62">
        <v>13</v>
      </c>
      <c r="AW300" s="66"/>
    </row>
    <row r="301" spans="1:49" s="72" customFormat="1" ht="25.5" x14ac:dyDescent="0.25">
      <c r="A301" s="60">
        <v>99.326999999997298</v>
      </c>
      <c r="B301" s="60" t="s">
        <v>240</v>
      </c>
      <c r="C301" s="61">
        <v>1.3</v>
      </c>
      <c r="D301" s="62" t="s">
        <v>183</v>
      </c>
      <c r="E301" s="62" t="s">
        <v>236</v>
      </c>
      <c r="F301" s="62" t="s">
        <v>67</v>
      </c>
      <c r="G301" s="62" t="s">
        <v>71</v>
      </c>
      <c r="H301" s="63">
        <v>43313</v>
      </c>
      <c r="I301" s="63">
        <v>43344</v>
      </c>
      <c r="J301" s="90" t="str">
        <f t="shared" ref="J301:J310" si="16">TEXT(H301,"DD.MM.YY")&amp;" - "&amp;TEXT(I301,"DD.MM.YY")&amp;" ("&amp;DATEDIF(H301,I301+1,"m")&amp;" months)"</f>
        <v>01.08.18 - 01.09.18 (1 months)</v>
      </c>
      <c r="K301" s="6" t="s">
        <v>43</v>
      </c>
      <c r="L301" s="54">
        <v>0</v>
      </c>
      <c r="M301" s="54">
        <v>0</v>
      </c>
      <c r="N301" s="65">
        <v>0</v>
      </c>
      <c r="O301" s="54">
        <v>0</v>
      </c>
      <c r="P301" s="54">
        <v>0</v>
      </c>
      <c r="Q301" s="65">
        <v>0</v>
      </c>
      <c r="R301" s="54">
        <v>0.5625</v>
      </c>
      <c r="S301" s="54">
        <v>0.79166666666666663</v>
      </c>
      <c r="T301" s="65">
        <v>5.5</v>
      </c>
      <c r="U301" s="65">
        <v>26</v>
      </c>
      <c r="V301" s="65">
        <v>0</v>
      </c>
      <c r="W301" s="65">
        <v>0</v>
      </c>
      <c r="X301" s="65">
        <v>0</v>
      </c>
      <c r="Y301" s="62"/>
      <c r="Z301" s="62"/>
      <c r="AA301" s="45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6"/>
      <c r="AS301" s="66"/>
      <c r="AT301" s="16" t="s">
        <v>122</v>
      </c>
      <c r="AU301" s="62"/>
      <c r="AV301" s="62">
        <v>13</v>
      </c>
      <c r="AW301" s="66"/>
    </row>
    <row r="302" spans="1:49" s="72" customFormat="1" ht="25.5" x14ac:dyDescent="0.25">
      <c r="A302" s="60">
        <v>99.327999999997303</v>
      </c>
      <c r="B302" s="60" t="s">
        <v>240</v>
      </c>
      <c r="C302" s="61">
        <v>1.3</v>
      </c>
      <c r="D302" s="62" t="s">
        <v>183</v>
      </c>
      <c r="E302" s="62" t="s">
        <v>236</v>
      </c>
      <c r="F302" s="62" t="s">
        <v>67</v>
      </c>
      <c r="G302" s="62" t="s">
        <v>71</v>
      </c>
      <c r="H302" s="63">
        <v>43344</v>
      </c>
      <c r="I302" s="63">
        <v>43374</v>
      </c>
      <c r="J302" s="90" t="str">
        <f t="shared" si="16"/>
        <v>01.09.18 - 01.10.18 (1 months)</v>
      </c>
      <c r="K302" s="6" t="s">
        <v>43</v>
      </c>
      <c r="L302" s="54">
        <v>0</v>
      </c>
      <c r="M302" s="54">
        <v>0.25</v>
      </c>
      <c r="N302" s="65">
        <v>6</v>
      </c>
      <c r="O302" s="54">
        <v>0</v>
      </c>
      <c r="P302" s="54">
        <v>0.25</v>
      </c>
      <c r="Q302" s="65">
        <v>6</v>
      </c>
      <c r="R302" s="54">
        <v>0</v>
      </c>
      <c r="S302" s="54">
        <v>0.41666666666666669</v>
      </c>
      <c r="T302" s="65">
        <v>10</v>
      </c>
      <c r="U302" s="65">
        <v>23.4</v>
      </c>
      <c r="V302" s="65">
        <v>0</v>
      </c>
      <c r="W302" s="65">
        <v>0</v>
      </c>
      <c r="X302" s="65">
        <v>0</v>
      </c>
      <c r="Y302" s="62"/>
      <c r="Z302" s="62"/>
      <c r="AA302" s="45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6"/>
      <c r="AS302" s="66"/>
      <c r="AT302" s="16" t="s">
        <v>164</v>
      </c>
      <c r="AU302" s="62"/>
      <c r="AV302" s="62">
        <v>13</v>
      </c>
      <c r="AW302" s="66"/>
    </row>
    <row r="303" spans="1:49" s="72" customFormat="1" ht="25.5" x14ac:dyDescent="0.25">
      <c r="A303" s="60">
        <v>99.328999999997293</v>
      </c>
      <c r="B303" s="60" t="s">
        <v>240</v>
      </c>
      <c r="C303" s="61">
        <v>1.3</v>
      </c>
      <c r="D303" s="62" t="s">
        <v>183</v>
      </c>
      <c r="E303" s="62" t="s">
        <v>236</v>
      </c>
      <c r="F303" s="62" t="s">
        <v>67</v>
      </c>
      <c r="G303" s="62" t="s">
        <v>71</v>
      </c>
      <c r="H303" s="63">
        <v>43344</v>
      </c>
      <c r="I303" s="63">
        <v>43374</v>
      </c>
      <c r="J303" s="90" t="str">
        <f t="shared" si="16"/>
        <v>01.09.18 - 01.10.18 (1 months)</v>
      </c>
      <c r="K303" s="6" t="s">
        <v>43</v>
      </c>
      <c r="L303" s="54">
        <v>0.875</v>
      </c>
      <c r="M303" s="54">
        <v>0</v>
      </c>
      <c r="N303" s="65">
        <v>3</v>
      </c>
      <c r="O303" s="54">
        <v>0.875</v>
      </c>
      <c r="P303" s="54">
        <v>0</v>
      </c>
      <c r="Q303" s="65">
        <v>3</v>
      </c>
      <c r="R303" s="54">
        <v>0.89583333333333337</v>
      </c>
      <c r="S303" s="54">
        <v>0</v>
      </c>
      <c r="T303" s="65">
        <v>2.5</v>
      </c>
      <c r="U303" s="65">
        <v>23.4</v>
      </c>
      <c r="V303" s="65">
        <v>0</v>
      </c>
      <c r="W303" s="65">
        <v>0</v>
      </c>
      <c r="X303" s="65">
        <v>0</v>
      </c>
      <c r="Y303" s="62"/>
      <c r="Z303" s="62"/>
      <c r="AA303" s="45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6"/>
      <c r="AS303" s="66"/>
      <c r="AT303" s="16" t="s">
        <v>164</v>
      </c>
      <c r="AU303" s="62"/>
      <c r="AV303" s="62">
        <v>13</v>
      </c>
      <c r="AW303" s="66"/>
    </row>
    <row r="304" spans="1:49" s="72" customFormat="1" ht="25.5" x14ac:dyDescent="0.25">
      <c r="A304" s="60">
        <v>99.329999999997298</v>
      </c>
      <c r="B304" s="60" t="s">
        <v>240</v>
      </c>
      <c r="C304" s="61">
        <v>1.3</v>
      </c>
      <c r="D304" s="62" t="s">
        <v>183</v>
      </c>
      <c r="E304" s="62" t="s">
        <v>236</v>
      </c>
      <c r="F304" s="62" t="s">
        <v>67</v>
      </c>
      <c r="G304" s="62" t="s">
        <v>71</v>
      </c>
      <c r="H304" s="63">
        <v>43344</v>
      </c>
      <c r="I304" s="63">
        <v>43374</v>
      </c>
      <c r="J304" s="90" t="str">
        <f t="shared" si="16"/>
        <v>01.09.18 - 01.10.18 (1 months)</v>
      </c>
      <c r="K304" s="6" t="s">
        <v>43</v>
      </c>
      <c r="L304" s="54">
        <v>0</v>
      </c>
      <c r="M304" s="54">
        <v>0</v>
      </c>
      <c r="N304" s="65">
        <v>0</v>
      </c>
      <c r="O304" s="54">
        <v>0</v>
      </c>
      <c r="P304" s="54">
        <v>0</v>
      </c>
      <c r="Q304" s="65">
        <v>0</v>
      </c>
      <c r="R304" s="54">
        <v>0.54166666666666663</v>
      </c>
      <c r="S304" s="54">
        <v>0.70833333333333337</v>
      </c>
      <c r="T304" s="65">
        <v>4</v>
      </c>
      <c r="U304" s="65">
        <v>24.7</v>
      </c>
      <c r="V304" s="65">
        <v>0</v>
      </c>
      <c r="W304" s="65">
        <v>0</v>
      </c>
      <c r="X304" s="65">
        <v>0</v>
      </c>
      <c r="Y304" s="62"/>
      <c r="Z304" s="62"/>
      <c r="AA304" s="45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6"/>
      <c r="AS304" s="66"/>
      <c r="AT304" s="16" t="s">
        <v>164</v>
      </c>
      <c r="AU304" s="62"/>
      <c r="AV304" s="62">
        <v>13</v>
      </c>
      <c r="AW304" s="66"/>
    </row>
    <row r="305" spans="1:49" s="72" customFormat="1" ht="25.5" x14ac:dyDescent="0.25">
      <c r="A305" s="60">
        <v>99.330999999997303</v>
      </c>
      <c r="B305" s="60" t="s">
        <v>240</v>
      </c>
      <c r="C305" s="61">
        <v>1.3</v>
      </c>
      <c r="D305" s="62" t="s">
        <v>183</v>
      </c>
      <c r="E305" s="62" t="s">
        <v>236</v>
      </c>
      <c r="F305" s="62" t="s">
        <v>67</v>
      </c>
      <c r="G305" s="62" t="s">
        <v>71</v>
      </c>
      <c r="H305" s="63">
        <v>43374</v>
      </c>
      <c r="I305" s="63">
        <v>43405</v>
      </c>
      <c r="J305" s="90" t="str">
        <f t="shared" si="16"/>
        <v>01.10.18 - 01.11.18 (1 months)</v>
      </c>
      <c r="K305" s="6" t="s">
        <v>43</v>
      </c>
      <c r="L305" s="54">
        <v>0</v>
      </c>
      <c r="M305" s="54">
        <v>0.22916666666666666</v>
      </c>
      <c r="N305" s="65">
        <v>5.5</v>
      </c>
      <c r="O305" s="54">
        <v>0</v>
      </c>
      <c r="P305" s="54">
        <v>0.22916666666666666</v>
      </c>
      <c r="Q305" s="65">
        <v>5.5</v>
      </c>
      <c r="R305" s="54">
        <v>0</v>
      </c>
      <c r="S305" s="54">
        <v>0.41666666666666669</v>
      </c>
      <c r="T305" s="65">
        <v>10</v>
      </c>
      <c r="U305" s="65">
        <v>23.4</v>
      </c>
      <c r="V305" s="65">
        <v>0</v>
      </c>
      <c r="W305" s="65">
        <v>0</v>
      </c>
      <c r="X305" s="65">
        <v>0</v>
      </c>
      <c r="Y305" s="62"/>
      <c r="Z305" s="62"/>
      <c r="AA305" s="45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6"/>
      <c r="AS305" s="66"/>
      <c r="AT305" s="16" t="s">
        <v>164</v>
      </c>
      <c r="AU305" s="62"/>
      <c r="AV305" s="62">
        <v>13</v>
      </c>
      <c r="AW305" s="66"/>
    </row>
    <row r="306" spans="1:49" s="72" customFormat="1" ht="25.5" x14ac:dyDescent="0.25">
      <c r="A306" s="60">
        <v>99.331999999997294</v>
      </c>
      <c r="B306" s="60" t="s">
        <v>240</v>
      </c>
      <c r="C306" s="61">
        <v>1.3</v>
      </c>
      <c r="D306" s="62" t="s">
        <v>183</v>
      </c>
      <c r="E306" s="62" t="s">
        <v>236</v>
      </c>
      <c r="F306" s="62" t="s">
        <v>67</v>
      </c>
      <c r="G306" s="62" t="s">
        <v>71</v>
      </c>
      <c r="H306" s="63">
        <v>43374</v>
      </c>
      <c r="I306" s="63">
        <v>43405</v>
      </c>
      <c r="J306" s="90" t="str">
        <f t="shared" si="16"/>
        <v>01.10.18 - 01.11.18 (1 months)</v>
      </c>
      <c r="K306" s="6" t="s">
        <v>43</v>
      </c>
      <c r="L306" s="54">
        <v>0.85416666666666663</v>
      </c>
      <c r="M306" s="54">
        <v>0</v>
      </c>
      <c r="N306" s="65">
        <v>3.5</v>
      </c>
      <c r="O306" s="54">
        <v>0.85416666666666663</v>
      </c>
      <c r="P306" s="54">
        <v>0</v>
      </c>
      <c r="Q306" s="65">
        <v>3.5</v>
      </c>
      <c r="R306" s="54">
        <v>0.83333333333333337</v>
      </c>
      <c r="S306" s="54">
        <v>0</v>
      </c>
      <c r="T306" s="65">
        <v>4</v>
      </c>
      <c r="U306" s="65">
        <v>23.4</v>
      </c>
      <c r="V306" s="65">
        <v>0</v>
      </c>
      <c r="W306" s="65">
        <v>0</v>
      </c>
      <c r="X306" s="65">
        <v>0</v>
      </c>
      <c r="Y306" s="62"/>
      <c r="Z306" s="62"/>
      <c r="AA306" s="45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6"/>
      <c r="AS306" s="66"/>
      <c r="AT306" s="16" t="s">
        <v>164</v>
      </c>
      <c r="AU306" s="62"/>
      <c r="AV306" s="62">
        <v>13</v>
      </c>
      <c r="AW306" s="66"/>
    </row>
    <row r="307" spans="1:49" s="72" customFormat="1" ht="25.5" x14ac:dyDescent="0.25">
      <c r="A307" s="60">
        <v>99.332999999997298</v>
      </c>
      <c r="B307" s="60" t="s">
        <v>240</v>
      </c>
      <c r="C307" s="61">
        <v>1.3</v>
      </c>
      <c r="D307" s="62" t="s">
        <v>183</v>
      </c>
      <c r="E307" s="62" t="s">
        <v>236</v>
      </c>
      <c r="F307" s="62" t="s">
        <v>67</v>
      </c>
      <c r="G307" s="62" t="s">
        <v>71</v>
      </c>
      <c r="H307" s="63">
        <v>43405</v>
      </c>
      <c r="I307" s="63">
        <v>43435</v>
      </c>
      <c r="J307" s="90" t="str">
        <f>TEXT(H307,"DD.MM.YY")&amp;" - "&amp;TEXT(I307,"DD.MM.YY")&amp;" ("&amp;DATEDIF(H307,I307+1,"m")&amp;" months)"</f>
        <v>01.11.18 - 01.12.18 (1 months)</v>
      </c>
      <c r="K307" s="6" t="s">
        <v>43</v>
      </c>
      <c r="L307" s="54">
        <v>0</v>
      </c>
      <c r="M307" s="54">
        <v>0.22916666666666666</v>
      </c>
      <c r="N307" s="65">
        <v>5.5</v>
      </c>
      <c r="O307" s="54">
        <v>0</v>
      </c>
      <c r="P307" s="54">
        <v>0.22916666666666666</v>
      </c>
      <c r="Q307" s="65">
        <v>5.5</v>
      </c>
      <c r="R307" s="54">
        <v>0</v>
      </c>
      <c r="S307" s="54">
        <v>0.41666666666666669</v>
      </c>
      <c r="T307" s="65">
        <v>10</v>
      </c>
      <c r="U307" s="65">
        <v>23.4</v>
      </c>
      <c r="V307" s="65">
        <v>0</v>
      </c>
      <c r="W307" s="65">
        <v>0</v>
      </c>
      <c r="X307" s="65">
        <v>0</v>
      </c>
      <c r="Y307" s="62"/>
      <c r="Z307" s="62"/>
      <c r="AA307" s="45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6"/>
      <c r="AS307" s="66"/>
      <c r="AT307" s="16" t="s">
        <v>164</v>
      </c>
      <c r="AU307" s="62"/>
      <c r="AV307" s="62">
        <v>13</v>
      </c>
      <c r="AW307" s="66"/>
    </row>
    <row r="308" spans="1:49" s="72" customFormat="1" ht="25.5" x14ac:dyDescent="0.25">
      <c r="A308" s="60">
        <v>99.333999999997303</v>
      </c>
      <c r="B308" s="60" t="s">
        <v>240</v>
      </c>
      <c r="C308" s="61">
        <v>1.3</v>
      </c>
      <c r="D308" s="62" t="s">
        <v>183</v>
      </c>
      <c r="E308" s="62" t="s">
        <v>236</v>
      </c>
      <c r="F308" s="62" t="s">
        <v>67</v>
      </c>
      <c r="G308" s="62" t="s">
        <v>71</v>
      </c>
      <c r="H308" s="63">
        <v>43405</v>
      </c>
      <c r="I308" s="63">
        <v>43435</v>
      </c>
      <c r="J308" s="90" t="str">
        <f>TEXT(H308,"DD.MM.YY")&amp;" - "&amp;TEXT(I308,"DD.MM.YY")&amp;" ("&amp;DATEDIF(H308,I308+1,"m")&amp;" months)"</f>
        <v>01.11.18 - 01.12.18 (1 months)</v>
      </c>
      <c r="K308" s="6" t="s">
        <v>43</v>
      </c>
      <c r="L308" s="54">
        <v>0.85416666666666663</v>
      </c>
      <c r="M308" s="54">
        <v>0</v>
      </c>
      <c r="N308" s="65">
        <v>3.5</v>
      </c>
      <c r="O308" s="54">
        <v>0.85416666666666663</v>
      </c>
      <c r="P308" s="54">
        <v>0</v>
      </c>
      <c r="Q308" s="65">
        <v>3.5</v>
      </c>
      <c r="R308" s="54">
        <v>0.8125</v>
      </c>
      <c r="S308" s="54">
        <v>0</v>
      </c>
      <c r="T308" s="65">
        <v>4.5</v>
      </c>
      <c r="U308" s="65">
        <v>23.4</v>
      </c>
      <c r="V308" s="65">
        <v>0</v>
      </c>
      <c r="W308" s="65">
        <v>0</v>
      </c>
      <c r="X308" s="65">
        <v>0</v>
      </c>
      <c r="Y308" s="62"/>
      <c r="Z308" s="62"/>
      <c r="AA308" s="45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6"/>
      <c r="AS308" s="66"/>
      <c r="AT308" s="16" t="s">
        <v>164</v>
      </c>
      <c r="AU308" s="62"/>
      <c r="AV308" s="62">
        <v>13</v>
      </c>
      <c r="AW308" s="66"/>
    </row>
    <row r="309" spans="1:49" s="72" customFormat="1" ht="25.5" x14ac:dyDescent="0.25">
      <c r="A309" s="60">
        <v>99.334999999997393</v>
      </c>
      <c r="B309" s="60" t="s">
        <v>240</v>
      </c>
      <c r="C309" s="61">
        <v>1.3</v>
      </c>
      <c r="D309" s="62" t="s">
        <v>183</v>
      </c>
      <c r="E309" s="62" t="s">
        <v>236</v>
      </c>
      <c r="F309" s="62" t="s">
        <v>67</v>
      </c>
      <c r="G309" s="62" t="s">
        <v>71</v>
      </c>
      <c r="H309" s="63">
        <v>43435</v>
      </c>
      <c r="I309" s="63">
        <v>43466</v>
      </c>
      <c r="J309" s="90" t="str">
        <f t="shared" si="16"/>
        <v>01.12.18 - 01.01.19 (1 months)</v>
      </c>
      <c r="K309" s="6" t="s">
        <v>43</v>
      </c>
      <c r="L309" s="54">
        <v>0</v>
      </c>
      <c r="M309" s="54">
        <v>0.22916666666666666</v>
      </c>
      <c r="N309" s="65">
        <v>5.5</v>
      </c>
      <c r="O309" s="54">
        <v>0</v>
      </c>
      <c r="P309" s="54">
        <v>0.22916666666666666</v>
      </c>
      <c r="Q309" s="65">
        <v>5.5</v>
      </c>
      <c r="R309" s="54">
        <v>0</v>
      </c>
      <c r="S309" s="54">
        <v>0.41666666666666669</v>
      </c>
      <c r="T309" s="65">
        <v>10</v>
      </c>
      <c r="U309" s="65">
        <v>23.4</v>
      </c>
      <c r="V309" s="65">
        <v>0</v>
      </c>
      <c r="W309" s="65">
        <v>0</v>
      </c>
      <c r="X309" s="65">
        <v>0</v>
      </c>
      <c r="Y309" s="62"/>
      <c r="Z309" s="62"/>
      <c r="AA309" s="45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6"/>
      <c r="AS309" s="66"/>
      <c r="AT309" s="16" t="s">
        <v>164</v>
      </c>
      <c r="AU309" s="62"/>
      <c r="AV309" s="62">
        <v>13</v>
      </c>
      <c r="AW309" s="66"/>
    </row>
    <row r="310" spans="1:49" s="72" customFormat="1" ht="25.5" x14ac:dyDescent="0.25">
      <c r="A310" s="60">
        <v>99.335999999997398</v>
      </c>
      <c r="B310" s="60" t="s">
        <v>240</v>
      </c>
      <c r="C310" s="61">
        <v>1.3</v>
      </c>
      <c r="D310" s="62" t="s">
        <v>183</v>
      </c>
      <c r="E310" s="62" t="s">
        <v>236</v>
      </c>
      <c r="F310" s="62" t="s">
        <v>67</v>
      </c>
      <c r="G310" s="62" t="s">
        <v>71</v>
      </c>
      <c r="H310" s="63">
        <v>43435</v>
      </c>
      <c r="I310" s="63">
        <v>43466</v>
      </c>
      <c r="J310" s="90" t="str">
        <f t="shared" si="16"/>
        <v>01.12.18 - 01.01.19 (1 months)</v>
      </c>
      <c r="K310" s="6" t="s">
        <v>43</v>
      </c>
      <c r="L310" s="54">
        <v>0.85416666666666663</v>
      </c>
      <c r="M310" s="54">
        <v>0</v>
      </c>
      <c r="N310" s="65">
        <v>3.5</v>
      </c>
      <c r="O310" s="54">
        <v>0.85416666666666663</v>
      </c>
      <c r="P310" s="54">
        <v>0</v>
      </c>
      <c r="Q310" s="65">
        <v>3.5</v>
      </c>
      <c r="R310" s="54">
        <v>0.8125</v>
      </c>
      <c r="S310" s="54">
        <v>0</v>
      </c>
      <c r="T310" s="65">
        <v>4.5</v>
      </c>
      <c r="U310" s="65">
        <v>23.4</v>
      </c>
      <c r="V310" s="65">
        <v>0</v>
      </c>
      <c r="W310" s="65">
        <v>0</v>
      </c>
      <c r="X310" s="65">
        <v>0</v>
      </c>
      <c r="Y310" s="62"/>
      <c r="Z310" s="62"/>
      <c r="AA310" s="45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6"/>
      <c r="AS310" s="66"/>
      <c r="AT310" s="16" t="s">
        <v>164</v>
      </c>
      <c r="AU310" s="62"/>
      <c r="AV310" s="62">
        <v>13</v>
      </c>
      <c r="AW310" s="66"/>
    </row>
    <row r="311" spans="1:49" x14ac:dyDescent="0.25">
      <c r="A311" s="8"/>
      <c r="B311" s="50" t="s">
        <v>241</v>
      </c>
      <c r="C311" s="51"/>
      <c r="D311" s="2"/>
      <c r="E311" s="2"/>
      <c r="F311" s="2"/>
      <c r="G311" s="2"/>
      <c r="H311" s="2"/>
      <c r="I311" s="2"/>
      <c r="J311" s="88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</row>
    <row r="312" spans="1:49" x14ac:dyDescent="0.25">
      <c r="A312" s="8"/>
      <c r="B312" s="8"/>
      <c r="C312" s="53"/>
      <c r="D312" s="2"/>
      <c r="E312" s="2"/>
      <c r="F312" s="2"/>
      <c r="G312" s="2"/>
      <c r="H312" s="2"/>
      <c r="I312" s="2"/>
      <c r="J312" s="88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</row>
    <row r="313" spans="1:49" x14ac:dyDescent="0.25">
      <c r="A313" s="8"/>
      <c r="B313" s="8"/>
      <c r="C313" s="53"/>
      <c r="D313" s="2"/>
      <c r="E313" s="2"/>
      <c r="F313" s="2"/>
      <c r="G313" s="2"/>
      <c r="H313" s="2"/>
      <c r="I313" s="2"/>
      <c r="J313" s="88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</row>
    <row r="314" spans="1:49" x14ac:dyDescent="0.25">
      <c r="A314" s="8"/>
      <c r="B314" s="8"/>
      <c r="C314" s="53"/>
      <c r="D314" s="2"/>
      <c r="E314" s="2"/>
      <c r="F314" s="2"/>
      <c r="G314" s="2"/>
      <c r="H314" s="2"/>
      <c r="I314" s="2"/>
      <c r="J314" s="88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</row>
    <row r="315" spans="1:49" x14ac:dyDescent="0.25">
      <c r="A315" s="8"/>
      <c r="B315" s="8"/>
      <c r="C315" s="53"/>
      <c r="D315" s="2"/>
      <c r="E315" s="2"/>
      <c r="F315" s="2"/>
      <c r="G315" s="2"/>
      <c r="H315" s="2"/>
      <c r="I315" s="2"/>
      <c r="J315" s="88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</row>
    <row r="316" spans="1:49" x14ac:dyDescent="0.25">
      <c r="A316" s="8"/>
      <c r="B316" s="8"/>
      <c r="C316" s="53"/>
      <c r="D316" s="2"/>
      <c r="E316" s="2"/>
      <c r="F316" s="2"/>
      <c r="G316" s="2"/>
      <c r="H316" s="2"/>
      <c r="I316" s="2"/>
      <c r="J316" s="88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</row>
    <row r="317" spans="1:49" x14ac:dyDescent="0.25">
      <c r="A317" s="8"/>
      <c r="B317" s="8"/>
      <c r="C317" s="53"/>
      <c r="D317" s="2"/>
      <c r="E317" s="2"/>
      <c r="F317" s="2"/>
      <c r="G317" s="2"/>
      <c r="H317" s="2"/>
      <c r="I317" s="2"/>
      <c r="J317" s="88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</row>
    <row r="318" spans="1:49" x14ac:dyDescent="0.25">
      <c r="A318" s="8"/>
      <c r="B318" s="8"/>
      <c r="C318" s="53"/>
      <c r="D318" s="2"/>
      <c r="E318" s="2"/>
      <c r="F318" s="2"/>
      <c r="G318" s="2"/>
      <c r="H318" s="2"/>
      <c r="I318" s="2"/>
      <c r="J318" s="88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</row>
    <row r="319" spans="1:49" x14ac:dyDescent="0.25">
      <c r="A319" s="8"/>
      <c r="B319" s="8"/>
      <c r="C319" s="53"/>
      <c r="D319" s="2"/>
      <c r="E319" s="2"/>
      <c r="F319" s="2"/>
      <c r="G319" s="2"/>
      <c r="H319" s="2"/>
      <c r="I319" s="2"/>
      <c r="J319" s="88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</row>
    <row r="320" spans="1:49" x14ac:dyDescent="0.25">
      <c r="A320" s="8"/>
      <c r="B320" s="8"/>
      <c r="C320" s="53"/>
      <c r="D320" s="2"/>
      <c r="E320" s="2"/>
      <c r="F320" s="2"/>
      <c r="G320" s="2"/>
      <c r="H320" s="2"/>
      <c r="I320" s="2"/>
      <c r="J320" s="88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</row>
    <row r="321" spans="3:3" x14ac:dyDescent="0.25">
      <c r="C321" s="52"/>
    </row>
    <row r="322" spans="3:3" x14ac:dyDescent="0.25">
      <c r="C322" s="52"/>
    </row>
    <row r="323" spans="3:3" x14ac:dyDescent="0.25">
      <c r="C323" s="52"/>
    </row>
    <row r="324" spans="3:3" x14ac:dyDescent="0.25">
      <c r="C324" s="52"/>
    </row>
    <row r="325" spans="3:3" x14ac:dyDescent="0.25">
      <c r="C325" s="52"/>
    </row>
    <row r="326" spans="3:3" x14ac:dyDescent="0.25">
      <c r="C326" s="52"/>
    </row>
    <row r="327" spans="3:3" x14ac:dyDescent="0.25">
      <c r="C327" s="52"/>
    </row>
    <row r="328" spans="3:3" x14ac:dyDescent="0.25">
      <c r="C328" s="52"/>
    </row>
    <row r="329" spans="3:3" x14ac:dyDescent="0.25">
      <c r="C329" s="52"/>
    </row>
    <row r="330" spans="3:3" x14ac:dyDescent="0.25">
      <c r="C330" s="52"/>
    </row>
    <row r="331" spans="3:3" x14ac:dyDescent="0.25">
      <c r="C331" s="52"/>
    </row>
    <row r="332" spans="3:3" x14ac:dyDescent="0.25">
      <c r="C332" s="52"/>
    </row>
    <row r="333" spans="3:3" x14ac:dyDescent="0.25">
      <c r="C333" s="52"/>
    </row>
    <row r="334" spans="3:3" x14ac:dyDescent="0.25">
      <c r="C334" s="52"/>
    </row>
    <row r="335" spans="3:3" x14ac:dyDescent="0.25">
      <c r="C335" s="52"/>
    </row>
    <row r="336" spans="3:3" x14ac:dyDescent="0.25">
      <c r="C336" s="52"/>
    </row>
    <row r="337" spans="3:3" x14ac:dyDescent="0.25">
      <c r="C337" s="52"/>
    </row>
    <row r="338" spans="3:3" x14ac:dyDescent="0.25">
      <c r="C338" s="52"/>
    </row>
    <row r="339" spans="3:3" x14ac:dyDescent="0.25">
      <c r="C339" s="52"/>
    </row>
    <row r="340" spans="3:3" x14ac:dyDescent="0.25">
      <c r="C340" s="52"/>
    </row>
    <row r="341" spans="3:3" x14ac:dyDescent="0.25">
      <c r="C341" s="52"/>
    </row>
  </sheetData>
  <sheetProtection sort="0" autoFilter="0"/>
  <mergeCells count="29">
    <mergeCell ref="C3:C5"/>
    <mergeCell ref="G3:G5"/>
    <mergeCell ref="AW3:AW5"/>
    <mergeCell ref="AI4:AI5"/>
    <mergeCell ref="AJ4:AJ5"/>
    <mergeCell ref="AH4:AH5"/>
    <mergeCell ref="AA3:AA5"/>
    <mergeCell ref="Y4:Z4"/>
    <mergeCell ref="AG4:AG5"/>
    <mergeCell ref="AU4:AV4"/>
    <mergeCell ref="H3:H5"/>
    <mergeCell ref="I3:I5"/>
    <mergeCell ref="O4:Q4"/>
    <mergeCell ref="A3:A5"/>
    <mergeCell ref="AT3:AT5"/>
    <mergeCell ref="AR3:AR5"/>
    <mergeCell ref="AS3:AS5"/>
    <mergeCell ref="D3:D5"/>
    <mergeCell ref="E3:E5"/>
    <mergeCell ref="J3:J5"/>
    <mergeCell ref="K3:K5"/>
    <mergeCell ref="R4:T4"/>
    <mergeCell ref="U4:U5"/>
    <mergeCell ref="V4:V5"/>
    <mergeCell ref="L4:N4"/>
    <mergeCell ref="F3:F5"/>
    <mergeCell ref="W4:W5"/>
    <mergeCell ref="X4:X5"/>
    <mergeCell ref="B3:B5"/>
  </mergeCells>
  <conditionalFormatting sqref="O6:O7 R6:R7 R311:R1048576 O311:O1048576">
    <cfRule type="expression" dxfId="911" priority="1246">
      <formula>AND(M6&lt;=L6, O6&lt;M6, O6&lt;&gt;"")</formula>
    </cfRule>
  </conditionalFormatting>
  <conditionalFormatting sqref="L6:L7 L311:L1048576">
    <cfRule type="expression" dxfId="910" priority="1243">
      <formula>AND(S6&lt;=R6, L6&lt;S6, L6&lt;&gt;"")</formula>
    </cfRule>
  </conditionalFormatting>
  <conditionalFormatting sqref="O8 R8 O10 R10">
    <cfRule type="expression" dxfId="909" priority="1242">
      <formula>AND(M8&lt;=L8, O8&lt;M8, O8&lt;&gt;"")</formula>
    </cfRule>
  </conditionalFormatting>
  <conditionalFormatting sqref="L8:L10">
    <cfRule type="expression" dxfId="908" priority="1241">
      <formula>AND(S8&lt;=R8, L8&lt;S8, L8&lt;&gt;"")</formula>
    </cfRule>
  </conditionalFormatting>
  <conditionalFormatting sqref="O9">
    <cfRule type="expression" dxfId="907" priority="1240">
      <formula>AND(V9&lt;=U9, O9&lt;V9, O9&lt;&gt;"")</formula>
    </cfRule>
  </conditionalFormatting>
  <conditionalFormatting sqref="R9">
    <cfRule type="expression" dxfId="906" priority="1239">
      <formula>AND(Y9&lt;=X9, R9&lt;Y9, R9&lt;&gt;"")</formula>
    </cfRule>
  </conditionalFormatting>
  <conditionalFormatting sqref="L10">
    <cfRule type="expression" dxfId="905" priority="1238">
      <formula>AND(S10&lt;=R10, L10&lt;S10, L10&lt;&gt;"")</formula>
    </cfRule>
  </conditionalFormatting>
  <conditionalFormatting sqref="O10 R10">
    <cfRule type="expression" dxfId="904" priority="1237">
      <formula>AND(M10&lt;=L10, O10&lt;M10, O10&lt;&gt;"")</formula>
    </cfRule>
  </conditionalFormatting>
  <conditionalFormatting sqref="O11 R11">
    <cfRule type="expression" dxfId="903" priority="1236">
      <formula>AND(M11&lt;=L11, O11&lt;M11, O11&lt;&gt;"")</formula>
    </cfRule>
  </conditionalFormatting>
  <conditionalFormatting sqref="L11">
    <cfRule type="expression" dxfId="902" priority="1235">
      <formula>AND(S11&lt;=R11, L11&lt;S11, L11&lt;&gt;"")</formula>
    </cfRule>
  </conditionalFormatting>
  <conditionalFormatting sqref="O12:O13 R12:R13">
    <cfRule type="expression" dxfId="901" priority="1234">
      <formula>AND(M12&lt;=L12, O12&lt;M12, O12&lt;&gt;"")</formula>
    </cfRule>
  </conditionalFormatting>
  <conditionalFormatting sqref="L12:L13">
    <cfRule type="expression" dxfId="900" priority="1233">
      <formula>AND(S12&lt;=R12, L12&lt;S12, L12&lt;&gt;"")</formula>
    </cfRule>
  </conditionalFormatting>
  <conditionalFormatting sqref="O17:O20 R17:R20">
    <cfRule type="expression" dxfId="899" priority="1232">
      <formula>AND(M17&lt;=L17, O17&lt;M17, O17&lt;&gt;"")</formula>
    </cfRule>
  </conditionalFormatting>
  <conditionalFormatting sqref="L17:L20">
    <cfRule type="expression" dxfId="898" priority="1231">
      <formula>AND(S17&lt;=R17, L17&lt;S17, L17&lt;&gt;"")</formula>
    </cfRule>
  </conditionalFormatting>
  <conditionalFormatting sqref="O21 R21">
    <cfRule type="expression" dxfId="897" priority="1230">
      <formula>AND(M21&lt;=L21, O21&lt;M21, O21&lt;&gt;"")</formula>
    </cfRule>
  </conditionalFormatting>
  <conditionalFormatting sqref="L21">
    <cfRule type="expression" dxfId="896" priority="1229">
      <formula>AND(S21&lt;=R21, L21&lt;S21, L21&lt;&gt;"")</formula>
    </cfRule>
  </conditionalFormatting>
  <conditionalFormatting sqref="O22:O27 R22:R27">
    <cfRule type="expression" dxfId="895" priority="1228">
      <formula>AND(M22&lt;=L22, O22&lt;M22, O22&lt;&gt;"")</formula>
    </cfRule>
  </conditionalFormatting>
  <conditionalFormatting sqref="L22:L27">
    <cfRule type="expression" dxfId="894" priority="1227">
      <formula>AND(S22&lt;=R22, L22&lt;S22, L22&lt;&gt;"")</formula>
    </cfRule>
  </conditionalFormatting>
  <conditionalFormatting sqref="O28:O33 R28:R33">
    <cfRule type="expression" dxfId="893" priority="1226">
      <formula>AND(M28&lt;=L28, O28&lt;M28, O28&lt;&gt;"")</formula>
    </cfRule>
  </conditionalFormatting>
  <conditionalFormatting sqref="L28:L33">
    <cfRule type="expression" dxfId="892" priority="1225">
      <formula>AND(S28&lt;=R28, L28&lt;S28, L28&lt;&gt;"")</formula>
    </cfRule>
  </conditionalFormatting>
  <conditionalFormatting sqref="O34 R34">
    <cfRule type="expression" dxfId="891" priority="1224">
      <formula>AND(M34&lt;=L34, O34&lt;M34, O34&lt;&gt;"")</formula>
    </cfRule>
  </conditionalFormatting>
  <conditionalFormatting sqref="L34">
    <cfRule type="expression" dxfId="890" priority="1223">
      <formula>AND(S34&lt;=R34, L34&lt;S34, L34&lt;&gt;"")</formula>
    </cfRule>
  </conditionalFormatting>
  <conditionalFormatting sqref="L57">
    <cfRule type="expression" dxfId="889" priority="1084">
      <formula>AND(S57&lt;=R57, L57&lt;S57, L57&lt;&gt;"")</formula>
    </cfRule>
  </conditionalFormatting>
  <conditionalFormatting sqref="O57">
    <cfRule type="expression" dxfId="888" priority="1083">
      <formula>AND(V57&lt;=U57, O57&lt;V57, O57&lt;&gt;"")</formula>
    </cfRule>
  </conditionalFormatting>
  <conditionalFormatting sqref="R57">
    <cfRule type="expression" dxfId="887" priority="1082">
      <formula>AND(Y57&lt;=X57, R57&lt;Y57, R57&lt;&gt;"")</formula>
    </cfRule>
  </conditionalFormatting>
  <conditionalFormatting sqref="R58">
    <cfRule type="expression" dxfId="886" priority="1081">
      <formula>AND(P58&lt;=O58, R58&lt;P58, R58&lt;&gt;"")</formula>
    </cfRule>
  </conditionalFormatting>
  <conditionalFormatting sqref="L59">
    <cfRule type="expression" dxfId="885" priority="1080">
      <formula>AND(S59&lt;=R59, L59&lt;S59, L59&lt;&gt;"")</formula>
    </cfRule>
  </conditionalFormatting>
  <conditionalFormatting sqref="O59">
    <cfRule type="expression" dxfId="884" priority="1079">
      <formula>AND(V59&lt;=U59, O59&lt;V59, O59&lt;&gt;"")</formula>
    </cfRule>
  </conditionalFormatting>
  <conditionalFormatting sqref="R59">
    <cfRule type="expression" dxfId="883" priority="1078">
      <formula>AND(Y59&lt;=X59, R59&lt;Y59, R59&lt;&gt;"")</formula>
    </cfRule>
  </conditionalFormatting>
  <conditionalFormatting sqref="O60">
    <cfRule type="expression" dxfId="882" priority="1077">
      <formula>AND(M60&lt;=L60, O60&lt;M60, O60&lt;&gt;"")</formula>
    </cfRule>
  </conditionalFormatting>
  <conditionalFormatting sqref="L60">
    <cfRule type="expression" dxfId="881" priority="1076">
      <formula>AND(S60&lt;=R60, L60&lt;S60, L60&lt;&gt;"")</formula>
    </cfRule>
  </conditionalFormatting>
  <conditionalFormatting sqref="L61">
    <cfRule type="expression" dxfId="880" priority="1074">
      <formula>AND(S61&lt;=R61, L61&lt;S61, L61&lt;&gt;"")</formula>
    </cfRule>
  </conditionalFormatting>
  <conditionalFormatting sqref="O61">
    <cfRule type="expression" dxfId="879" priority="1073">
      <formula>AND(V61&lt;=U61, O61&lt;V61, O61&lt;&gt;"")</formula>
    </cfRule>
  </conditionalFormatting>
  <conditionalFormatting sqref="R61">
    <cfRule type="expression" dxfId="878" priority="1072">
      <formula>AND(Y61&lt;=X61, R61&lt;Y61, R61&lt;&gt;"")</formula>
    </cfRule>
  </conditionalFormatting>
  <conditionalFormatting sqref="L62">
    <cfRule type="expression" dxfId="877" priority="1071">
      <formula>AND(S62&lt;=R62, L62&lt;S62, L62&lt;&gt;"")</formula>
    </cfRule>
  </conditionalFormatting>
  <conditionalFormatting sqref="O62">
    <cfRule type="expression" dxfId="876" priority="1070">
      <formula>AND(V62&lt;=U62, O62&lt;V62, O62&lt;&gt;"")</formula>
    </cfRule>
  </conditionalFormatting>
  <conditionalFormatting sqref="R62">
    <cfRule type="expression" dxfId="875" priority="1069">
      <formula>AND(Y62&lt;=X62, R62&lt;Y62, R62&lt;&gt;"")</formula>
    </cfRule>
  </conditionalFormatting>
  <conditionalFormatting sqref="L64">
    <cfRule type="expression" dxfId="874" priority="1067">
      <formula>AND(S64&lt;=R64, L64&lt;S64, L64&lt;&gt;"")</formula>
    </cfRule>
  </conditionalFormatting>
  <conditionalFormatting sqref="L63">
    <cfRule type="expression" dxfId="873" priority="1066">
      <formula>AND(S63&lt;=R63, L63&lt;S63, L63&lt;&gt;"")</formula>
    </cfRule>
  </conditionalFormatting>
  <conditionalFormatting sqref="O63">
    <cfRule type="expression" dxfId="872" priority="1065">
      <formula>AND(V63&lt;=U63, O63&lt;V63, O63&lt;&gt;"")</formula>
    </cfRule>
  </conditionalFormatting>
  <conditionalFormatting sqref="L65">
    <cfRule type="expression" dxfId="871" priority="1062">
      <formula>AND(S65&lt;=R65, L65&lt;S65, L65&lt;&gt;"")</formula>
    </cfRule>
  </conditionalFormatting>
  <conditionalFormatting sqref="O65">
    <cfRule type="expression" dxfId="870" priority="1061">
      <formula>AND(V65&lt;=U65, O65&lt;V65, O65&lt;&gt;"")</formula>
    </cfRule>
  </conditionalFormatting>
  <conditionalFormatting sqref="R65">
    <cfRule type="expression" dxfId="869" priority="1060">
      <formula>AND(Y65&lt;=X65, R65&lt;Y65, R65&lt;&gt;"")</formula>
    </cfRule>
  </conditionalFormatting>
  <conditionalFormatting sqref="L67">
    <cfRule type="expression" dxfId="868" priority="1056">
      <formula>AND(S67&lt;=R67, L67&lt;S67, L67&lt;&gt;"")</formula>
    </cfRule>
  </conditionalFormatting>
  <conditionalFormatting sqref="O67">
    <cfRule type="expression" dxfId="867" priority="1055">
      <formula>AND(V67&lt;=U67, O67&lt;V67, O67&lt;&gt;"")</formula>
    </cfRule>
  </conditionalFormatting>
  <conditionalFormatting sqref="L68">
    <cfRule type="expression" dxfId="866" priority="1053">
      <formula>AND(S68&lt;=R68, L68&lt;S68, L68&lt;&gt;"")</formula>
    </cfRule>
  </conditionalFormatting>
  <conditionalFormatting sqref="O68">
    <cfRule type="expression" dxfId="865" priority="1052">
      <formula>AND(V68&lt;=U68, O68&lt;V68, O68&lt;&gt;"")</formula>
    </cfRule>
  </conditionalFormatting>
  <conditionalFormatting sqref="R68">
    <cfRule type="expression" dxfId="864" priority="1051">
      <formula>AND(Y68&lt;=X68, R68&lt;Y68, R68&lt;&gt;"")</formula>
    </cfRule>
  </conditionalFormatting>
  <conditionalFormatting sqref="L86:L89 L94 L119:L123 L134 L143:L145 L150:L152">
    <cfRule type="expression" dxfId="863" priority="1017">
      <formula>AND(S86&lt;=R86, L86&lt;S86, L86&lt;&gt;"")</formula>
    </cfRule>
  </conditionalFormatting>
  <conditionalFormatting sqref="R85">
    <cfRule type="expression" dxfId="862" priority="1013">
      <formula>AND(Y85&lt;=X85, R85&lt;Y85, R85&lt;&gt;"")</formula>
    </cfRule>
  </conditionalFormatting>
  <conditionalFormatting sqref="O88">
    <cfRule type="expression" dxfId="861" priority="1012">
      <formula>AND(V88&lt;=U88, O88&lt;V88, O88&lt;&gt;"")</formula>
    </cfRule>
  </conditionalFormatting>
  <conditionalFormatting sqref="R88">
    <cfRule type="expression" dxfId="860" priority="1011">
      <formula>AND(Y88&lt;=X88, R88&lt;Y88, R88&lt;&gt;"")</formula>
    </cfRule>
  </conditionalFormatting>
  <conditionalFormatting sqref="L93">
    <cfRule type="expression" dxfId="859" priority="1010">
      <formula>AND(S93&lt;=R93, L93&lt;S93, L93&lt;&gt;"")</formula>
    </cfRule>
  </conditionalFormatting>
  <conditionalFormatting sqref="M93">
    <cfRule type="expression" dxfId="858" priority="1009">
      <formula>AND(T93&lt;=S93, M93&lt;T93, M93&lt;&gt;"")</formula>
    </cfRule>
  </conditionalFormatting>
  <conditionalFormatting sqref="O92">
    <cfRule type="expression" dxfId="857" priority="1008">
      <formula>AND(V92&lt;=U92, O92&lt;V92, O92&lt;&gt;"")</formula>
    </cfRule>
  </conditionalFormatting>
  <conditionalFormatting sqref="R92">
    <cfRule type="expression" dxfId="856" priority="1007">
      <formula>AND(Y92&lt;=X92, R92&lt;Y92, R92&lt;&gt;"")</formula>
    </cfRule>
  </conditionalFormatting>
  <conditionalFormatting sqref="L92">
    <cfRule type="expression" dxfId="855" priority="1006">
      <formula>AND(S92&lt;=R92, L92&lt;S92, L92&lt;&gt;"")</formula>
    </cfRule>
  </conditionalFormatting>
  <conditionalFormatting sqref="O93">
    <cfRule type="expression" dxfId="854" priority="1005">
      <formula>AND(V93&lt;=U93, O93&lt;V93, O93&lt;&gt;"")</formula>
    </cfRule>
  </conditionalFormatting>
  <conditionalFormatting sqref="R93">
    <cfRule type="expression" dxfId="853" priority="1003">
      <formula>AND(Y93&lt;=X93, R93&lt;Y93, R93&lt;&gt;"")</formula>
    </cfRule>
  </conditionalFormatting>
  <conditionalFormatting sqref="L92">
    <cfRule type="expression" dxfId="852" priority="1001">
      <formula>AND(S92&lt;=R92, L92&lt;S92, L92&lt;&gt;"")</formula>
    </cfRule>
  </conditionalFormatting>
  <conditionalFormatting sqref="M92">
    <cfRule type="expression" dxfId="851" priority="1000">
      <formula>AND(T92&lt;=S92, M92&lt;T92, M92&lt;&gt;"")</formula>
    </cfRule>
  </conditionalFormatting>
  <conditionalFormatting sqref="L93">
    <cfRule type="expression" dxfId="850" priority="999">
      <formula>AND(S93&lt;=R93, L93&lt;S93, L93&lt;&gt;"")</formula>
    </cfRule>
  </conditionalFormatting>
  <conditionalFormatting sqref="O93">
    <cfRule type="expression" dxfId="849" priority="998">
      <formula>AND(V93&lt;=U93, O93&lt;V93, O93&lt;&gt;"")</formula>
    </cfRule>
  </conditionalFormatting>
  <conditionalFormatting sqref="O92">
    <cfRule type="expression" dxfId="848" priority="996">
      <formula>AND(V92&lt;=U92, O92&lt;V92, O92&lt;&gt;"")</formula>
    </cfRule>
  </conditionalFormatting>
  <conditionalFormatting sqref="P92">
    <cfRule type="expression" dxfId="847" priority="995">
      <formula>AND(W92&lt;=V92, P92&lt;W92, P92&lt;&gt;"")</formula>
    </cfRule>
  </conditionalFormatting>
  <conditionalFormatting sqref="R92">
    <cfRule type="expression" dxfId="846" priority="994">
      <formula>AND(Y92&lt;=X92, R92&lt;Y92, R92&lt;&gt;"")</formula>
    </cfRule>
  </conditionalFormatting>
  <conditionalFormatting sqref="S92">
    <cfRule type="expression" dxfId="845" priority="993">
      <formula>AND(Z92&lt;=Y92, S92&lt;Z92, S92&lt;&gt;"")</formula>
    </cfRule>
  </conditionalFormatting>
  <conditionalFormatting sqref="L92 L94">
    <cfRule type="expression" dxfId="844" priority="992">
      <formula>AND(S92&lt;=R92, L92&lt;S92, L92&lt;&gt;"")</formula>
    </cfRule>
  </conditionalFormatting>
  <conditionalFormatting sqref="M94">
    <cfRule type="expression" dxfId="843" priority="991">
      <formula>AND(T94&lt;=S94, M94&lt;T94, M94&lt;&gt;"")</formula>
    </cfRule>
  </conditionalFormatting>
  <conditionalFormatting sqref="O92">
    <cfRule type="expression" dxfId="842" priority="990">
      <formula>AND(V92&lt;=U92, O92&lt;V92, O92&lt;&gt;"")</formula>
    </cfRule>
  </conditionalFormatting>
  <conditionalFormatting sqref="R92">
    <cfRule type="expression" dxfId="841" priority="989">
      <formula>AND(Y92&lt;=X92, R92&lt;Y92, R92&lt;&gt;"")</formula>
    </cfRule>
  </conditionalFormatting>
  <conditionalFormatting sqref="R93">
    <cfRule type="expression" dxfId="840" priority="987">
      <formula>AND(Y93&lt;=X93, R93&lt;Y93, R93&lt;&gt;"")</formula>
    </cfRule>
  </conditionalFormatting>
  <conditionalFormatting sqref="O94">
    <cfRule type="expression" dxfId="839" priority="985">
      <formula>AND(V94&lt;=U94, O94&lt;V94, O94&lt;&gt;"")</formula>
    </cfRule>
  </conditionalFormatting>
  <conditionalFormatting sqref="P94">
    <cfRule type="expression" dxfId="838" priority="984">
      <formula>AND(W94&lt;=V94, P94&lt;W94, P94&lt;&gt;"")</formula>
    </cfRule>
  </conditionalFormatting>
  <conditionalFormatting sqref="R94">
    <cfRule type="expression" dxfId="837" priority="983">
      <formula>AND(Y94&lt;=X94, R94&lt;Y94, R94&lt;&gt;"")</formula>
    </cfRule>
  </conditionalFormatting>
  <conditionalFormatting sqref="S94">
    <cfRule type="expression" dxfId="836" priority="982">
      <formula>AND(Z94&lt;=Y94, S94&lt;Z94, S94&lt;&gt;"")</formula>
    </cfRule>
  </conditionalFormatting>
  <conditionalFormatting sqref="L93">
    <cfRule type="expression" dxfId="835" priority="981">
      <formula>AND(S93&lt;=R93, L93&lt;S93, L93&lt;&gt;"")</formula>
    </cfRule>
  </conditionalFormatting>
  <conditionalFormatting sqref="M93">
    <cfRule type="expression" dxfId="834" priority="980">
      <formula>AND(T93&lt;=S93, M93&lt;T93, M93&lt;&gt;"")</formula>
    </cfRule>
  </conditionalFormatting>
  <conditionalFormatting sqref="L94">
    <cfRule type="expression" dxfId="833" priority="979">
      <formula>AND(S94&lt;=R94, L94&lt;S94, L94&lt;&gt;"")</formula>
    </cfRule>
  </conditionalFormatting>
  <conditionalFormatting sqref="O94">
    <cfRule type="expression" dxfId="832" priority="978">
      <formula>AND(V94&lt;=U94, O94&lt;V94, O94&lt;&gt;"")</formula>
    </cfRule>
  </conditionalFormatting>
  <conditionalFormatting sqref="O92">
    <cfRule type="expression" dxfId="831" priority="976">
      <formula>AND(V92&lt;=U92, O92&lt;V92, O92&lt;&gt;"")</formula>
    </cfRule>
  </conditionalFormatting>
  <conditionalFormatting sqref="R92">
    <cfRule type="expression" dxfId="830" priority="975">
      <formula>AND(Y92&lt;=X92, R92&lt;Y92, R92&lt;&gt;"")</formula>
    </cfRule>
  </conditionalFormatting>
  <conditionalFormatting sqref="L92">
    <cfRule type="expression" dxfId="829" priority="974">
      <formula>AND(S92&lt;=R92, L92&lt;S92, L92&lt;&gt;"")</formula>
    </cfRule>
  </conditionalFormatting>
  <conditionalFormatting sqref="O93">
    <cfRule type="expression" dxfId="828" priority="973">
      <formula>AND(V93&lt;=U93, O93&lt;V93, O93&lt;&gt;"")</formula>
    </cfRule>
  </conditionalFormatting>
  <conditionalFormatting sqref="P93">
    <cfRule type="expression" dxfId="827" priority="972">
      <formula>AND(W93&lt;=V93, P93&lt;W93, P93&lt;&gt;"")</formula>
    </cfRule>
  </conditionalFormatting>
  <conditionalFormatting sqref="R93">
    <cfRule type="expression" dxfId="826" priority="971">
      <formula>AND(Y93&lt;=X93, R93&lt;Y93, R93&lt;&gt;"")</formula>
    </cfRule>
  </conditionalFormatting>
  <conditionalFormatting sqref="L95">
    <cfRule type="expression" dxfId="825" priority="968">
      <formula>AND(S95&lt;=R95, L95&lt;S95, L95&lt;&gt;"")</formula>
    </cfRule>
  </conditionalFormatting>
  <conditionalFormatting sqref="L95">
    <cfRule type="expression" dxfId="824" priority="967">
      <formula>AND(S95&lt;=R95, L95&lt;S95, L95&lt;&gt;"")</formula>
    </cfRule>
  </conditionalFormatting>
  <conditionalFormatting sqref="M95">
    <cfRule type="expression" dxfId="823" priority="966">
      <formula>AND(T95&lt;=S95, M95&lt;T95, M95&lt;&gt;"")</formula>
    </cfRule>
  </conditionalFormatting>
  <conditionalFormatting sqref="O95">
    <cfRule type="expression" dxfId="822" priority="965">
      <formula>AND(V95&lt;=U95, O95&lt;V95, O95&lt;&gt;"")</formula>
    </cfRule>
  </conditionalFormatting>
  <conditionalFormatting sqref="P95">
    <cfRule type="expression" dxfId="821" priority="964">
      <formula>AND(W95&lt;=V95, P95&lt;W95, P95&lt;&gt;"")</formula>
    </cfRule>
  </conditionalFormatting>
  <conditionalFormatting sqref="R95">
    <cfRule type="expression" dxfId="820" priority="963">
      <formula>AND(Y95&lt;=X95, R95&lt;Y95, R95&lt;&gt;"")</formula>
    </cfRule>
  </conditionalFormatting>
  <conditionalFormatting sqref="S95">
    <cfRule type="expression" dxfId="819" priority="962">
      <formula>AND(Z95&lt;=Y95, S95&lt;Z95, S95&lt;&gt;"")</formula>
    </cfRule>
  </conditionalFormatting>
  <conditionalFormatting sqref="L95">
    <cfRule type="expression" dxfId="818" priority="961">
      <formula>AND(S95&lt;=R95, L95&lt;S95, L95&lt;&gt;"")</formula>
    </cfRule>
  </conditionalFormatting>
  <conditionalFormatting sqref="O95">
    <cfRule type="expression" dxfId="817" priority="960">
      <formula>AND(V95&lt;=U95, O95&lt;V95, O95&lt;&gt;"")</formula>
    </cfRule>
  </conditionalFormatting>
  <conditionalFormatting sqref="R95">
    <cfRule type="expression" dxfId="816" priority="959">
      <formula>AND(Y95&lt;=X95, R95&lt;Y95, R95&lt;&gt;"")</formula>
    </cfRule>
  </conditionalFormatting>
  <conditionalFormatting sqref="R90 O90">
    <cfRule type="expression" dxfId="815" priority="958">
      <formula>AND(M90&lt;=L90, O90&lt;M90, O90&lt;&gt;"")</formula>
    </cfRule>
  </conditionalFormatting>
  <conditionalFormatting sqref="L90">
    <cfRule type="expression" dxfId="814" priority="957">
      <formula>AND(S90&lt;=R90, L90&lt;S90, L90&lt;&gt;"")</formula>
    </cfRule>
  </conditionalFormatting>
  <conditionalFormatting sqref="L90">
    <cfRule type="expression" dxfId="813" priority="956">
      <formula>AND(S90&lt;=R90, L90&lt;S90, L90&lt;&gt;"")</formula>
    </cfRule>
  </conditionalFormatting>
  <conditionalFormatting sqref="M90">
    <cfRule type="expression" dxfId="812" priority="955">
      <formula>AND(T90&lt;=S90, M90&lt;T90, M90&lt;&gt;"")</formula>
    </cfRule>
  </conditionalFormatting>
  <conditionalFormatting sqref="O49:O52 R49:R52">
    <cfRule type="expression" dxfId="811" priority="1090">
      <formula>AND(M49&lt;=L49, O49&lt;M49, O49&lt;&gt;"")</formula>
    </cfRule>
  </conditionalFormatting>
  <conditionalFormatting sqref="L49:L52">
    <cfRule type="expression" dxfId="810" priority="1089">
      <formula>AND(S49&lt;=R49, L49&lt;S49, L49&lt;&gt;"")</formula>
    </cfRule>
  </conditionalFormatting>
  <conditionalFormatting sqref="O53:O56 R53:R56">
    <cfRule type="expression" dxfId="809" priority="1088">
      <formula>AND(M53&lt;=L53, O53&lt;M53, O53&lt;&gt;"")</formula>
    </cfRule>
  </conditionalFormatting>
  <conditionalFormatting sqref="L53:L56">
    <cfRule type="expression" dxfId="808" priority="1087">
      <formula>AND(S53&lt;=R53, L53&lt;S53, L53&lt;&gt;"")</formula>
    </cfRule>
  </conditionalFormatting>
  <conditionalFormatting sqref="O58">
    <cfRule type="expression" dxfId="807" priority="1086">
      <formula>AND(M58&lt;=L58, O58&lt;M58, O58&lt;&gt;"")</formula>
    </cfRule>
  </conditionalFormatting>
  <conditionalFormatting sqref="L58">
    <cfRule type="expression" dxfId="806" priority="1085">
      <formula>AND(S58&lt;=R58, L58&lt;S58, L58&lt;&gt;"")</formula>
    </cfRule>
  </conditionalFormatting>
  <conditionalFormatting sqref="R60">
    <cfRule type="expression" dxfId="805" priority="1075">
      <formula>AND(P60&lt;=O60, R60&lt;P60, R60&lt;&gt;"")</formula>
    </cfRule>
  </conditionalFormatting>
  <conditionalFormatting sqref="O64">
    <cfRule type="expression" dxfId="804" priority="1068">
      <formula>AND(M64&lt;=L64, O64&lt;M64, O64&lt;&gt;"")</formula>
    </cfRule>
  </conditionalFormatting>
  <conditionalFormatting sqref="R63">
    <cfRule type="expression" dxfId="803" priority="1064">
      <formula>AND(Y63&lt;=X63, R63&lt;Y63, R63&lt;&gt;"")</formula>
    </cfRule>
  </conditionalFormatting>
  <conditionalFormatting sqref="R64">
    <cfRule type="expression" dxfId="802" priority="1063">
      <formula>AND(P64&lt;=O64, R64&lt;P64, R64&lt;&gt;"")</formula>
    </cfRule>
  </conditionalFormatting>
  <conditionalFormatting sqref="O66">
    <cfRule type="expression" dxfId="801" priority="1059">
      <formula>AND(M66&lt;=L66, O66&lt;M66, O66&lt;&gt;"")</formula>
    </cfRule>
  </conditionalFormatting>
  <conditionalFormatting sqref="L66">
    <cfRule type="expression" dxfId="800" priority="1058">
      <formula>AND(S66&lt;=R66, L66&lt;S66, L66&lt;&gt;"")</formula>
    </cfRule>
  </conditionalFormatting>
  <conditionalFormatting sqref="R66">
    <cfRule type="expression" dxfId="799" priority="1057">
      <formula>AND(P66&lt;=O66, R66&lt;P66, R66&lt;&gt;"")</formula>
    </cfRule>
  </conditionalFormatting>
  <conditionalFormatting sqref="R67">
    <cfRule type="expression" dxfId="798" priority="1054">
      <formula>AND(Y67&lt;=X67, R67&lt;Y67, R67&lt;&gt;"")</formula>
    </cfRule>
  </conditionalFormatting>
  <conditionalFormatting sqref="R86:R87 O86:O87 O89 R89 R94 O94 O119:O123 R119:R123 O143:O145 O151:O152">
    <cfRule type="expression" dxfId="797" priority="1018">
      <formula>AND(M86&lt;=L86, O86&lt;M86, O86&lt;&gt;"")</formula>
    </cfRule>
  </conditionalFormatting>
  <conditionalFormatting sqref="O85 R85">
    <cfRule type="expression" dxfId="796" priority="1016">
      <formula>AND(M85&lt;=L85, O85&lt;M85, O85&lt;&gt;"")</formula>
    </cfRule>
  </conditionalFormatting>
  <conditionalFormatting sqref="L85">
    <cfRule type="expression" dxfId="795" priority="1015">
      <formula>AND(S85&lt;=R85, L85&lt;S85, L85&lt;&gt;"")</formula>
    </cfRule>
  </conditionalFormatting>
  <conditionalFormatting sqref="R93">
    <cfRule type="expression" dxfId="794" priority="997">
      <formula>AND(Y93&lt;=X93, R93&lt;Y93, R93&lt;&gt;"")</formula>
    </cfRule>
  </conditionalFormatting>
  <conditionalFormatting sqref="O85">
    <cfRule type="expression" dxfId="793" priority="1014">
      <formula>AND(V85&lt;=U85, O85&lt;V85, O85&lt;&gt;"")</formula>
    </cfRule>
  </conditionalFormatting>
  <conditionalFormatting sqref="P93">
    <cfRule type="expression" dxfId="792" priority="1004">
      <formula>AND(W93&lt;=V93, P93&lt;W93, P93&lt;&gt;"")</formula>
    </cfRule>
  </conditionalFormatting>
  <conditionalFormatting sqref="S93">
    <cfRule type="expression" dxfId="791" priority="1002">
      <formula>AND(Z93&lt;=Y93, S93&lt;Z93, S93&lt;&gt;"")</formula>
    </cfRule>
  </conditionalFormatting>
  <conditionalFormatting sqref="O93">
    <cfRule type="expression" dxfId="790" priority="988">
      <formula>AND(V93&lt;=U93, O93&lt;V93, O93&lt;&gt;"")</formula>
    </cfRule>
  </conditionalFormatting>
  <conditionalFormatting sqref="L93">
    <cfRule type="expression" dxfId="789" priority="986">
      <formula>AND(S93&lt;=R93, L93&lt;S93, L93&lt;&gt;"")</formula>
    </cfRule>
  </conditionalFormatting>
  <conditionalFormatting sqref="R94">
    <cfRule type="expression" dxfId="788" priority="977">
      <formula>AND(Y94&lt;=X94, R94&lt;Y94, R94&lt;&gt;"")</formula>
    </cfRule>
  </conditionalFormatting>
  <conditionalFormatting sqref="S93">
    <cfRule type="expression" dxfId="787" priority="970">
      <formula>AND(Z93&lt;=Y93, S93&lt;Z93, S93&lt;&gt;"")</formula>
    </cfRule>
  </conditionalFormatting>
  <conditionalFormatting sqref="R95 O95">
    <cfRule type="expression" dxfId="786" priority="969">
      <formula>AND(M95&lt;=L95, O95&lt;M95, O95&lt;&gt;"")</formula>
    </cfRule>
  </conditionalFormatting>
  <conditionalFormatting sqref="O90">
    <cfRule type="expression" dxfId="785" priority="954">
      <formula>AND(V90&lt;=U90, O90&lt;V90, O90&lt;&gt;"")</formula>
    </cfRule>
  </conditionalFormatting>
  <conditionalFormatting sqref="P90">
    <cfRule type="expression" dxfId="784" priority="953">
      <formula>AND(W90&lt;=V90, P90&lt;W90, P90&lt;&gt;"")</formula>
    </cfRule>
  </conditionalFormatting>
  <conditionalFormatting sqref="R90">
    <cfRule type="expression" dxfId="783" priority="952">
      <formula>AND(Y90&lt;=X90, R90&lt;Y90, R90&lt;&gt;"")</formula>
    </cfRule>
  </conditionalFormatting>
  <conditionalFormatting sqref="S90">
    <cfRule type="expression" dxfId="782" priority="951">
      <formula>AND(Z90&lt;=Y90, S90&lt;Z90, S90&lt;&gt;"")</formula>
    </cfRule>
  </conditionalFormatting>
  <conditionalFormatting sqref="L90">
    <cfRule type="expression" dxfId="781" priority="950">
      <formula>AND(S90&lt;=R90, L90&lt;S90, L90&lt;&gt;"")</formula>
    </cfRule>
  </conditionalFormatting>
  <conditionalFormatting sqref="O90">
    <cfRule type="expression" dxfId="780" priority="949">
      <formula>AND(V90&lt;=U90, O90&lt;V90, O90&lt;&gt;"")</formula>
    </cfRule>
  </conditionalFormatting>
  <conditionalFormatting sqref="R90">
    <cfRule type="expression" dxfId="779" priority="948">
      <formula>AND(Y90&lt;=X90, R90&lt;Y90, R90&lt;&gt;"")</formula>
    </cfRule>
  </conditionalFormatting>
  <conditionalFormatting sqref="R91 O91">
    <cfRule type="expression" dxfId="778" priority="947">
      <formula>AND(M91&lt;=L91, O91&lt;M91, O91&lt;&gt;"")</formula>
    </cfRule>
  </conditionalFormatting>
  <conditionalFormatting sqref="L91">
    <cfRule type="expression" dxfId="777" priority="946">
      <formula>AND(S91&lt;=R91, L91&lt;S91, L91&lt;&gt;"")</formula>
    </cfRule>
  </conditionalFormatting>
  <conditionalFormatting sqref="L91">
    <cfRule type="expression" dxfId="776" priority="945">
      <formula>AND(S91&lt;=R91, L91&lt;S91, L91&lt;&gt;"")</formula>
    </cfRule>
  </conditionalFormatting>
  <conditionalFormatting sqref="M91">
    <cfRule type="expression" dxfId="775" priority="944">
      <formula>AND(T91&lt;=S91, M91&lt;T91, M91&lt;&gt;"")</formula>
    </cfRule>
  </conditionalFormatting>
  <conditionalFormatting sqref="O91">
    <cfRule type="expression" dxfId="774" priority="943">
      <formula>AND(V91&lt;=U91, O91&lt;V91, O91&lt;&gt;"")</formula>
    </cfRule>
  </conditionalFormatting>
  <conditionalFormatting sqref="P91">
    <cfRule type="expression" dxfId="773" priority="942">
      <formula>AND(W91&lt;=V91, P91&lt;W91, P91&lt;&gt;"")</formula>
    </cfRule>
  </conditionalFormatting>
  <conditionalFormatting sqref="R91">
    <cfRule type="expression" dxfId="772" priority="941">
      <formula>AND(Y91&lt;=X91, R91&lt;Y91, R91&lt;&gt;"")</formula>
    </cfRule>
  </conditionalFormatting>
  <conditionalFormatting sqref="S91">
    <cfRule type="expression" dxfId="771" priority="940">
      <formula>AND(Z91&lt;=Y91, S91&lt;Z91, S91&lt;&gt;"")</formula>
    </cfRule>
  </conditionalFormatting>
  <conditionalFormatting sqref="L91">
    <cfRule type="expression" dxfId="770" priority="939">
      <formula>AND(S91&lt;=R91, L91&lt;S91, L91&lt;&gt;"")</formula>
    </cfRule>
  </conditionalFormatting>
  <conditionalFormatting sqref="O91">
    <cfRule type="expression" dxfId="769" priority="938">
      <formula>AND(V91&lt;=U91, O91&lt;V91, O91&lt;&gt;"")</formula>
    </cfRule>
  </conditionalFormatting>
  <conditionalFormatting sqref="R91">
    <cfRule type="expression" dxfId="768" priority="937">
      <formula>AND(Y91&lt;=X91, R91&lt;Y91, R91&lt;&gt;"")</formula>
    </cfRule>
  </conditionalFormatting>
  <conditionalFormatting sqref="R100 O100">
    <cfRule type="expression" dxfId="767" priority="936">
      <formula>AND(M100&lt;=L100, O100&lt;M100, O100&lt;&gt;"")</formula>
    </cfRule>
  </conditionalFormatting>
  <conditionalFormatting sqref="L100">
    <cfRule type="expression" dxfId="766" priority="935">
      <formula>AND(S100&lt;=R100, L100&lt;S100, L100&lt;&gt;"")</formula>
    </cfRule>
  </conditionalFormatting>
  <conditionalFormatting sqref="L99">
    <cfRule type="expression" dxfId="765" priority="934">
      <formula>AND(S99&lt;=R99, L99&lt;S99, L99&lt;&gt;"")</formula>
    </cfRule>
  </conditionalFormatting>
  <conditionalFormatting sqref="M99">
    <cfRule type="expression" dxfId="764" priority="933">
      <formula>AND(T99&lt;=S99, M99&lt;T99, M99&lt;&gt;"")</formula>
    </cfRule>
  </conditionalFormatting>
  <conditionalFormatting sqref="O98">
    <cfRule type="expression" dxfId="763" priority="932">
      <formula>AND(V98&lt;=U98, O98&lt;V98, O98&lt;&gt;"")</formula>
    </cfRule>
  </conditionalFormatting>
  <conditionalFormatting sqref="R98">
    <cfRule type="expression" dxfId="762" priority="931">
      <formula>AND(Y98&lt;=X98, R98&lt;Y98, R98&lt;&gt;"")</formula>
    </cfRule>
  </conditionalFormatting>
  <conditionalFormatting sqref="L98">
    <cfRule type="expression" dxfId="761" priority="930">
      <formula>AND(S98&lt;=R98, L98&lt;S98, L98&lt;&gt;"")</formula>
    </cfRule>
  </conditionalFormatting>
  <conditionalFormatting sqref="O99">
    <cfRule type="expression" dxfId="760" priority="929">
      <formula>AND(V99&lt;=U99, O99&lt;V99, O99&lt;&gt;"")</formula>
    </cfRule>
  </conditionalFormatting>
  <conditionalFormatting sqref="P99">
    <cfRule type="expression" dxfId="759" priority="928">
      <formula>AND(W99&lt;=V99, P99&lt;W99, P99&lt;&gt;"")</formula>
    </cfRule>
  </conditionalFormatting>
  <conditionalFormatting sqref="R99">
    <cfRule type="expression" dxfId="758" priority="927">
      <formula>AND(Y99&lt;=X99, R99&lt;Y99, R99&lt;&gt;"")</formula>
    </cfRule>
  </conditionalFormatting>
  <conditionalFormatting sqref="S99">
    <cfRule type="expression" dxfId="757" priority="926">
      <formula>AND(Z99&lt;=Y99, S99&lt;Z99, S99&lt;&gt;"")</formula>
    </cfRule>
  </conditionalFormatting>
  <conditionalFormatting sqref="L98">
    <cfRule type="expression" dxfId="756" priority="925">
      <formula>AND(S98&lt;=R98, L98&lt;S98, L98&lt;&gt;"")</formula>
    </cfRule>
  </conditionalFormatting>
  <conditionalFormatting sqref="M98">
    <cfRule type="expression" dxfId="755" priority="924">
      <formula>AND(T98&lt;=S98, M98&lt;T98, M98&lt;&gt;"")</formula>
    </cfRule>
  </conditionalFormatting>
  <conditionalFormatting sqref="L99">
    <cfRule type="expression" dxfId="754" priority="923">
      <formula>AND(S99&lt;=R99, L99&lt;S99, L99&lt;&gt;"")</formula>
    </cfRule>
  </conditionalFormatting>
  <conditionalFormatting sqref="O99">
    <cfRule type="expression" dxfId="753" priority="922">
      <formula>AND(V99&lt;=U99, O99&lt;V99, O99&lt;&gt;"")</formula>
    </cfRule>
  </conditionalFormatting>
  <conditionalFormatting sqref="R99">
    <cfRule type="expression" dxfId="752" priority="921">
      <formula>AND(Y99&lt;=X99, R99&lt;Y99, R99&lt;&gt;"")</formula>
    </cfRule>
  </conditionalFormatting>
  <conditionalFormatting sqref="O98">
    <cfRule type="expression" dxfId="751" priority="920">
      <formula>AND(V98&lt;=U98, O98&lt;V98, O98&lt;&gt;"")</formula>
    </cfRule>
  </conditionalFormatting>
  <conditionalFormatting sqref="P98">
    <cfRule type="expression" dxfId="750" priority="919">
      <formula>AND(W98&lt;=V98, P98&lt;W98, P98&lt;&gt;"")</formula>
    </cfRule>
  </conditionalFormatting>
  <conditionalFormatting sqref="R98">
    <cfRule type="expression" dxfId="749" priority="918">
      <formula>AND(Y98&lt;=X98, R98&lt;Y98, R98&lt;&gt;"")</formula>
    </cfRule>
  </conditionalFormatting>
  <conditionalFormatting sqref="S98">
    <cfRule type="expression" dxfId="748" priority="917">
      <formula>AND(Z98&lt;=Y98, S98&lt;Z98, S98&lt;&gt;"")</formula>
    </cfRule>
  </conditionalFormatting>
  <conditionalFormatting sqref="L98 L100">
    <cfRule type="expression" dxfId="747" priority="916">
      <formula>AND(S98&lt;=R98, L98&lt;S98, L98&lt;&gt;"")</formula>
    </cfRule>
  </conditionalFormatting>
  <conditionalFormatting sqref="M100">
    <cfRule type="expression" dxfId="746" priority="915">
      <formula>AND(T100&lt;=S100, M100&lt;T100, M100&lt;&gt;"")</formula>
    </cfRule>
  </conditionalFormatting>
  <conditionalFormatting sqref="O98">
    <cfRule type="expression" dxfId="745" priority="914">
      <formula>AND(V98&lt;=U98, O98&lt;V98, O98&lt;&gt;"")</formula>
    </cfRule>
  </conditionalFormatting>
  <conditionalFormatting sqref="R98">
    <cfRule type="expression" dxfId="744" priority="913">
      <formula>AND(Y98&lt;=X98, R98&lt;Y98, R98&lt;&gt;"")</formula>
    </cfRule>
  </conditionalFormatting>
  <conditionalFormatting sqref="O99">
    <cfRule type="expression" dxfId="743" priority="912">
      <formula>AND(V99&lt;=U99, O99&lt;V99, O99&lt;&gt;"")</formula>
    </cfRule>
  </conditionalFormatting>
  <conditionalFormatting sqref="R99">
    <cfRule type="expression" dxfId="742" priority="911">
      <formula>AND(Y99&lt;=X99, R99&lt;Y99, R99&lt;&gt;"")</formula>
    </cfRule>
  </conditionalFormatting>
  <conditionalFormatting sqref="L99">
    <cfRule type="expression" dxfId="741" priority="910">
      <formula>AND(S99&lt;=R99, L99&lt;S99, L99&lt;&gt;"")</formula>
    </cfRule>
  </conditionalFormatting>
  <conditionalFormatting sqref="O100">
    <cfRule type="expression" dxfId="740" priority="909">
      <formula>AND(V100&lt;=U100, O100&lt;V100, O100&lt;&gt;"")</formula>
    </cfRule>
  </conditionalFormatting>
  <conditionalFormatting sqref="P100">
    <cfRule type="expression" dxfId="739" priority="908">
      <formula>AND(W100&lt;=V100, P100&lt;W100, P100&lt;&gt;"")</formula>
    </cfRule>
  </conditionalFormatting>
  <conditionalFormatting sqref="R100">
    <cfRule type="expression" dxfId="738" priority="907">
      <formula>AND(Y100&lt;=X100, R100&lt;Y100, R100&lt;&gt;"")</formula>
    </cfRule>
  </conditionalFormatting>
  <conditionalFormatting sqref="S100">
    <cfRule type="expression" dxfId="737" priority="906">
      <formula>AND(Z100&lt;=Y100, S100&lt;Z100, S100&lt;&gt;"")</formula>
    </cfRule>
  </conditionalFormatting>
  <conditionalFormatting sqref="L99">
    <cfRule type="expression" dxfId="736" priority="905">
      <formula>AND(S99&lt;=R99, L99&lt;S99, L99&lt;&gt;"")</formula>
    </cfRule>
  </conditionalFormatting>
  <conditionalFormatting sqref="M99">
    <cfRule type="expression" dxfId="735" priority="904">
      <formula>AND(T99&lt;=S99, M99&lt;T99, M99&lt;&gt;"")</formula>
    </cfRule>
  </conditionalFormatting>
  <conditionalFormatting sqref="L100">
    <cfRule type="expression" dxfId="734" priority="903">
      <formula>AND(S100&lt;=R100, L100&lt;S100, L100&lt;&gt;"")</formula>
    </cfRule>
  </conditionalFormatting>
  <conditionalFormatting sqref="O100">
    <cfRule type="expression" dxfId="733" priority="902">
      <formula>AND(V100&lt;=U100, O100&lt;V100, O100&lt;&gt;"")</formula>
    </cfRule>
  </conditionalFormatting>
  <conditionalFormatting sqref="R100">
    <cfRule type="expression" dxfId="732" priority="901">
      <formula>AND(Y100&lt;=X100, R100&lt;Y100, R100&lt;&gt;"")</formula>
    </cfRule>
  </conditionalFormatting>
  <conditionalFormatting sqref="O98">
    <cfRule type="expression" dxfId="731" priority="900">
      <formula>AND(V98&lt;=U98, O98&lt;V98, O98&lt;&gt;"")</formula>
    </cfRule>
  </conditionalFormatting>
  <conditionalFormatting sqref="R98">
    <cfRule type="expression" dxfId="730" priority="899">
      <formula>AND(Y98&lt;=X98, R98&lt;Y98, R98&lt;&gt;"")</formula>
    </cfRule>
  </conditionalFormatting>
  <conditionalFormatting sqref="L98">
    <cfRule type="expression" dxfId="729" priority="898">
      <formula>AND(S98&lt;=R98, L98&lt;S98, L98&lt;&gt;"")</formula>
    </cfRule>
  </conditionalFormatting>
  <conditionalFormatting sqref="O99">
    <cfRule type="expression" dxfId="728" priority="897">
      <formula>AND(V99&lt;=U99, O99&lt;V99, O99&lt;&gt;"")</formula>
    </cfRule>
  </conditionalFormatting>
  <conditionalFormatting sqref="P99">
    <cfRule type="expression" dxfId="727" priority="896">
      <formula>AND(W99&lt;=V99, P99&lt;W99, P99&lt;&gt;"")</formula>
    </cfRule>
  </conditionalFormatting>
  <conditionalFormatting sqref="R99">
    <cfRule type="expression" dxfId="726" priority="895">
      <formula>AND(Y99&lt;=X99, R99&lt;Y99, R99&lt;&gt;"")</formula>
    </cfRule>
  </conditionalFormatting>
  <conditionalFormatting sqref="S99">
    <cfRule type="expression" dxfId="725" priority="894">
      <formula>AND(Z99&lt;=Y99, S99&lt;Z99, S99&lt;&gt;"")</formula>
    </cfRule>
  </conditionalFormatting>
  <conditionalFormatting sqref="R101 O101">
    <cfRule type="expression" dxfId="724" priority="893">
      <formula>AND(M101&lt;=L101, O101&lt;M101, O101&lt;&gt;"")</formula>
    </cfRule>
  </conditionalFormatting>
  <conditionalFormatting sqref="L101">
    <cfRule type="expression" dxfId="723" priority="892">
      <formula>AND(S101&lt;=R101, L101&lt;S101, L101&lt;&gt;"")</formula>
    </cfRule>
  </conditionalFormatting>
  <conditionalFormatting sqref="L101">
    <cfRule type="expression" dxfId="722" priority="891">
      <formula>AND(S101&lt;=R101, L101&lt;S101, L101&lt;&gt;"")</formula>
    </cfRule>
  </conditionalFormatting>
  <conditionalFormatting sqref="M101">
    <cfRule type="expression" dxfId="721" priority="890">
      <formula>AND(T101&lt;=S101, M101&lt;T101, M101&lt;&gt;"")</formula>
    </cfRule>
  </conditionalFormatting>
  <conditionalFormatting sqref="O101">
    <cfRule type="expression" dxfId="720" priority="889">
      <formula>AND(V101&lt;=U101, O101&lt;V101, O101&lt;&gt;"")</formula>
    </cfRule>
  </conditionalFormatting>
  <conditionalFormatting sqref="P101">
    <cfRule type="expression" dxfId="719" priority="888">
      <formula>AND(W101&lt;=V101, P101&lt;W101, P101&lt;&gt;"")</formula>
    </cfRule>
  </conditionalFormatting>
  <conditionalFormatting sqref="R101">
    <cfRule type="expression" dxfId="718" priority="887">
      <formula>AND(Y101&lt;=X101, R101&lt;Y101, R101&lt;&gt;"")</formula>
    </cfRule>
  </conditionalFormatting>
  <conditionalFormatting sqref="S101">
    <cfRule type="expression" dxfId="717" priority="886">
      <formula>AND(Z101&lt;=Y101, S101&lt;Z101, S101&lt;&gt;"")</formula>
    </cfRule>
  </conditionalFormatting>
  <conditionalFormatting sqref="L101">
    <cfRule type="expression" dxfId="716" priority="885">
      <formula>AND(S101&lt;=R101, L101&lt;S101, L101&lt;&gt;"")</formula>
    </cfRule>
  </conditionalFormatting>
  <conditionalFormatting sqref="O101">
    <cfRule type="expression" dxfId="715" priority="884">
      <formula>AND(V101&lt;=U101, O101&lt;V101, O101&lt;&gt;"")</formula>
    </cfRule>
  </conditionalFormatting>
  <conditionalFormatting sqref="R101">
    <cfRule type="expression" dxfId="714" priority="883">
      <formula>AND(Y101&lt;=X101, R101&lt;Y101, R101&lt;&gt;"")</formula>
    </cfRule>
  </conditionalFormatting>
  <conditionalFormatting sqref="R96 O96">
    <cfRule type="expression" dxfId="713" priority="882">
      <formula>AND(M96&lt;=L96, O96&lt;M96, O96&lt;&gt;"")</formula>
    </cfRule>
  </conditionalFormatting>
  <conditionalFormatting sqref="L96">
    <cfRule type="expression" dxfId="712" priority="881">
      <formula>AND(S96&lt;=R96, L96&lt;S96, L96&lt;&gt;"")</formula>
    </cfRule>
  </conditionalFormatting>
  <conditionalFormatting sqref="L96">
    <cfRule type="expression" dxfId="711" priority="880">
      <formula>AND(S96&lt;=R96, L96&lt;S96, L96&lt;&gt;"")</formula>
    </cfRule>
  </conditionalFormatting>
  <conditionalFormatting sqref="M96">
    <cfRule type="expression" dxfId="710" priority="879">
      <formula>AND(T96&lt;=S96, M96&lt;T96, M96&lt;&gt;"")</formula>
    </cfRule>
  </conditionalFormatting>
  <conditionalFormatting sqref="O96">
    <cfRule type="expression" dxfId="709" priority="878">
      <formula>AND(V96&lt;=U96, O96&lt;V96, O96&lt;&gt;"")</formula>
    </cfRule>
  </conditionalFormatting>
  <conditionalFormatting sqref="P96">
    <cfRule type="expression" dxfId="708" priority="877">
      <formula>AND(W96&lt;=V96, P96&lt;W96, P96&lt;&gt;"")</formula>
    </cfRule>
  </conditionalFormatting>
  <conditionalFormatting sqref="R96">
    <cfRule type="expression" dxfId="707" priority="876">
      <formula>AND(Y96&lt;=X96, R96&lt;Y96, R96&lt;&gt;"")</formula>
    </cfRule>
  </conditionalFormatting>
  <conditionalFormatting sqref="S96">
    <cfRule type="expression" dxfId="706" priority="875">
      <formula>AND(Z96&lt;=Y96, S96&lt;Z96, S96&lt;&gt;"")</formula>
    </cfRule>
  </conditionalFormatting>
  <conditionalFormatting sqref="L96">
    <cfRule type="expression" dxfId="705" priority="874">
      <formula>AND(S96&lt;=R96, L96&lt;S96, L96&lt;&gt;"")</formula>
    </cfRule>
  </conditionalFormatting>
  <conditionalFormatting sqref="O96">
    <cfRule type="expression" dxfId="704" priority="873">
      <formula>AND(V96&lt;=U96, O96&lt;V96, O96&lt;&gt;"")</formula>
    </cfRule>
  </conditionalFormatting>
  <conditionalFormatting sqref="R96">
    <cfRule type="expression" dxfId="703" priority="872">
      <formula>AND(Y96&lt;=X96, R96&lt;Y96, R96&lt;&gt;"")</formula>
    </cfRule>
  </conditionalFormatting>
  <conditionalFormatting sqref="R97 O97">
    <cfRule type="expression" dxfId="702" priority="871">
      <formula>AND(M97&lt;=L97, O97&lt;M97, O97&lt;&gt;"")</formula>
    </cfRule>
  </conditionalFormatting>
  <conditionalFormatting sqref="L97">
    <cfRule type="expression" dxfId="701" priority="870">
      <formula>AND(S97&lt;=R97, L97&lt;S97, L97&lt;&gt;"")</formula>
    </cfRule>
  </conditionalFormatting>
  <conditionalFormatting sqref="L97">
    <cfRule type="expression" dxfId="700" priority="869">
      <formula>AND(S97&lt;=R97, L97&lt;S97, L97&lt;&gt;"")</formula>
    </cfRule>
  </conditionalFormatting>
  <conditionalFormatting sqref="M97">
    <cfRule type="expression" dxfId="699" priority="868">
      <formula>AND(T97&lt;=S97, M97&lt;T97, M97&lt;&gt;"")</formula>
    </cfRule>
  </conditionalFormatting>
  <conditionalFormatting sqref="O97">
    <cfRule type="expression" dxfId="698" priority="867">
      <formula>AND(V97&lt;=U97, O97&lt;V97, O97&lt;&gt;"")</formula>
    </cfRule>
  </conditionalFormatting>
  <conditionalFormatting sqref="P97">
    <cfRule type="expression" dxfId="697" priority="866">
      <formula>AND(W97&lt;=V97, P97&lt;W97, P97&lt;&gt;"")</formula>
    </cfRule>
  </conditionalFormatting>
  <conditionalFormatting sqref="R97">
    <cfRule type="expression" dxfId="696" priority="865">
      <formula>AND(Y97&lt;=X97, R97&lt;Y97, R97&lt;&gt;"")</formula>
    </cfRule>
  </conditionalFormatting>
  <conditionalFormatting sqref="S97">
    <cfRule type="expression" dxfId="695" priority="864">
      <formula>AND(Z97&lt;=Y97, S97&lt;Z97, S97&lt;&gt;"")</formula>
    </cfRule>
  </conditionalFormatting>
  <conditionalFormatting sqref="L97">
    <cfRule type="expression" dxfId="694" priority="863">
      <formula>AND(S97&lt;=R97, L97&lt;S97, L97&lt;&gt;"")</formula>
    </cfRule>
  </conditionalFormatting>
  <conditionalFormatting sqref="O97">
    <cfRule type="expression" dxfId="693" priority="862">
      <formula>AND(V97&lt;=U97, O97&lt;V97, O97&lt;&gt;"")</formula>
    </cfRule>
  </conditionalFormatting>
  <conditionalFormatting sqref="R97">
    <cfRule type="expression" dxfId="692" priority="861">
      <formula>AND(Y97&lt;=X97, R97&lt;Y97, R97&lt;&gt;"")</formula>
    </cfRule>
  </conditionalFormatting>
  <conditionalFormatting sqref="L103">
    <cfRule type="expression" dxfId="691" priority="860">
      <formula>AND(S103&lt;=R103, L103&lt;S103, L103&lt;&gt;"")</formula>
    </cfRule>
  </conditionalFormatting>
  <conditionalFormatting sqref="L102">
    <cfRule type="expression" dxfId="690" priority="859">
      <formula>AND(S102&lt;=R102, L102&lt;S102, L102&lt;&gt;"")</formula>
    </cfRule>
  </conditionalFormatting>
  <conditionalFormatting sqref="L105">
    <cfRule type="expression" dxfId="689" priority="858">
      <formula>AND(S105&lt;=R105, L105&lt;S105, L105&lt;&gt;"")</formula>
    </cfRule>
  </conditionalFormatting>
  <conditionalFormatting sqref="L104">
    <cfRule type="expression" dxfId="688" priority="857">
      <formula>AND(S104&lt;=R104, L104&lt;S104, L104&lt;&gt;"")</formula>
    </cfRule>
  </conditionalFormatting>
  <conditionalFormatting sqref="L106">
    <cfRule type="expression" dxfId="687" priority="856">
      <formula>AND(S106&lt;=R106, L106&lt;S106, L106&lt;&gt;"")</formula>
    </cfRule>
  </conditionalFormatting>
  <conditionalFormatting sqref="L112:L113">
    <cfRule type="expression" dxfId="686" priority="855">
      <formula>AND(S112&lt;=R112, L112&lt;S112, L112&lt;&gt;"")</formula>
    </cfRule>
  </conditionalFormatting>
  <conditionalFormatting sqref="O112">
    <cfRule type="expression" dxfId="685" priority="854">
      <formula>AND(V112&lt;=U112, O112&lt;V112, O112&lt;&gt;"")</formula>
    </cfRule>
  </conditionalFormatting>
  <conditionalFormatting sqref="R112">
    <cfRule type="expression" dxfId="684" priority="853">
      <formula>AND(Y112&lt;=X112, R112&lt;Y112, R112&lt;&gt;"")</formula>
    </cfRule>
  </conditionalFormatting>
  <conditionalFormatting sqref="O113">
    <cfRule type="expression" dxfId="683" priority="852">
      <formula>AND(V113&lt;=U113, O113&lt;V113, O113&lt;&gt;"")</formula>
    </cfRule>
  </conditionalFormatting>
  <conditionalFormatting sqref="R113">
    <cfRule type="expression" dxfId="682" priority="851">
      <formula>AND(Y113&lt;=X113, R113&lt;Y113, R113&lt;&gt;"")</formula>
    </cfRule>
  </conditionalFormatting>
  <conditionalFormatting sqref="R116">
    <cfRule type="expression" dxfId="681" priority="850">
      <formula>AND(P116&lt;=O116, R116&lt;P116, R116&lt;&gt;"")</formula>
    </cfRule>
  </conditionalFormatting>
  <conditionalFormatting sqref="L114">
    <cfRule type="expression" dxfId="680" priority="849">
      <formula>AND(S114&lt;=R114, L114&lt;S114, L114&lt;&gt;"")</formula>
    </cfRule>
  </conditionalFormatting>
  <conditionalFormatting sqref="O114">
    <cfRule type="expression" dxfId="679" priority="848">
      <formula>AND(V114&lt;=U114, O114&lt;V114, O114&lt;&gt;"")</formula>
    </cfRule>
  </conditionalFormatting>
  <conditionalFormatting sqref="R114">
    <cfRule type="expression" dxfId="678" priority="847">
      <formula>AND(Y114&lt;=X114, R114&lt;Y114, R114&lt;&gt;"")</formula>
    </cfRule>
  </conditionalFormatting>
  <conditionalFormatting sqref="O115">
    <cfRule type="expression" dxfId="677" priority="846">
      <formula>AND(V115&lt;=U115, O115&lt;V115, O115&lt;&gt;"")</formula>
    </cfRule>
  </conditionalFormatting>
  <conditionalFormatting sqref="R115">
    <cfRule type="expression" dxfId="676" priority="845">
      <formula>AND(Y115&lt;=X115, R115&lt;Y115, R115&lt;&gt;"")</formula>
    </cfRule>
  </conditionalFormatting>
  <conditionalFormatting sqref="O116">
    <cfRule type="expression" dxfId="675" priority="844">
      <formula>AND(V116&lt;=U116, O116&lt;V116, O116&lt;&gt;"")</formula>
    </cfRule>
  </conditionalFormatting>
  <conditionalFormatting sqref="L115">
    <cfRule type="expression" dxfId="674" priority="843">
      <formula>AND(S115&lt;=R115, L115&lt;S115, L115&lt;&gt;"")</formula>
    </cfRule>
  </conditionalFormatting>
  <conditionalFormatting sqref="L116">
    <cfRule type="expression" dxfId="673" priority="842">
      <formula>AND(S116&lt;=R116, L116&lt;S116, L116&lt;&gt;"")</formula>
    </cfRule>
  </conditionalFormatting>
  <conditionalFormatting sqref="L117:L118">
    <cfRule type="expression" dxfId="672" priority="841">
      <formula>AND(S117&lt;=R117, L117&lt;S117, L117&lt;&gt;"")</formula>
    </cfRule>
  </conditionalFormatting>
  <conditionalFormatting sqref="O117">
    <cfRule type="expression" dxfId="671" priority="840">
      <formula>AND(V117&lt;=U117, O117&lt;V117, O117&lt;&gt;"")</formula>
    </cfRule>
  </conditionalFormatting>
  <conditionalFormatting sqref="R117">
    <cfRule type="expression" dxfId="670" priority="839">
      <formula>AND(Y117&lt;=X117, R117&lt;Y117, R117&lt;&gt;"")</formula>
    </cfRule>
  </conditionalFormatting>
  <conditionalFormatting sqref="O118">
    <cfRule type="expression" dxfId="669" priority="838">
      <formula>AND(V118&lt;=U118, O118&lt;V118, O118&lt;&gt;"")</formula>
    </cfRule>
  </conditionalFormatting>
  <conditionalFormatting sqref="R118">
    <cfRule type="expression" dxfId="668" priority="837">
      <formula>AND(Y118&lt;=X118, R118&lt;Y118, R118&lt;&gt;"")</formula>
    </cfRule>
  </conditionalFormatting>
  <conditionalFormatting sqref="R116">
    <cfRule type="expression" dxfId="667" priority="836">
      <formula>AND(P116&lt;=O116, R116&lt;P116, R116&lt;&gt;"")</formula>
    </cfRule>
  </conditionalFormatting>
  <conditionalFormatting sqref="L112:L114">
    <cfRule type="expression" dxfId="666" priority="835">
      <formula>AND(S112&lt;=R112, L112&lt;S112, L112&lt;&gt;"")</formula>
    </cfRule>
  </conditionalFormatting>
  <conditionalFormatting sqref="O112">
    <cfRule type="expression" dxfId="665" priority="834">
      <formula>AND(V112&lt;=U112, O112&lt;V112, O112&lt;&gt;"")</formula>
    </cfRule>
  </conditionalFormatting>
  <conditionalFormatting sqref="R112">
    <cfRule type="expression" dxfId="664" priority="833">
      <formula>AND(Y112&lt;=X112, R112&lt;Y112, R112&lt;&gt;"")</formula>
    </cfRule>
  </conditionalFormatting>
  <conditionalFormatting sqref="O113">
    <cfRule type="expression" dxfId="663" priority="832">
      <formula>AND(V113&lt;=U113, O113&lt;V113, O113&lt;&gt;"")</formula>
    </cfRule>
  </conditionalFormatting>
  <conditionalFormatting sqref="R113">
    <cfRule type="expression" dxfId="662" priority="831">
      <formula>AND(Y113&lt;=X113, R113&lt;Y113, R113&lt;&gt;"")</formula>
    </cfRule>
  </conditionalFormatting>
  <conditionalFormatting sqref="O114">
    <cfRule type="expression" dxfId="661" priority="830">
      <formula>AND(V114&lt;=U114, O114&lt;V114, O114&lt;&gt;"")</formula>
    </cfRule>
  </conditionalFormatting>
  <conditionalFormatting sqref="R114">
    <cfRule type="expression" dxfId="660" priority="829">
      <formula>AND(Y114&lt;=X114, R114&lt;Y114, R114&lt;&gt;"")</formula>
    </cfRule>
  </conditionalFormatting>
  <conditionalFormatting sqref="O115">
    <cfRule type="expression" dxfId="659" priority="828">
      <formula>AND(V115&lt;=U115, O115&lt;V115, O115&lt;&gt;"")</formula>
    </cfRule>
  </conditionalFormatting>
  <conditionalFormatting sqref="R115">
    <cfRule type="expression" dxfId="658" priority="827">
      <formula>AND(Y115&lt;=X115, R115&lt;Y115, R115&lt;&gt;"")</formula>
    </cfRule>
  </conditionalFormatting>
  <conditionalFormatting sqref="O116">
    <cfRule type="expression" dxfId="657" priority="826">
      <formula>AND(V116&lt;=U116, O116&lt;V116, O116&lt;&gt;"")</formula>
    </cfRule>
  </conditionalFormatting>
  <conditionalFormatting sqref="L115">
    <cfRule type="expression" dxfId="656" priority="825">
      <formula>AND(S115&lt;=R115, L115&lt;S115, L115&lt;&gt;"")</formula>
    </cfRule>
  </conditionalFormatting>
  <conditionalFormatting sqref="L116">
    <cfRule type="expression" dxfId="655" priority="824">
      <formula>AND(S116&lt;=R116, L116&lt;S116, L116&lt;&gt;"")</formula>
    </cfRule>
  </conditionalFormatting>
  <conditionalFormatting sqref="L117:L118">
    <cfRule type="expression" dxfId="654" priority="823">
      <formula>AND(S117&lt;=R117, L117&lt;S117, L117&lt;&gt;"")</formula>
    </cfRule>
  </conditionalFormatting>
  <conditionalFormatting sqref="O117">
    <cfRule type="expression" dxfId="653" priority="822">
      <formula>AND(V117&lt;=U117, O117&lt;V117, O117&lt;&gt;"")</formula>
    </cfRule>
  </conditionalFormatting>
  <conditionalFormatting sqref="R117">
    <cfRule type="expression" dxfId="652" priority="821">
      <formula>AND(Y117&lt;=X117, R117&lt;Y117, R117&lt;&gt;"")</formula>
    </cfRule>
  </conditionalFormatting>
  <conditionalFormatting sqref="O118">
    <cfRule type="expression" dxfId="651" priority="820">
      <formula>AND(V118&lt;=U118, O118&lt;V118, O118&lt;&gt;"")</formula>
    </cfRule>
  </conditionalFormatting>
  <conditionalFormatting sqref="R118">
    <cfRule type="expression" dxfId="650" priority="819">
      <formula>AND(Y118&lt;=X118, R118&lt;Y118, R118&lt;&gt;"")</formula>
    </cfRule>
  </conditionalFormatting>
  <conditionalFormatting sqref="R121">
    <cfRule type="expression" dxfId="649" priority="818">
      <formula>AND(P121&lt;=O121, R121&lt;P121, R121&lt;&gt;"")</formula>
    </cfRule>
  </conditionalFormatting>
  <conditionalFormatting sqref="L119">
    <cfRule type="expression" dxfId="648" priority="817">
      <formula>AND(S119&lt;=R119, L119&lt;S119, L119&lt;&gt;"")</formula>
    </cfRule>
  </conditionalFormatting>
  <conditionalFormatting sqref="O119">
    <cfRule type="expression" dxfId="647" priority="816">
      <formula>AND(V119&lt;=U119, O119&lt;V119, O119&lt;&gt;"")</formula>
    </cfRule>
  </conditionalFormatting>
  <conditionalFormatting sqref="R119">
    <cfRule type="expression" dxfId="646" priority="815">
      <formula>AND(Y119&lt;=X119, R119&lt;Y119, R119&lt;&gt;"")</formula>
    </cfRule>
  </conditionalFormatting>
  <conditionalFormatting sqref="O120">
    <cfRule type="expression" dxfId="645" priority="814">
      <formula>AND(V120&lt;=U120, O120&lt;V120, O120&lt;&gt;"")</formula>
    </cfRule>
  </conditionalFormatting>
  <conditionalFormatting sqref="R120">
    <cfRule type="expression" dxfId="644" priority="813">
      <formula>AND(Y120&lt;=X120, R120&lt;Y120, R120&lt;&gt;"")</formula>
    </cfRule>
  </conditionalFormatting>
  <conditionalFormatting sqref="O121">
    <cfRule type="expression" dxfId="643" priority="812">
      <formula>AND(V121&lt;=U121, O121&lt;V121, O121&lt;&gt;"")</formula>
    </cfRule>
  </conditionalFormatting>
  <conditionalFormatting sqref="L120">
    <cfRule type="expression" dxfId="642" priority="811">
      <formula>AND(S120&lt;=R120, L120&lt;S120, L120&lt;&gt;"")</formula>
    </cfRule>
  </conditionalFormatting>
  <conditionalFormatting sqref="L121">
    <cfRule type="expression" dxfId="641" priority="810">
      <formula>AND(S121&lt;=R121, L121&lt;S121, L121&lt;&gt;"")</formula>
    </cfRule>
  </conditionalFormatting>
  <conditionalFormatting sqref="L122:L123">
    <cfRule type="expression" dxfId="640" priority="809">
      <formula>AND(S122&lt;=R122, L122&lt;S122, L122&lt;&gt;"")</formula>
    </cfRule>
  </conditionalFormatting>
  <conditionalFormatting sqref="O122">
    <cfRule type="expression" dxfId="639" priority="808">
      <formula>AND(V122&lt;=U122, O122&lt;V122, O122&lt;&gt;"")</formula>
    </cfRule>
  </conditionalFormatting>
  <conditionalFormatting sqref="R122">
    <cfRule type="expression" dxfId="638" priority="807">
      <formula>AND(Y122&lt;=X122, R122&lt;Y122, R122&lt;&gt;"")</formula>
    </cfRule>
  </conditionalFormatting>
  <conditionalFormatting sqref="O123">
    <cfRule type="expression" dxfId="637" priority="806">
      <formula>AND(V123&lt;=U123, O123&lt;V123, O123&lt;&gt;"")</formula>
    </cfRule>
  </conditionalFormatting>
  <conditionalFormatting sqref="R123">
    <cfRule type="expression" dxfId="636" priority="805">
      <formula>AND(Y123&lt;=X123, R123&lt;Y123, R123&lt;&gt;"")</formula>
    </cfRule>
  </conditionalFormatting>
  <conditionalFormatting sqref="O108">
    <cfRule type="expression" dxfId="635" priority="804">
      <formula>AND(M108&lt;=L108, O108&lt;M108, O108&lt;&gt;"")</formula>
    </cfRule>
  </conditionalFormatting>
  <conditionalFormatting sqref="L108">
    <cfRule type="expression" dxfId="634" priority="803">
      <formula>AND(S108&lt;=R108, L108&lt;S108, L108&lt;&gt;"")</formula>
    </cfRule>
  </conditionalFormatting>
  <conditionalFormatting sqref="R108">
    <cfRule type="expression" dxfId="633" priority="802">
      <formula>AND(P108&lt;=O108, R108&lt;P108, R108&lt;&gt;"")</formula>
    </cfRule>
  </conditionalFormatting>
  <conditionalFormatting sqref="O107">
    <cfRule type="expression" dxfId="632" priority="801">
      <formula>AND(M107&lt;=L107, O107&lt;M107, O107&lt;&gt;"")</formula>
    </cfRule>
  </conditionalFormatting>
  <conditionalFormatting sqref="L107">
    <cfRule type="expression" dxfId="631" priority="800">
      <formula>AND(S107&lt;=R107, L107&lt;S107, L107&lt;&gt;"")</formula>
    </cfRule>
  </conditionalFormatting>
  <conditionalFormatting sqref="R107">
    <cfRule type="expression" dxfId="630" priority="799">
      <formula>AND(P107&lt;=O107, R107&lt;P107, R107&lt;&gt;"")</formula>
    </cfRule>
  </conditionalFormatting>
  <conditionalFormatting sqref="O110">
    <cfRule type="expression" dxfId="629" priority="798">
      <formula>AND(M110&lt;=L110, O110&lt;M110, O110&lt;&gt;"")</formula>
    </cfRule>
  </conditionalFormatting>
  <conditionalFormatting sqref="L110">
    <cfRule type="expression" dxfId="628" priority="797">
      <formula>AND(S110&lt;=R110, L110&lt;S110, L110&lt;&gt;"")</formula>
    </cfRule>
  </conditionalFormatting>
  <conditionalFormatting sqref="R110">
    <cfRule type="expression" dxfId="627" priority="796">
      <formula>AND(P110&lt;=O110, R110&lt;P110, R110&lt;&gt;"")</formula>
    </cfRule>
  </conditionalFormatting>
  <conditionalFormatting sqref="O109">
    <cfRule type="expression" dxfId="626" priority="795">
      <formula>AND(M109&lt;=L109, O109&lt;M109, O109&lt;&gt;"")</formula>
    </cfRule>
  </conditionalFormatting>
  <conditionalFormatting sqref="L109">
    <cfRule type="expression" dxfId="625" priority="794">
      <formula>AND(S109&lt;=R109, L109&lt;S109, L109&lt;&gt;"")</formula>
    </cfRule>
  </conditionalFormatting>
  <conditionalFormatting sqref="R109">
    <cfRule type="expression" dxfId="624" priority="793">
      <formula>AND(P109&lt;=O109, R109&lt;P109, R109&lt;&gt;"")</formula>
    </cfRule>
  </conditionalFormatting>
  <conditionalFormatting sqref="O111">
    <cfRule type="expression" dxfId="623" priority="792">
      <formula>AND(M111&lt;=L111, O111&lt;M111, O111&lt;&gt;"")</formula>
    </cfRule>
  </conditionalFormatting>
  <conditionalFormatting sqref="L111">
    <cfRule type="expression" dxfId="622" priority="791">
      <formula>AND(S111&lt;=R111, L111&lt;S111, L111&lt;&gt;"")</formula>
    </cfRule>
  </conditionalFormatting>
  <conditionalFormatting sqref="R111">
    <cfRule type="expression" dxfId="621" priority="790">
      <formula>AND(P111&lt;=O111, R111&lt;P111, R111&lt;&gt;"")</formula>
    </cfRule>
  </conditionalFormatting>
  <conditionalFormatting sqref="O103">
    <cfRule type="expression" dxfId="620" priority="789">
      <formula>AND(V103&lt;=U103, O103&lt;V103, O103&lt;&gt;"")</formula>
    </cfRule>
  </conditionalFormatting>
  <conditionalFormatting sqref="O102">
    <cfRule type="expression" dxfId="619" priority="788">
      <formula>AND(V102&lt;=U102, O102&lt;V102, O102&lt;&gt;"")</formula>
    </cfRule>
  </conditionalFormatting>
  <conditionalFormatting sqref="O105">
    <cfRule type="expression" dxfId="618" priority="787">
      <formula>AND(V105&lt;=U105, O105&lt;V105, O105&lt;&gt;"")</formula>
    </cfRule>
  </conditionalFormatting>
  <conditionalFormatting sqref="O104">
    <cfRule type="expression" dxfId="617" priority="786">
      <formula>AND(V104&lt;=U104, O104&lt;V104, O104&lt;&gt;"")</formula>
    </cfRule>
  </conditionalFormatting>
  <conditionalFormatting sqref="O106">
    <cfRule type="expression" dxfId="616" priority="785">
      <formula>AND(V106&lt;=U106, O106&lt;V106, O106&lt;&gt;"")</formula>
    </cfRule>
  </conditionalFormatting>
  <conditionalFormatting sqref="R103">
    <cfRule type="expression" dxfId="615" priority="784">
      <formula>AND(Y103&lt;=X103, R103&lt;Y103, R103&lt;&gt;"")</formula>
    </cfRule>
  </conditionalFormatting>
  <conditionalFormatting sqref="R102">
    <cfRule type="expression" dxfId="614" priority="783">
      <formula>AND(Y102&lt;=X102, R102&lt;Y102, R102&lt;&gt;"")</formula>
    </cfRule>
  </conditionalFormatting>
  <conditionalFormatting sqref="R105">
    <cfRule type="expression" dxfId="613" priority="782">
      <formula>AND(Y105&lt;=X105, R105&lt;Y105, R105&lt;&gt;"")</formula>
    </cfRule>
  </conditionalFormatting>
  <conditionalFormatting sqref="R104">
    <cfRule type="expression" dxfId="612" priority="781">
      <formula>AND(Y104&lt;=X104, R104&lt;Y104, R104&lt;&gt;"")</formula>
    </cfRule>
  </conditionalFormatting>
  <conditionalFormatting sqref="R106">
    <cfRule type="expression" dxfId="611" priority="780">
      <formula>AND(Y106&lt;=X106, R106&lt;Y106, R106&lt;&gt;"")</formula>
    </cfRule>
  </conditionalFormatting>
  <conditionalFormatting sqref="L125">
    <cfRule type="expression" dxfId="610" priority="779">
      <formula>AND(S125&lt;=R125, L125&lt;S125, L125&lt;&gt;"")</formula>
    </cfRule>
  </conditionalFormatting>
  <conditionalFormatting sqref="L124">
    <cfRule type="expression" dxfId="609" priority="778">
      <formula>AND(S124&lt;=R124, L124&lt;S124, L124&lt;&gt;"")</formula>
    </cfRule>
  </conditionalFormatting>
  <conditionalFormatting sqref="L127">
    <cfRule type="expression" dxfId="608" priority="777">
      <formula>AND(S127&lt;=R127, L127&lt;S127, L127&lt;&gt;"")</formula>
    </cfRule>
  </conditionalFormatting>
  <conditionalFormatting sqref="L126">
    <cfRule type="expression" dxfId="607" priority="776">
      <formula>AND(S126&lt;=R126, L126&lt;S126, L126&lt;&gt;"")</formula>
    </cfRule>
  </conditionalFormatting>
  <conditionalFormatting sqref="L128">
    <cfRule type="expression" dxfId="606" priority="775">
      <formula>AND(S128&lt;=R128, L128&lt;S128, L128&lt;&gt;"")</formula>
    </cfRule>
  </conditionalFormatting>
  <conditionalFormatting sqref="L130">
    <cfRule type="expression" dxfId="605" priority="774">
      <formula>AND(S130&lt;=R130, L130&lt;S130, L130&lt;&gt;"")</formula>
    </cfRule>
  </conditionalFormatting>
  <conditionalFormatting sqref="L129">
    <cfRule type="expression" dxfId="604" priority="773">
      <formula>AND(S129&lt;=R129, L129&lt;S129, L129&lt;&gt;"")</formula>
    </cfRule>
  </conditionalFormatting>
  <conditionalFormatting sqref="L132">
    <cfRule type="expression" dxfId="603" priority="772">
      <formula>AND(S132&lt;=R132, L132&lt;S132, L132&lt;&gt;"")</formula>
    </cfRule>
  </conditionalFormatting>
  <conditionalFormatting sqref="L131">
    <cfRule type="expression" dxfId="602" priority="771">
      <formula>AND(S131&lt;=R131, L131&lt;S131, L131&lt;&gt;"")</formula>
    </cfRule>
  </conditionalFormatting>
  <conditionalFormatting sqref="L133">
    <cfRule type="expression" dxfId="601" priority="770">
      <formula>AND(S133&lt;=R133, L133&lt;S133, L133&lt;&gt;"")</formula>
    </cfRule>
  </conditionalFormatting>
  <conditionalFormatting sqref="O125">
    <cfRule type="expression" dxfId="600" priority="769">
      <formula>AND(V125&lt;=U125, O125&lt;V125, O125&lt;&gt;"")</formula>
    </cfRule>
  </conditionalFormatting>
  <conditionalFormatting sqref="O124">
    <cfRule type="expression" dxfId="599" priority="768">
      <formula>AND(V124&lt;=U124, O124&lt;V124, O124&lt;&gt;"")</formula>
    </cfRule>
  </conditionalFormatting>
  <conditionalFormatting sqref="O127">
    <cfRule type="expression" dxfId="598" priority="767">
      <formula>AND(V127&lt;=U127, O127&lt;V127, O127&lt;&gt;"")</formula>
    </cfRule>
  </conditionalFormatting>
  <conditionalFormatting sqref="O126">
    <cfRule type="expression" dxfId="597" priority="766">
      <formula>AND(V126&lt;=U126, O126&lt;V126, O126&lt;&gt;"")</formula>
    </cfRule>
  </conditionalFormatting>
  <conditionalFormatting sqref="O128">
    <cfRule type="expression" dxfId="596" priority="765">
      <formula>AND(V128&lt;=U128, O128&lt;V128, O128&lt;&gt;"")</formula>
    </cfRule>
  </conditionalFormatting>
  <conditionalFormatting sqref="R125">
    <cfRule type="expression" dxfId="595" priority="764">
      <formula>AND(Y125&lt;=X125, R125&lt;Y125, R125&lt;&gt;"")</formula>
    </cfRule>
  </conditionalFormatting>
  <conditionalFormatting sqref="R124">
    <cfRule type="expression" dxfId="594" priority="763">
      <formula>AND(Y124&lt;=X124, R124&lt;Y124, R124&lt;&gt;"")</formula>
    </cfRule>
  </conditionalFormatting>
  <conditionalFormatting sqref="R127">
    <cfRule type="expression" dxfId="593" priority="762">
      <formula>AND(Y127&lt;=X127, R127&lt;Y127, R127&lt;&gt;"")</formula>
    </cfRule>
  </conditionalFormatting>
  <conditionalFormatting sqref="R126">
    <cfRule type="expression" dxfId="592" priority="761">
      <formula>AND(Y126&lt;=X126, R126&lt;Y126, R126&lt;&gt;"")</formula>
    </cfRule>
  </conditionalFormatting>
  <conditionalFormatting sqref="R128">
    <cfRule type="expression" dxfId="591" priority="760">
      <formula>AND(Y128&lt;=X128, R128&lt;Y128, R128&lt;&gt;"")</formula>
    </cfRule>
  </conditionalFormatting>
  <conditionalFormatting sqref="O130">
    <cfRule type="expression" dxfId="590" priority="759">
      <formula>AND(V130&lt;=U130, O130&lt;V130, O130&lt;&gt;"")</formula>
    </cfRule>
  </conditionalFormatting>
  <conditionalFormatting sqref="O129">
    <cfRule type="expression" dxfId="589" priority="758">
      <formula>AND(V129&lt;=U129, O129&lt;V129, O129&lt;&gt;"")</formula>
    </cfRule>
  </conditionalFormatting>
  <conditionalFormatting sqref="O132">
    <cfRule type="expression" dxfId="588" priority="757">
      <formula>AND(V132&lt;=U132, O132&lt;V132, O132&lt;&gt;"")</formula>
    </cfRule>
  </conditionalFormatting>
  <conditionalFormatting sqref="O131">
    <cfRule type="expression" dxfId="587" priority="756">
      <formula>AND(V131&lt;=U131, O131&lt;V131, O131&lt;&gt;"")</formula>
    </cfRule>
  </conditionalFormatting>
  <conditionalFormatting sqref="O133">
    <cfRule type="expression" dxfId="586" priority="755">
      <formula>AND(V133&lt;=U133, O133&lt;V133, O133&lt;&gt;"")</formula>
    </cfRule>
  </conditionalFormatting>
  <conditionalFormatting sqref="R130">
    <cfRule type="expression" dxfId="585" priority="754">
      <formula>AND(Y130&lt;=X130, R130&lt;Y130, R130&lt;&gt;"")</formula>
    </cfRule>
  </conditionalFormatting>
  <conditionalFormatting sqref="R129">
    <cfRule type="expression" dxfId="584" priority="753">
      <formula>AND(Y129&lt;=X129, R129&lt;Y129, R129&lt;&gt;"")</formula>
    </cfRule>
  </conditionalFormatting>
  <conditionalFormatting sqref="R132">
    <cfRule type="expression" dxfId="583" priority="752">
      <formula>AND(Y132&lt;=X132, R132&lt;Y132, R132&lt;&gt;"")</formula>
    </cfRule>
  </conditionalFormatting>
  <conditionalFormatting sqref="R131">
    <cfRule type="expression" dxfId="582" priority="751">
      <formula>AND(Y131&lt;=X131, R131&lt;Y131, R131&lt;&gt;"")</formula>
    </cfRule>
  </conditionalFormatting>
  <conditionalFormatting sqref="R133">
    <cfRule type="expression" dxfId="581" priority="750">
      <formula>AND(Y133&lt;=X133, R133&lt;Y133, R133&lt;&gt;"")</formula>
    </cfRule>
  </conditionalFormatting>
  <conditionalFormatting sqref="O134">
    <cfRule type="expression" dxfId="580" priority="749">
      <formula>AND(V134&lt;=U134, O134&lt;V134, O134&lt;&gt;"")</formula>
    </cfRule>
  </conditionalFormatting>
  <conditionalFormatting sqref="R134">
    <cfRule type="expression" dxfId="579" priority="748">
      <formula>AND(Y134&lt;=X134, R134&lt;Y134, R134&lt;&gt;"")</formula>
    </cfRule>
  </conditionalFormatting>
  <conditionalFormatting sqref="L136">
    <cfRule type="expression" dxfId="578" priority="747">
      <formula>AND(S136&lt;=R136, L136&lt;S136, L136&lt;&gt;"")</formula>
    </cfRule>
  </conditionalFormatting>
  <conditionalFormatting sqref="O136">
    <cfRule type="expression" dxfId="577" priority="746">
      <formula>AND(V136&lt;=U136, O136&lt;V136, O136&lt;&gt;"")</formula>
    </cfRule>
  </conditionalFormatting>
  <conditionalFormatting sqref="R136">
    <cfRule type="expression" dxfId="576" priority="745">
      <formula>AND(Y136&lt;=X136, R136&lt;Y136, R136&lt;&gt;"")</formula>
    </cfRule>
  </conditionalFormatting>
  <conditionalFormatting sqref="L137">
    <cfRule type="expression" dxfId="575" priority="744">
      <formula>AND(S137&lt;=R137, L137&lt;S137, L137&lt;&gt;"")</formula>
    </cfRule>
  </conditionalFormatting>
  <conditionalFormatting sqref="O137">
    <cfRule type="expression" dxfId="574" priority="743">
      <formula>AND(V137&lt;=U137, O137&lt;V137, O137&lt;&gt;"")</formula>
    </cfRule>
  </conditionalFormatting>
  <conditionalFormatting sqref="R137">
    <cfRule type="expression" dxfId="573" priority="742">
      <formula>AND(Y137&lt;=X137, R137&lt;Y137, R137&lt;&gt;"")</formula>
    </cfRule>
  </conditionalFormatting>
  <conditionalFormatting sqref="L139">
    <cfRule type="expression" dxfId="572" priority="741">
      <formula>AND(S139&lt;=R139, L139&lt;S139, L139&lt;&gt;"")</formula>
    </cfRule>
  </conditionalFormatting>
  <conditionalFormatting sqref="O139">
    <cfRule type="expression" dxfId="571" priority="740">
      <formula>AND(V139&lt;=U139, O139&lt;V139, O139&lt;&gt;"")</formula>
    </cfRule>
  </conditionalFormatting>
  <conditionalFormatting sqref="R139">
    <cfRule type="expression" dxfId="570" priority="739">
      <formula>AND(Y139&lt;=X139, R139&lt;Y139, R139&lt;&gt;"")</formula>
    </cfRule>
  </conditionalFormatting>
  <conditionalFormatting sqref="L140">
    <cfRule type="expression" dxfId="569" priority="738">
      <formula>AND(S140&lt;=R140, L140&lt;S140, L140&lt;&gt;"")</formula>
    </cfRule>
  </conditionalFormatting>
  <conditionalFormatting sqref="O140">
    <cfRule type="expression" dxfId="568" priority="737">
      <formula>AND(V140&lt;=U140, O140&lt;V140, O140&lt;&gt;"")</formula>
    </cfRule>
  </conditionalFormatting>
  <conditionalFormatting sqref="R140">
    <cfRule type="expression" dxfId="567" priority="736">
      <formula>AND(Y140&lt;=X140, R140&lt;Y140, R140&lt;&gt;"")</formula>
    </cfRule>
  </conditionalFormatting>
  <conditionalFormatting sqref="L141">
    <cfRule type="expression" dxfId="566" priority="735">
      <formula>AND(S141&lt;=R141, L141&lt;S141, L141&lt;&gt;"")</formula>
    </cfRule>
  </conditionalFormatting>
  <conditionalFormatting sqref="L142">
    <cfRule type="expression" dxfId="565" priority="734">
      <formula>AND(S142&lt;=R142, L142&lt;S142, L142&lt;&gt;"")</formula>
    </cfRule>
  </conditionalFormatting>
  <conditionalFormatting sqref="O142">
    <cfRule type="expression" dxfId="564" priority="733">
      <formula>AND(V142&lt;=U142, O142&lt;V142, O142&lt;&gt;"")</formula>
    </cfRule>
  </conditionalFormatting>
  <conditionalFormatting sqref="R142">
    <cfRule type="expression" dxfId="563" priority="732">
      <formula>AND(Y142&lt;=X142, R142&lt;Y142, R142&lt;&gt;"")</formula>
    </cfRule>
  </conditionalFormatting>
  <conditionalFormatting sqref="O141">
    <cfRule type="expression" dxfId="562" priority="731">
      <formula>AND(V141&lt;=U141, O141&lt;V141, O141&lt;&gt;"")</formula>
    </cfRule>
  </conditionalFormatting>
  <conditionalFormatting sqref="R141">
    <cfRule type="expression" dxfId="561" priority="730">
      <formula>AND(Y141&lt;=X141, R141&lt;Y141, R141&lt;&gt;"")</formula>
    </cfRule>
  </conditionalFormatting>
  <conditionalFormatting sqref="L138">
    <cfRule type="expression" dxfId="560" priority="729">
      <formula>AND(S138&lt;=R138, L138&lt;S138, L138&lt;&gt;"")</formula>
    </cfRule>
  </conditionalFormatting>
  <conditionalFormatting sqref="O138">
    <cfRule type="expression" dxfId="559" priority="728">
      <formula>AND(V138&lt;=U138, O138&lt;V138, O138&lt;&gt;"")</formula>
    </cfRule>
  </conditionalFormatting>
  <conditionalFormatting sqref="R138">
    <cfRule type="expression" dxfId="558" priority="727">
      <formula>AND(Y138&lt;=X138, R138&lt;Y138, R138&lt;&gt;"")</formula>
    </cfRule>
  </conditionalFormatting>
  <conditionalFormatting sqref="L135">
    <cfRule type="expression" dxfId="557" priority="726">
      <formula>AND(S135&lt;=R135, L135&lt;S135, L135&lt;&gt;"")</formula>
    </cfRule>
  </conditionalFormatting>
  <conditionalFormatting sqref="O135">
    <cfRule type="expression" dxfId="556" priority="725">
      <formula>AND(V135&lt;=U135, O135&lt;V135, O135&lt;&gt;"")</formula>
    </cfRule>
  </conditionalFormatting>
  <conditionalFormatting sqref="R135">
    <cfRule type="expression" dxfId="555" priority="724">
      <formula>AND(Y135&lt;=X135, R135&lt;Y135, R135&lt;&gt;"")</formula>
    </cfRule>
  </conditionalFormatting>
  <conditionalFormatting sqref="P143">
    <cfRule type="expression" dxfId="554" priority="723">
      <formula>AND(N143&lt;=M143, P143&lt;N143, P143&lt;&gt;"")</formula>
    </cfRule>
  </conditionalFormatting>
  <conditionalFormatting sqref="P144">
    <cfRule type="expression" dxfId="553" priority="722">
      <formula>AND(N144&lt;=M144, P144&lt;N144, P144&lt;&gt;"")</formula>
    </cfRule>
  </conditionalFormatting>
  <conditionalFormatting sqref="P145">
    <cfRule type="expression" dxfId="552" priority="721">
      <formula>AND(N145&lt;=M145, P145&lt;N145, P145&lt;&gt;"")</formula>
    </cfRule>
  </conditionalFormatting>
  <conditionalFormatting sqref="R143">
    <cfRule type="expression" dxfId="551" priority="720">
      <formula>AND(P143&lt;=O143, R143&lt;P143, R143&lt;&gt;"")</formula>
    </cfRule>
  </conditionalFormatting>
  <conditionalFormatting sqref="S143">
    <cfRule type="expression" dxfId="550" priority="719">
      <formula>AND(Q143&lt;=P143, S143&lt;Q143, S143&lt;&gt;"")</formula>
    </cfRule>
  </conditionalFormatting>
  <conditionalFormatting sqref="R144">
    <cfRule type="expression" dxfId="549" priority="718">
      <formula>AND(P144&lt;=O144, R144&lt;P144, R144&lt;&gt;"")</formula>
    </cfRule>
  </conditionalFormatting>
  <conditionalFormatting sqref="S144">
    <cfRule type="expression" dxfId="548" priority="717">
      <formula>AND(Q144&lt;=P144, S144&lt;Q144, S144&lt;&gt;"")</formula>
    </cfRule>
  </conditionalFormatting>
  <conditionalFormatting sqref="R145">
    <cfRule type="expression" dxfId="547" priority="716">
      <formula>AND(P145&lt;=O145, R145&lt;P145, R145&lt;&gt;"")</formula>
    </cfRule>
  </conditionalFormatting>
  <conditionalFormatting sqref="S145">
    <cfRule type="expression" dxfId="546" priority="715">
      <formula>AND(Q145&lt;=P145, S145&lt;Q145, S145&lt;&gt;"")</formula>
    </cfRule>
  </conditionalFormatting>
  <conditionalFormatting sqref="O146">
    <cfRule type="expression" dxfId="545" priority="714">
      <formula>AND(M146&lt;=L146, O146&lt;M146, O146&lt;&gt;"")</formula>
    </cfRule>
  </conditionalFormatting>
  <conditionalFormatting sqref="L146">
    <cfRule type="expression" dxfId="544" priority="713">
      <formula>AND(S146&lt;=R146, L146&lt;S146, L146&lt;&gt;"")</formula>
    </cfRule>
  </conditionalFormatting>
  <conditionalFormatting sqref="P146">
    <cfRule type="expression" dxfId="543" priority="712">
      <formula>AND(N146&lt;=M146, P146&lt;N146, P146&lt;&gt;"")</formula>
    </cfRule>
  </conditionalFormatting>
  <conditionalFormatting sqref="R146">
    <cfRule type="expression" dxfId="542" priority="711">
      <formula>AND(P146&lt;=O146, R146&lt;P146, R146&lt;&gt;"")</formula>
    </cfRule>
  </conditionalFormatting>
  <conditionalFormatting sqref="S146">
    <cfRule type="expression" dxfId="541" priority="710">
      <formula>AND(Q146&lt;=P146, S146&lt;Q146, S146&lt;&gt;"")</formula>
    </cfRule>
  </conditionalFormatting>
  <conditionalFormatting sqref="O147">
    <cfRule type="expression" dxfId="540" priority="709">
      <formula>AND(M147&lt;=L147, O147&lt;M147, O147&lt;&gt;"")</formula>
    </cfRule>
  </conditionalFormatting>
  <conditionalFormatting sqref="L147">
    <cfRule type="expression" dxfId="539" priority="708">
      <formula>AND(S147&lt;=R147, L147&lt;S147, L147&lt;&gt;"")</formula>
    </cfRule>
  </conditionalFormatting>
  <conditionalFormatting sqref="P147">
    <cfRule type="expression" dxfId="538" priority="707">
      <formula>AND(N147&lt;=M147, P147&lt;N147, P147&lt;&gt;"")</formula>
    </cfRule>
  </conditionalFormatting>
  <conditionalFormatting sqref="R147">
    <cfRule type="expression" dxfId="537" priority="706">
      <formula>AND(P147&lt;=O147, R147&lt;P147, R147&lt;&gt;"")</formula>
    </cfRule>
  </conditionalFormatting>
  <conditionalFormatting sqref="S147">
    <cfRule type="expression" dxfId="536" priority="705">
      <formula>AND(Q147&lt;=P147, S147&lt;Q147, S147&lt;&gt;"")</formula>
    </cfRule>
  </conditionalFormatting>
  <conditionalFormatting sqref="O148">
    <cfRule type="expression" dxfId="535" priority="704">
      <formula>AND(M148&lt;=L148, O148&lt;M148, O148&lt;&gt;"")</formula>
    </cfRule>
  </conditionalFormatting>
  <conditionalFormatting sqref="L148">
    <cfRule type="expression" dxfId="534" priority="703">
      <formula>AND(S148&lt;=R148, L148&lt;S148, L148&lt;&gt;"")</formula>
    </cfRule>
  </conditionalFormatting>
  <conditionalFormatting sqref="P148">
    <cfRule type="expression" dxfId="533" priority="702">
      <formula>AND(N148&lt;=M148, P148&lt;N148, P148&lt;&gt;"")</formula>
    </cfRule>
  </conditionalFormatting>
  <conditionalFormatting sqref="R148">
    <cfRule type="expression" dxfId="532" priority="701">
      <formula>AND(P148&lt;=O148, R148&lt;P148, R148&lt;&gt;"")</formula>
    </cfRule>
  </conditionalFormatting>
  <conditionalFormatting sqref="S148">
    <cfRule type="expression" dxfId="531" priority="700">
      <formula>AND(Q148&lt;=P148, S148&lt;Q148, S148&lt;&gt;"")</formula>
    </cfRule>
  </conditionalFormatting>
  <conditionalFormatting sqref="O149">
    <cfRule type="expression" dxfId="530" priority="699">
      <formula>AND(M149&lt;=L149, O149&lt;M149, O149&lt;&gt;"")</formula>
    </cfRule>
  </conditionalFormatting>
  <conditionalFormatting sqref="L149">
    <cfRule type="expression" dxfId="529" priority="698">
      <formula>AND(S149&lt;=R149, L149&lt;S149, L149&lt;&gt;"")</formula>
    </cfRule>
  </conditionalFormatting>
  <conditionalFormatting sqref="P149">
    <cfRule type="expression" dxfId="528" priority="697">
      <formula>AND(N149&lt;=M149, P149&lt;N149, P149&lt;&gt;"")</formula>
    </cfRule>
  </conditionalFormatting>
  <conditionalFormatting sqref="R149">
    <cfRule type="expression" dxfId="527" priority="696">
      <formula>AND(P149&lt;=O149, R149&lt;P149, R149&lt;&gt;"")</formula>
    </cfRule>
  </conditionalFormatting>
  <conditionalFormatting sqref="S149">
    <cfRule type="expression" dxfId="526" priority="695">
      <formula>AND(Q149&lt;=P149, S149&lt;Q149, S149&lt;&gt;"")</formula>
    </cfRule>
  </conditionalFormatting>
  <conditionalFormatting sqref="O150">
    <cfRule type="expression" dxfId="525" priority="694">
      <formula>AND(V150&lt;=U150, O150&lt;V150, O150&lt;&gt;"")</formula>
    </cfRule>
  </conditionalFormatting>
  <conditionalFormatting sqref="R150">
    <cfRule type="expression" dxfId="524" priority="693">
      <formula>AND(Y150&lt;=X150, R150&lt;Y150, R150&lt;&gt;"")</formula>
    </cfRule>
  </conditionalFormatting>
  <conditionalFormatting sqref="R151">
    <cfRule type="expression" dxfId="523" priority="692">
      <formula>AND(P151&lt;=O151, R151&lt;P151, R151&lt;&gt;"")</formula>
    </cfRule>
  </conditionalFormatting>
  <conditionalFormatting sqref="R152">
    <cfRule type="expression" dxfId="522" priority="691">
      <formula>AND(P152&lt;=O152, R152&lt;P152, R152&lt;&gt;"")</formula>
    </cfRule>
  </conditionalFormatting>
  <conditionalFormatting sqref="O154:O155">
    <cfRule type="expression" dxfId="521" priority="690">
      <formula>AND(M154&lt;=L154, O154&lt;M154, O154&lt;&gt;"")</formula>
    </cfRule>
  </conditionalFormatting>
  <conditionalFormatting sqref="L153:L155">
    <cfRule type="expression" dxfId="520" priority="689">
      <formula>AND(S153&lt;=R153, L153&lt;S153, L153&lt;&gt;"")</formula>
    </cfRule>
  </conditionalFormatting>
  <conditionalFormatting sqref="O153">
    <cfRule type="expression" dxfId="519" priority="688">
      <formula>AND(V153&lt;=U153, O153&lt;V153, O153&lt;&gt;"")</formula>
    </cfRule>
  </conditionalFormatting>
  <conditionalFormatting sqref="R153">
    <cfRule type="expression" dxfId="518" priority="687">
      <formula>AND(Y153&lt;=X153, R153&lt;Y153, R153&lt;&gt;"")</formula>
    </cfRule>
  </conditionalFormatting>
  <conditionalFormatting sqref="R154">
    <cfRule type="expression" dxfId="517" priority="686">
      <formula>AND(P154&lt;=O154, R154&lt;P154, R154&lt;&gt;"")</formula>
    </cfRule>
  </conditionalFormatting>
  <conditionalFormatting sqref="R155">
    <cfRule type="expression" dxfId="516" priority="685">
      <formula>AND(P155&lt;=O155, R155&lt;P155, R155&lt;&gt;"")</formula>
    </cfRule>
  </conditionalFormatting>
  <conditionalFormatting sqref="O157:O158">
    <cfRule type="expression" dxfId="515" priority="684">
      <formula>AND(M157&lt;=L157, O157&lt;M157, O157&lt;&gt;"")</formula>
    </cfRule>
  </conditionalFormatting>
  <conditionalFormatting sqref="L156:L158">
    <cfRule type="expression" dxfId="514" priority="683">
      <formula>AND(S156&lt;=R156, L156&lt;S156, L156&lt;&gt;"")</formula>
    </cfRule>
  </conditionalFormatting>
  <conditionalFormatting sqref="O156">
    <cfRule type="expression" dxfId="513" priority="682">
      <formula>AND(V156&lt;=U156, O156&lt;V156, O156&lt;&gt;"")</formula>
    </cfRule>
  </conditionalFormatting>
  <conditionalFormatting sqref="R156">
    <cfRule type="expression" dxfId="512" priority="681">
      <formula>AND(Y156&lt;=X156, R156&lt;Y156, R156&lt;&gt;"")</formula>
    </cfRule>
  </conditionalFormatting>
  <conditionalFormatting sqref="R157">
    <cfRule type="expression" dxfId="511" priority="680">
      <formula>AND(P157&lt;=O157, R157&lt;P157, R157&lt;&gt;"")</formula>
    </cfRule>
  </conditionalFormatting>
  <conditionalFormatting sqref="R158">
    <cfRule type="expression" dxfId="510" priority="679">
      <formula>AND(P158&lt;=O158, R158&lt;P158, R158&lt;&gt;"")</formula>
    </cfRule>
  </conditionalFormatting>
  <conditionalFormatting sqref="R161:R163 O161:O163 O168:O170 R168:R170 O175:O177 R175:R177">
    <cfRule type="expression" dxfId="509" priority="678">
      <formula>AND(M161&lt;=L161, O161&lt;M161, O161&lt;&gt;"")</formula>
    </cfRule>
  </conditionalFormatting>
  <conditionalFormatting sqref="L159:L163 L168:L170 L175:L177">
    <cfRule type="expression" dxfId="508" priority="677">
      <formula>AND(S159&lt;=R159, L159&lt;S159, L159&lt;&gt;"")</formula>
    </cfRule>
  </conditionalFormatting>
  <conditionalFormatting sqref="O159:O160">
    <cfRule type="expression" dxfId="507" priority="676">
      <formula>AND(V159&lt;=U159, O159&lt;V159, O159&lt;&gt;"")</formula>
    </cfRule>
  </conditionalFormatting>
  <conditionalFormatting sqref="R159:R160">
    <cfRule type="expression" dxfId="506" priority="675">
      <formula>AND(Y159&lt;=X159, R159&lt;Y159, R159&lt;&gt;"")</formula>
    </cfRule>
  </conditionalFormatting>
  <conditionalFormatting sqref="L164:L165">
    <cfRule type="expression" dxfId="505" priority="674">
      <formula>AND(S164&lt;=R164, L164&lt;S164, L164&lt;&gt;"")</formula>
    </cfRule>
  </conditionalFormatting>
  <conditionalFormatting sqref="O164:O165">
    <cfRule type="expression" dxfId="504" priority="673">
      <formula>AND(V164&lt;=U164, O164&lt;V164, O164&lt;&gt;"")</formula>
    </cfRule>
  </conditionalFormatting>
  <conditionalFormatting sqref="R164:R165">
    <cfRule type="expression" dxfId="503" priority="672">
      <formula>AND(Y164&lt;=X164, R164&lt;Y164, R164&lt;&gt;"")</formula>
    </cfRule>
  </conditionalFormatting>
  <conditionalFormatting sqref="L166:L167">
    <cfRule type="expression" dxfId="502" priority="671">
      <formula>AND(S166&lt;=R166, L166&lt;S166, L166&lt;&gt;"")</formula>
    </cfRule>
  </conditionalFormatting>
  <conditionalFormatting sqref="O166:O167">
    <cfRule type="expression" dxfId="501" priority="670">
      <formula>AND(V166&lt;=U166, O166&lt;V166, O166&lt;&gt;"")</formula>
    </cfRule>
  </conditionalFormatting>
  <conditionalFormatting sqref="R166:R167">
    <cfRule type="expression" dxfId="500" priority="669">
      <formula>AND(Y166&lt;=X166, R166&lt;Y166, R166&lt;&gt;"")</formula>
    </cfRule>
  </conditionalFormatting>
  <conditionalFormatting sqref="L171:L172">
    <cfRule type="expression" dxfId="499" priority="668">
      <formula>AND(S171&lt;=R171, L171&lt;S171, L171&lt;&gt;"")</formula>
    </cfRule>
  </conditionalFormatting>
  <conditionalFormatting sqref="O171:O172">
    <cfRule type="expression" dxfId="498" priority="667">
      <formula>AND(V171&lt;=U171, O171&lt;V171, O171&lt;&gt;"")</formula>
    </cfRule>
  </conditionalFormatting>
  <conditionalFormatting sqref="R171:R172">
    <cfRule type="expression" dxfId="497" priority="666">
      <formula>AND(Y171&lt;=X171, R171&lt;Y171, R171&lt;&gt;"")</formula>
    </cfRule>
  </conditionalFormatting>
  <conditionalFormatting sqref="L173:L174">
    <cfRule type="expression" dxfId="496" priority="665">
      <formula>AND(S173&lt;=R173, L173&lt;S173, L173&lt;&gt;"")</formula>
    </cfRule>
  </conditionalFormatting>
  <conditionalFormatting sqref="O173:O174">
    <cfRule type="expression" dxfId="495" priority="664">
      <formula>AND(V173&lt;=U173, O173&lt;V173, O173&lt;&gt;"")</formula>
    </cfRule>
  </conditionalFormatting>
  <conditionalFormatting sqref="R173:R174">
    <cfRule type="expression" dxfId="494" priority="663">
      <formula>AND(Y173&lt;=X173, R173&lt;Y173, R173&lt;&gt;"")</formula>
    </cfRule>
  </conditionalFormatting>
  <conditionalFormatting sqref="L178:L179">
    <cfRule type="expression" dxfId="493" priority="662">
      <formula>AND(S178&lt;=R178, L178&lt;S178, L178&lt;&gt;"")</formula>
    </cfRule>
  </conditionalFormatting>
  <conditionalFormatting sqref="O178:O179">
    <cfRule type="expression" dxfId="492" priority="661">
      <formula>AND(V178&lt;=U178, O178&lt;V178, O178&lt;&gt;"")</formula>
    </cfRule>
  </conditionalFormatting>
  <conditionalFormatting sqref="R178:R179">
    <cfRule type="expression" dxfId="491" priority="660">
      <formula>AND(Y178&lt;=X178, R178&lt;Y178, R178&lt;&gt;"")</formula>
    </cfRule>
  </conditionalFormatting>
  <conditionalFormatting sqref="O180 R180">
    <cfRule type="expression" dxfId="490" priority="659">
      <formula>AND(M180&lt;=L180, O180&lt;M180, O180&lt;&gt;"")</formula>
    </cfRule>
  </conditionalFormatting>
  <conditionalFormatting sqref="L180">
    <cfRule type="expression" dxfId="489" priority="658">
      <formula>AND(S180&lt;=R180, L180&lt;S180, L180&lt;&gt;"")</formula>
    </cfRule>
  </conditionalFormatting>
  <conditionalFormatting sqref="P180">
    <cfRule type="expression" dxfId="488" priority="657">
      <formula>AND(N180&lt;=M180, P180&lt;N180, P180&lt;&gt;"")</formula>
    </cfRule>
  </conditionalFormatting>
  <conditionalFormatting sqref="S180">
    <cfRule type="expression" dxfId="487" priority="656">
      <formula>AND(Q180&lt;=P180, S180&lt;Q180, S180&lt;&gt;"")</formula>
    </cfRule>
  </conditionalFormatting>
  <conditionalFormatting sqref="M180">
    <cfRule type="expression" dxfId="486" priority="655">
      <formula>AND(T180&lt;=S180, M180&lt;T180, M180&lt;&gt;"")</formula>
    </cfRule>
  </conditionalFormatting>
  <conditionalFormatting sqref="O181">
    <cfRule type="expression" dxfId="485" priority="654">
      <formula>AND(M181&lt;=L181, O181&lt;M181, O181&lt;&gt;"")</formula>
    </cfRule>
  </conditionalFormatting>
  <conditionalFormatting sqref="L181">
    <cfRule type="expression" dxfId="484" priority="653">
      <formula>AND(S181&lt;=R181, L181&lt;S181, L181&lt;&gt;"")</formula>
    </cfRule>
  </conditionalFormatting>
  <conditionalFormatting sqref="M181">
    <cfRule type="expression" dxfId="483" priority="652">
      <formula>AND(T181&lt;=S181, M181&lt;T181, M181&lt;&gt;"")</formula>
    </cfRule>
  </conditionalFormatting>
  <conditionalFormatting sqref="P181">
    <cfRule type="expression" dxfId="482" priority="651">
      <formula>AND(W181&lt;=V181, P181&lt;W181, P181&lt;&gt;"")</formula>
    </cfRule>
  </conditionalFormatting>
  <conditionalFormatting sqref="R181">
    <cfRule type="expression" dxfId="481" priority="650">
      <formula>AND(P181&lt;=O181, R181&lt;P181, R181&lt;&gt;"")</formula>
    </cfRule>
  </conditionalFormatting>
  <conditionalFormatting sqref="S181">
    <cfRule type="expression" dxfId="480" priority="649">
      <formula>AND(Q181&lt;=P181, S181&lt;Q181, S181&lt;&gt;"")</formula>
    </cfRule>
  </conditionalFormatting>
  <conditionalFormatting sqref="O182 R182">
    <cfRule type="expression" dxfId="479" priority="648">
      <formula>AND(M182&lt;=L182, O182&lt;M182, O182&lt;&gt;"")</formula>
    </cfRule>
  </conditionalFormatting>
  <conditionalFormatting sqref="L182">
    <cfRule type="expression" dxfId="478" priority="647">
      <formula>AND(S182&lt;=R182, L182&lt;S182, L182&lt;&gt;"")</formula>
    </cfRule>
  </conditionalFormatting>
  <conditionalFormatting sqref="O183:O184 R183:R184">
    <cfRule type="expression" dxfId="477" priority="618">
      <formula>AND(M183&lt;=L183, O183&lt;M183, O183&lt;&gt;"")</formula>
    </cfRule>
  </conditionalFormatting>
  <conditionalFormatting sqref="L183:L184">
    <cfRule type="expression" dxfId="476" priority="617">
      <formula>AND(S183&lt;=R183, L183&lt;S183, L183&lt;&gt;"")</formula>
    </cfRule>
  </conditionalFormatting>
  <conditionalFormatting sqref="O185 R185">
    <cfRule type="expression" dxfId="475" priority="616">
      <formula>AND(M185&lt;=L185, O185&lt;M185, O185&lt;&gt;"")</formula>
    </cfRule>
  </conditionalFormatting>
  <conditionalFormatting sqref="L185">
    <cfRule type="expression" dxfId="474" priority="615">
      <formula>AND(S185&lt;=R185, L185&lt;S185, L185&lt;&gt;"")</formula>
    </cfRule>
  </conditionalFormatting>
  <conditionalFormatting sqref="L186:L187">
    <cfRule type="expression" dxfId="473" priority="614">
      <formula>AND(S186&lt;=R186, L186&lt;S186, L186&lt;&gt;"")</formula>
    </cfRule>
  </conditionalFormatting>
  <conditionalFormatting sqref="O186:O187">
    <cfRule type="expression" dxfId="472" priority="613">
      <formula>AND(V186&lt;=U186, O186&lt;V186, O186&lt;&gt;"")</formula>
    </cfRule>
  </conditionalFormatting>
  <conditionalFormatting sqref="R186:R187">
    <cfRule type="expression" dxfId="471" priority="612">
      <formula>AND(Y186&lt;=X186, R186&lt;Y186, R186&lt;&gt;"")</formula>
    </cfRule>
  </conditionalFormatting>
  <conditionalFormatting sqref="L188:L189">
    <cfRule type="expression" dxfId="470" priority="611">
      <formula>AND(S188&lt;=R188, L188&lt;S188, L188&lt;&gt;"")</formula>
    </cfRule>
  </conditionalFormatting>
  <conditionalFormatting sqref="O188:O189">
    <cfRule type="expression" dxfId="469" priority="610">
      <formula>AND(V188&lt;=U188, O188&lt;V188, O188&lt;&gt;"")</formula>
    </cfRule>
  </conditionalFormatting>
  <conditionalFormatting sqref="R188:R189">
    <cfRule type="expression" dxfId="468" priority="609">
      <formula>AND(Y188&lt;=X188, R188&lt;Y188, R188&lt;&gt;"")</formula>
    </cfRule>
  </conditionalFormatting>
  <conditionalFormatting sqref="L190:L191">
    <cfRule type="expression" dxfId="467" priority="608">
      <formula>AND(S190&lt;=R190, L190&lt;S190, L190&lt;&gt;"")</formula>
    </cfRule>
  </conditionalFormatting>
  <conditionalFormatting sqref="O190:O191">
    <cfRule type="expression" dxfId="466" priority="607">
      <formula>AND(V190&lt;=U190, O190&lt;V190, O190&lt;&gt;"")</formula>
    </cfRule>
  </conditionalFormatting>
  <conditionalFormatting sqref="R190:R191">
    <cfRule type="expression" dxfId="465" priority="606">
      <formula>AND(Y190&lt;=X190, R190&lt;Y190, R190&lt;&gt;"")</formula>
    </cfRule>
  </conditionalFormatting>
  <conditionalFormatting sqref="O193 R193">
    <cfRule type="expression" dxfId="464" priority="605">
      <formula>AND(M193&lt;=L193, O193&lt;M193, O193&lt;&gt;"")</formula>
    </cfRule>
  </conditionalFormatting>
  <conditionalFormatting sqref="L192:L195">
    <cfRule type="expression" dxfId="463" priority="604">
      <formula>AND(S192&lt;=R192, L192&lt;S192, L192&lt;&gt;"")</formula>
    </cfRule>
  </conditionalFormatting>
  <conditionalFormatting sqref="O192">
    <cfRule type="expression" dxfId="462" priority="603">
      <formula>AND(V192&lt;=U192, O192&lt;V192, O192&lt;&gt;"")</formula>
    </cfRule>
  </conditionalFormatting>
  <conditionalFormatting sqref="R192">
    <cfRule type="expression" dxfId="461" priority="602">
      <formula>AND(Y192&lt;=X192, R192&lt;Y192, R192&lt;&gt;"")</formula>
    </cfRule>
  </conditionalFormatting>
  <conditionalFormatting sqref="O194">
    <cfRule type="expression" dxfId="460" priority="601">
      <formula>AND(V194&lt;=U194, O194&lt;V194, O194&lt;&gt;"")</formula>
    </cfRule>
  </conditionalFormatting>
  <conditionalFormatting sqref="R194">
    <cfRule type="expression" dxfId="459" priority="600">
      <formula>AND(Y194&lt;=X194, R194&lt;Y194, R194&lt;&gt;"")</formula>
    </cfRule>
  </conditionalFormatting>
  <conditionalFormatting sqref="O195">
    <cfRule type="expression" dxfId="458" priority="599">
      <formula>AND(V195&lt;=U195, O195&lt;V195, O195&lt;&gt;"")</formula>
    </cfRule>
  </conditionalFormatting>
  <conditionalFormatting sqref="R195">
    <cfRule type="expression" dxfId="457" priority="598">
      <formula>AND(Y195&lt;=X195, R195&lt;Y195, R195&lt;&gt;"")</formula>
    </cfRule>
  </conditionalFormatting>
  <conditionalFormatting sqref="O197 R197">
    <cfRule type="expression" dxfId="456" priority="597">
      <formula>AND(M197&lt;=L197, O197&lt;M197, O197&lt;&gt;"")</formula>
    </cfRule>
  </conditionalFormatting>
  <conditionalFormatting sqref="L196:L199">
    <cfRule type="expression" dxfId="455" priority="596">
      <formula>AND(S196&lt;=R196, L196&lt;S196, L196&lt;&gt;"")</formula>
    </cfRule>
  </conditionalFormatting>
  <conditionalFormatting sqref="O196">
    <cfRule type="expression" dxfId="454" priority="595">
      <formula>AND(V196&lt;=U196, O196&lt;V196, O196&lt;&gt;"")</formula>
    </cfRule>
  </conditionalFormatting>
  <conditionalFormatting sqref="R196">
    <cfRule type="expression" dxfId="453" priority="594">
      <formula>AND(Y196&lt;=X196, R196&lt;Y196, R196&lt;&gt;"")</formula>
    </cfRule>
  </conditionalFormatting>
  <conditionalFormatting sqref="O198">
    <cfRule type="expression" dxfId="452" priority="593">
      <formula>AND(V198&lt;=U198, O198&lt;V198, O198&lt;&gt;"")</formula>
    </cfRule>
  </conditionalFormatting>
  <conditionalFormatting sqref="R198">
    <cfRule type="expression" dxfId="451" priority="592">
      <formula>AND(Y198&lt;=X198, R198&lt;Y198, R198&lt;&gt;"")</formula>
    </cfRule>
  </conditionalFormatting>
  <conditionalFormatting sqref="O199">
    <cfRule type="expression" dxfId="450" priority="591">
      <formula>AND(V199&lt;=U199, O199&lt;V199, O199&lt;&gt;"")</formula>
    </cfRule>
  </conditionalFormatting>
  <conditionalFormatting sqref="R199">
    <cfRule type="expression" dxfId="449" priority="590">
      <formula>AND(Y199&lt;=X199, R199&lt;Y199, R199&lt;&gt;"")</formula>
    </cfRule>
  </conditionalFormatting>
  <conditionalFormatting sqref="O201 R201">
    <cfRule type="expression" dxfId="448" priority="589">
      <formula>AND(M201&lt;=L201, O201&lt;M201, O201&lt;&gt;"")</formula>
    </cfRule>
  </conditionalFormatting>
  <conditionalFormatting sqref="L200:L203">
    <cfRule type="expression" dxfId="447" priority="588">
      <formula>AND(S200&lt;=R200, L200&lt;S200, L200&lt;&gt;"")</formula>
    </cfRule>
  </conditionalFormatting>
  <conditionalFormatting sqref="O200">
    <cfRule type="expression" dxfId="446" priority="587">
      <formula>AND(V200&lt;=U200, O200&lt;V200, O200&lt;&gt;"")</formula>
    </cfRule>
  </conditionalFormatting>
  <conditionalFormatting sqref="R200">
    <cfRule type="expression" dxfId="445" priority="586">
      <formula>AND(Y200&lt;=X200, R200&lt;Y200, R200&lt;&gt;"")</formula>
    </cfRule>
  </conditionalFormatting>
  <conditionalFormatting sqref="O202">
    <cfRule type="expression" dxfId="444" priority="585">
      <formula>AND(V202&lt;=U202, O202&lt;V202, O202&lt;&gt;"")</formula>
    </cfRule>
  </conditionalFormatting>
  <conditionalFormatting sqref="R202">
    <cfRule type="expression" dxfId="443" priority="584">
      <formula>AND(Y202&lt;=X202, R202&lt;Y202, R202&lt;&gt;"")</formula>
    </cfRule>
  </conditionalFormatting>
  <conditionalFormatting sqref="O203">
    <cfRule type="expression" dxfId="442" priority="583">
      <formula>AND(V203&lt;=U203, O203&lt;V203, O203&lt;&gt;"")</formula>
    </cfRule>
  </conditionalFormatting>
  <conditionalFormatting sqref="R203">
    <cfRule type="expression" dxfId="441" priority="582">
      <formula>AND(Y203&lt;=X203, R203&lt;Y203, R203&lt;&gt;"")</formula>
    </cfRule>
  </conditionalFormatting>
  <conditionalFormatting sqref="O204 R204">
    <cfRule type="expression" dxfId="440" priority="581">
      <formula>AND(M204&lt;=L204, O204&lt;M204, O204&lt;&gt;"")</formula>
    </cfRule>
  </conditionalFormatting>
  <conditionalFormatting sqref="L204">
    <cfRule type="expression" dxfId="439" priority="580">
      <formula>AND(S204&lt;=R204, L204&lt;S204, L204&lt;&gt;"")</formula>
    </cfRule>
  </conditionalFormatting>
  <conditionalFormatting sqref="O205 R205">
    <cfRule type="expression" dxfId="438" priority="579">
      <formula>AND(M205&lt;=L205, O205&lt;M205, O205&lt;&gt;"")</formula>
    </cfRule>
  </conditionalFormatting>
  <conditionalFormatting sqref="L205">
    <cfRule type="expression" dxfId="437" priority="578">
      <formula>AND(S205&lt;=R205, L205&lt;S205, L205&lt;&gt;"")</formula>
    </cfRule>
  </conditionalFormatting>
  <conditionalFormatting sqref="L206 L211 L232:M234">
    <cfRule type="expression" dxfId="436" priority="577">
      <formula>AND(S206&lt;=R206, L206&lt;S206, L206&lt;&gt;"")</formula>
    </cfRule>
  </conditionalFormatting>
  <conditionalFormatting sqref="M206">
    <cfRule type="expression" dxfId="435" priority="576">
      <formula>AND(T206&lt;=S206, M206&lt;T206, M206&lt;&gt;"")</formula>
    </cfRule>
  </conditionalFormatting>
  <conditionalFormatting sqref="L207:L210">
    <cfRule type="expression" dxfId="434" priority="575">
      <formula>AND(S207&lt;=R207, L207&lt;S207, L207&lt;&gt;"")</formula>
    </cfRule>
  </conditionalFormatting>
  <conditionalFormatting sqref="M207:M210">
    <cfRule type="expression" dxfId="433" priority="574">
      <formula>AND(T207&lt;=S207, M207&lt;T207, M207&lt;&gt;"")</formula>
    </cfRule>
  </conditionalFormatting>
  <conditionalFormatting sqref="M211">
    <cfRule type="expression" dxfId="432" priority="573">
      <formula>AND(T211&lt;=S211, M211&lt;T211, M211&lt;&gt;"")</formula>
    </cfRule>
  </conditionalFormatting>
  <conditionalFormatting sqref="L212:L215">
    <cfRule type="expression" dxfId="431" priority="572">
      <formula>AND(S212&lt;=R212, L212&lt;S212, L212&lt;&gt;"")</formula>
    </cfRule>
  </conditionalFormatting>
  <conditionalFormatting sqref="M212:M215">
    <cfRule type="expression" dxfId="430" priority="571">
      <formula>AND(T212&lt;=S212, M212&lt;T212, M212&lt;&gt;"")</formula>
    </cfRule>
  </conditionalFormatting>
  <conditionalFormatting sqref="O206 O211">
    <cfRule type="expression" dxfId="429" priority="570">
      <formula>AND(V206&lt;=U206, O206&lt;V206, O206&lt;&gt;"")</formula>
    </cfRule>
  </conditionalFormatting>
  <conditionalFormatting sqref="P206">
    <cfRule type="expression" dxfId="428" priority="569">
      <formula>AND(W206&lt;=V206, P206&lt;W206, P206&lt;&gt;"")</formula>
    </cfRule>
  </conditionalFormatting>
  <conditionalFormatting sqref="O207:O210">
    <cfRule type="expression" dxfId="427" priority="568">
      <formula>AND(V207&lt;=U207, O207&lt;V207, O207&lt;&gt;"")</formula>
    </cfRule>
  </conditionalFormatting>
  <conditionalFormatting sqref="P207:P210">
    <cfRule type="expression" dxfId="426" priority="567">
      <formula>AND(W207&lt;=V207, P207&lt;W207, P207&lt;&gt;"")</formula>
    </cfRule>
  </conditionalFormatting>
  <conditionalFormatting sqref="P211">
    <cfRule type="expression" dxfId="425" priority="566">
      <formula>AND(W211&lt;=V211, P211&lt;W211, P211&lt;&gt;"")</formula>
    </cfRule>
  </conditionalFormatting>
  <conditionalFormatting sqref="O212:O215">
    <cfRule type="expression" dxfId="424" priority="565">
      <formula>AND(V212&lt;=U212, O212&lt;V212, O212&lt;&gt;"")</formula>
    </cfRule>
  </conditionalFormatting>
  <conditionalFormatting sqref="P212:P215">
    <cfRule type="expression" dxfId="423" priority="564">
      <formula>AND(W212&lt;=V212, P212&lt;W212, P212&lt;&gt;"")</formula>
    </cfRule>
  </conditionalFormatting>
  <conditionalFormatting sqref="R206 R211">
    <cfRule type="expression" dxfId="422" priority="563">
      <formula>AND(Y206&lt;=X206, R206&lt;Y206, R206&lt;&gt;"")</formula>
    </cfRule>
  </conditionalFormatting>
  <conditionalFormatting sqref="S206">
    <cfRule type="expression" dxfId="421" priority="562">
      <formula>AND(Z206&lt;=Y206, S206&lt;Z206, S206&lt;&gt;"")</formula>
    </cfRule>
  </conditionalFormatting>
  <conditionalFormatting sqref="R207:R210">
    <cfRule type="expression" dxfId="420" priority="561">
      <formula>AND(Y207&lt;=X207, R207&lt;Y207, R207&lt;&gt;"")</formula>
    </cfRule>
  </conditionalFormatting>
  <conditionalFormatting sqref="S207:S210">
    <cfRule type="expression" dxfId="419" priority="560">
      <formula>AND(Z207&lt;=Y207, S207&lt;Z207, S207&lt;&gt;"")</formula>
    </cfRule>
  </conditionalFormatting>
  <conditionalFormatting sqref="S211">
    <cfRule type="expression" dxfId="418" priority="559">
      <formula>AND(Z211&lt;=Y211, S211&lt;Z211, S211&lt;&gt;"")</formula>
    </cfRule>
  </conditionalFormatting>
  <conditionalFormatting sqref="R212:R215">
    <cfRule type="expression" dxfId="417" priority="558">
      <formula>AND(Y212&lt;=X212, R212&lt;Y212, R212&lt;&gt;"")</formula>
    </cfRule>
  </conditionalFormatting>
  <conditionalFormatting sqref="S212:S215">
    <cfRule type="expression" dxfId="416" priority="557">
      <formula>AND(Z212&lt;=Y212, S212&lt;Z212, S212&lt;&gt;"")</formula>
    </cfRule>
  </conditionalFormatting>
  <conditionalFormatting sqref="L216:L219">
    <cfRule type="expression" dxfId="415" priority="556">
      <formula>AND(S216&lt;=R216, L216&lt;S216, L216&lt;&gt;"")</formula>
    </cfRule>
  </conditionalFormatting>
  <conditionalFormatting sqref="M216:M219">
    <cfRule type="expression" dxfId="414" priority="555">
      <formula>AND(T216&lt;=S216, M216&lt;T216, M216&lt;&gt;"")</formula>
    </cfRule>
  </conditionalFormatting>
  <conditionalFormatting sqref="O216:O219">
    <cfRule type="expression" dxfId="413" priority="554">
      <formula>AND(V216&lt;=U216, O216&lt;V216, O216&lt;&gt;"")</formula>
    </cfRule>
  </conditionalFormatting>
  <conditionalFormatting sqref="P216:P219">
    <cfRule type="expression" dxfId="412" priority="553">
      <formula>AND(W216&lt;=V216, P216&lt;W216, P216&lt;&gt;"")</formula>
    </cfRule>
  </conditionalFormatting>
  <conditionalFormatting sqref="R216:R219">
    <cfRule type="expression" dxfId="411" priority="552">
      <formula>AND(Y216&lt;=X216, R216&lt;Y216, R216&lt;&gt;"")</formula>
    </cfRule>
  </conditionalFormatting>
  <conditionalFormatting sqref="S216:S219">
    <cfRule type="expression" dxfId="410" priority="551">
      <formula>AND(Z216&lt;=Y216, S216&lt;Z216, S216&lt;&gt;"")</formula>
    </cfRule>
  </conditionalFormatting>
  <conditionalFormatting sqref="L220:L223">
    <cfRule type="expression" dxfId="409" priority="550">
      <formula>AND(S220&lt;=R220, L220&lt;S220, L220&lt;&gt;"")</formula>
    </cfRule>
  </conditionalFormatting>
  <conditionalFormatting sqref="M220:M223">
    <cfRule type="expression" dxfId="408" priority="549">
      <formula>AND(T220&lt;=S220, M220&lt;T220, M220&lt;&gt;"")</formula>
    </cfRule>
  </conditionalFormatting>
  <conditionalFormatting sqref="O220:O223">
    <cfRule type="expression" dxfId="407" priority="548">
      <formula>AND(V220&lt;=U220, O220&lt;V220, O220&lt;&gt;"")</formula>
    </cfRule>
  </conditionalFormatting>
  <conditionalFormatting sqref="P220:P223">
    <cfRule type="expression" dxfId="406" priority="547">
      <formula>AND(W220&lt;=V220, P220&lt;W220, P220&lt;&gt;"")</formula>
    </cfRule>
  </conditionalFormatting>
  <conditionalFormatting sqref="R220:R223">
    <cfRule type="expression" dxfId="405" priority="546">
      <formula>AND(Y220&lt;=X220, R220&lt;Y220, R220&lt;&gt;"")</formula>
    </cfRule>
  </conditionalFormatting>
  <conditionalFormatting sqref="S220:S223">
    <cfRule type="expression" dxfId="404" priority="545">
      <formula>AND(Z220&lt;=Y220, S220&lt;Z220, S220&lt;&gt;"")</formula>
    </cfRule>
  </conditionalFormatting>
  <conditionalFormatting sqref="L231">
    <cfRule type="expression" dxfId="403" priority="544">
      <formula>AND(S231&lt;=R231, L231&lt;S231, L231&lt;&gt;"")</formula>
    </cfRule>
  </conditionalFormatting>
  <conditionalFormatting sqref="M231">
    <cfRule type="expression" dxfId="402" priority="543">
      <formula>AND(T231&lt;=S231, M231&lt;T231, M231&lt;&gt;"")</formula>
    </cfRule>
  </conditionalFormatting>
  <conditionalFormatting sqref="O231">
    <cfRule type="expression" dxfId="401" priority="542">
      <formula>AND(V231&lt;=U231, O231&lt;V231, O231&lt;&gt;"")</formula>
    </cfRule>
  </conditionalFormatting>
  <conditionalFormatting sqref="P231">
    <cfRule type="expression" dxfId="400" priority="541">
      <formula>AND(W231&lt;=V231, P231&lt;W231, P231&lt;&gt;"")</formula>
    </cfRule>
  </conditionalFormatting>
  <conditionalFormatting sqref="R231">
    <cfRule type="expression" dxfId="399" priority="540">
      <formula>AND(Y231&lt;=X231, R231&lt;Y231, R231&lt;&gt;"")</formula>
    </cfRule>
  </conditionalFormatting>
  <conditionalFormatting sqref="S231">
    <cfRule type="expression" dxfId="398" priority="539">
      <formula>AND(Z231&lt;=Y231, S231&lt;Z231, S231&lt;&gt;"")</formula>
    </cfRule>
  </conditionalFormatting>
  <conditionalFormatting sqref="M232">
    <cfRule type="expression" dxfId="397" priority="538">
      <formula>AND(T232&lt;=S232, M232&lt;T232, M232&lt;&gt;"")</formula>
    </cfRule>
  </conditionalFormatting>
  <conditionalFormatting sqref="L233">
    <cfRule type="expression" dxfId="396" priority="537">
      <formula>AND(S233&lt;=R233, L233&lt;S233, L233&lt;&gt;"")</formula>
    </cfRule>
  </conditionalFormatting>
  <conditionalFormatting sqref="M233">
    <cfRule type="expression" dxfId="395" priority="536">
      <formula>AND(T233&lt;=S233, M233&lt;T233, M233&lt;&gt;"")</formula>
    </cfRule>
  </conditionalFormatting>
  <conditionalFormatting sqref="L234">
    <cfRule type="expression" dxfId="394" priority="535">
      <formula>AND(S234&lt;=R234, L234&lt;S234, L234&lt;&gt;"")</formula>
    </cfRule>
  </conditionalFormatting>
  <conditionalFormatting sqref="M234">
    <cfRule type="expression" dxfId="393" priority="534">
      <formula>AND(T234&lt;=S234, M234&lt;T234, M234&lt;&gt;"")</formula>
    </cfRule>
  </conditionalFormatting>
  <conditionalFormatting sqref="L235">
    <cfRule type="expression" dxfId="392" priority="533">
      <formula>AND(S235&lt;=R235, L235&lt;S235, L235&lt;&gt;"")</formula>
    </cfRule>
  </conditionalFormatting>
  <conditionalFormatting sqref="L236">
    <cfRule type="expression" dxfId="391" priority="532">
      <formula>AND(S236&lt;=R236, L236&lt;S236, L236&lt;&gt;"")</formula>
    </cfRule>
  </conditionalFormatting>
  <conditionalFormatting sqref="L237">
    <cfRule type="expression" dxfId="390" priority="531">
      <formula>AND(S237&lt;=R237, L237&lt;S237, L237&lt;&gt;"")</formula>
    </cfRule>
  </conditionalFormatting>
  <conditionalFormatting sqref="M235">
    <cfRule type="expression" dxfId="389" priority="530">
      <formula>AND(T235&lt;=S235, M235&lt;T235, M235&lt;&gt;"")</formula>
    </cfRule>
  </conditionalFormatting>
  <conditionalFormatting sqref="M236:M237">
    <cfRule type="expression" dxfId="388" priority="529">
      <formula>AND(T236&lt;=S236, M236&lt;T236, M236&lt;&gt;"")</formula>
    </cfRule>
  </conditionalFormatting>
  <conditionalFormatting sqref="O235">
    <cfRule type="expression" dxfId="387" priority="528">
      <formula>AND(V235&lt;=U235, O235&lt;V235, O235&lt;&gt;"")</formula>
    </cfRule>
  </conditionalFormatting>
  <conditionalFormatting sqref="O236">
    <cfRule type="expression" dxfId="386" priority="527">
      <formula>AND(V236&lt;=U236, O236&lt;V236, O236&lt;&gt;"")</formula>
    </cfRule>
  </conditionalFormatting>
  <conditionalFormatting sqref="O237">
    <cfRule type="expression" dxfId="385" priority="526">
      <formula>AND(V237&lt;=U237, O237&lt;V237, O237&lt;&gt;"")</formula>
    </cfRule>
  </conditionalFormatting>
  <conditionalFormatting sqref="P235">
    <cfRule type="expression" dxfId="384" priority="525">
      <formula>AND(W235&lt;=V235, P235&lt;W235, P235&lt;&gt;"")</formula>
    </cfRule>
  </conditionalFormatting>
  <conditionalFormatting sqref="P236:P237">
    <cfRule type="expression" dxfId="383" priority="524">
      <formula>AND(W236&lt;=V236, P236&lt;W236, P236&lt;&gt;"")</formula>
    </cfRule>
  </conditionalFormatting>
  <conditionalFormatting sqref="R235">
    <cfRule type="expression" dxfId="382" priority="523">
      <formula>AND(Y235&lt;=X235, R235&lt;Y235, R235&lt;&gt;"")</formula>
    </cfRule>
  </conditionalFormatting>
  <conditionalFormatting sqref="R236">
    <cfRule type="expression" dxfId="381" priority="522">
      <formula>AND(Y236&lt;=X236, R236&lt;Y236, R236&lt;&gt;"")</formula>
    </cfRule>
  </conditionalFormatting>
  <conditionalFormatting sqref="R237">
    <cfRule type="expression" dxfId="380" priority="521">
      <formula>AND(Y237&lt;=X237, R237&lt;Y237, R237&lt;&gt;"")</formula>
    </cfRule>
  </conditionalFormatting>
  <conditionalFormatting sqref="S235">
    <cfRule type="expression" dxfId="379" priority="520">
      <formula>AND(Z235&lt;=Y235, S235&lt;Z235, S235&lt;&gt;"")</formula>
    </cfRule>
  </conditionalFormatting>
  <conditionalFormatting sqref="S236:S237">
    <cfRule type="expression" dxfId="378" priority="519">
      <formula>AND(Z236&lt;=Y236, S236&lt;Z236, S236&lt;&gt;"")</formula>
    </cfRule>
  </conditionalFormatting>
  <conditionalFormatting sqref="L238:L240">
    <cfRule type="expression" dxfId="377" priority="518">
      <formula>AND(S238&lt;=R238, L238&lt;S238, L238&lt;&gt;"")</formula>
    </cfRule>
  </conditionalFormatting>
  <conditionalFormatting sqref="M238:M240">
    <cfRule type="expression" dxfId="376" priority="517">
      <formula>AND(T238&lt;=S238, M238&lt;T238, M238&lt;&gt;"")</formula>
    </cfRule>
  </conditionalFormatting>
  <conditionalFormatting sqref="O238:O240">
    <cfRule type="expression" dxfId="375" priority="516">
      <formula>AND(V238&lt;=U238, O238&lt;V238, O238&lt;&gt;"")</formula>
    </cfRule>
  </conditionalFormatting>
  <conditionalFormatting sqref="P238:P240">
    <cfRule type="expression" dxfId="374" priority="515">
      <formula>AND(W238&lt;=V238, P238&lt;W238, P238&lt;&gt;"")</formula>
    </cfRule>
  </conditionalFormatting>
  <conditionalFormatting sqref="R238:R240">
    <cfRule type="expression" dxfId="373" priority="514">
      <formula>AND(Y238&lt;=X238, R238&lt;Y238, R238&lt;&gt;"")</formula>
    </cfRule>
  </conditionalFormatting>
  <conditionalFormatting sqref="S238:S240">
    <cfRule type="expression" dxfId="372" priority="513">
      <formula>AND(Z238&lt;=Y238, S238&lt;Z238, S238&lt;&gt;"")</formula>
    </cfRule>
  </conditionalFormatting>
  <conditionalFormatting sqref="L233:L234">
    <cfRule type="expression" dxfId="371" priority="512">
      <formula>AND(S233&lt;=R233, L233&lt;S233, L233&lt;&gt;"")</formula>
    </cfRule>
  </conditionalFormatting>
  <conditionalFormatting sqref="M233:M234">
    <cfRule type="expression" dxfId="370" priority="511">
      <formula>AND(T233&lt;=S233, M233&lt;T233, M233&lt;&gt;"")</formula>
    </cfRule>
  </conditionalFormatting>
  <conditionalFormatting sqref="O232:O234">
    <cfRule type="expression" dxfId="369" priority="510">
      <formula>AND(V232&lt;=U232, O232&lt;V232, O232&lt;&gt;"")</formula>
    </cfRule>
  </conditionalFormatting>
  <conditionalFormatting sqref="O232:O234">
    <cfRule type="expression" dxfId="368" priority="509">
      <formula>AND(V232&lt;=U232, O232&lt;V232, O232&lt;&gt;"")</formula>
    </cfRule>
  </conditionalFormatting>
  <conditionalFormatting sqref="P232:P234">
    <cfRule type="expression" dxfId="367" priority="508">
      <formula>AND(W232&lt;=V232, P232&lt;W232, P232&lt;&gt;"")</formula>
    </cfRule>
  </conditionalFormatting>
  <conditionalFormatting sqref="P232:P234">
    <cfRule type="expression" dxfId="366" priority="507">
      <formula>AND(W232&lt;=V232, P232&lt;W232, P232&lt;&gt;"")</formula>
    </cfRule>
  </conditionalFormatting>
  <conditionalFormatting sqref="R232:R234">
    <cfRule type="expression" dxfId="365" priority="506">
      <formula>AND(Y232&lt;=X232, R232&lt;Y232, R232&lt;&gt;"")</formula>
    </cfRule>
  </conditionalFormatting>
  <conditionalFormatting sqref="R232:R234">
    <cfRule type="expression" dxfId="364" priority="505">
      <formula>AND(Y232&lt;=X232, R232&lt;Y232, R232&lt;&gt;"")</formula>
    </cfRule>
  </conditionalFormatting>
  <conditionalFormatting sqref="S232:S234">
    <cfRule type="expression" dxfId="363" priority="504">
      <formula>AND(Z232&lt;=Y232, S232&lt;Z232, S232&lt;&gt;"")</formula>
    </cfRule>
  </conditionalFormatting>
  <conditionalFormatting sqref="S232:S234">
    <cfRule type="expression" dxfId="362" priority="503">
      <formula>AND(Z232&lt;=Y232, S232&lt;Z232, S232&lt;&gt;"")</formula>
    </cfRule>
  </conditionalFormatting>
  <conditionalFormatting sqref="L241">
    <cfRule type="expression" dxfId="361" priority="502">
      <formula>AND(S241&lt;=R241, L241&lt;S241, L241&lt;&gt;"")</formula>
    </cfRule>
  </conditionalFormatting>
  <conditionalFormatting sqref="M241">
    <cfRule type="expression" dxfId="360" priority="501">
      <formula>AND(T241&lt;=S241, M241&lt;T241, M241&lt;&gt;"")</formula>
    </cfRule>
  </conditionalFormatting>
  <conditionalFormatting sqref="O241">
    <cfRule type="expression" dxfId="359" priority="500">
      <formula>AND(V241&lt;=U241, O241&lt;V241, O241&lt;&gt;"")</formula>
    </cfRule>
  </conditionalFormatting>
  <conditionalFormatting sqref="P241">
    <cfRule type="expression" dxfId="358" priority="499">
      <formula>AND(W241&lt;=V241, P241&lt;W241, P241&lt;&gt;"")</formula>
    </cfRule>
  </conditionalFormatting>
  <conditionalFormatting sqref="R241">
    <cfRule type="expression" dxfId="357" priority="498">
      <formula>AND(Y241&lt;=X241, R241&lt;Y241, R241&lt;&gt;"")</formula>
    </cfRule>
  </conditionalFormatting>
  <conditionalFormatting sqref="S241">
    <cfRule type="expression" dxfId="356" priority="497">
      <formula>AND(Z241&lt;=Y241, S241&lt;Z241, S241&lt;&gt;"")</formula>
    </cfRule>
  </conditionalFormatting>
  <conditionalFormatting sqref="L224:M226">
    <cfRule type="expression" dxfId="355" priority="496">
      <formula>AND(S224&lt;=R224, L224&lt;S224, L224&lt;&gt;"")</formula>
    </cfRule>
  </conditionalFormatting>
  <conditionalFormatting sqref="M224">
    <cfRule type="expression" dxfId="354" priority="495">
      <formula>AND(T224&lt;=S224, M224&lt;T224, M224&lt;&gt;"")</formula>
    </cfRule>
  </conditionalFormatting>
  <conditionalFormatting sqref="L225">
    <cfRule type="expression" dxfId="353" priority="494">
      <formula>AND(S225&lt;=R225, L225&lt;S225, L225&lt;&gt;"")</formula>
    </cfRule>
  </conditionalFormatting>
  <conditionalFormatting sqref="M225">
    <cfRule type="expression" dxfId="352" priority="493">
      <formula>AND(T225&lt;=S225, M225&lt;T225, M225&lt;&gt;"")</formula>
    </cfRule>
  </conditionalFormatting>
  <conditionalFormatting sqref="L226">
    <cfRule type="expression" dxfId="351" priority="492">
      <formula>AND(S226&lt;=R226, L226&lt;S226, L226&lt;&gt;"")</formula>
    </cfRule>
  </conditionalFormatting>
  <conditionalFormatting sqref="M226">
    <cfRule type="expression" dxfId="350" priority="491">
      <formula>AND(T226&lt;=S226, M226&lt;T226, M226&lt;&gt;"")</formula>
    </cfRule>
  </conditionalFormatting>
  <conditionalFormatting sqref="L225:L226">
    <cfRule type="expression" dxfId="349" priority="490">
      <formula>AND(S225&lt;=R225, L225&lt;S225, L225&lt;&gt;"")</formula>
    </cfRule>
  </conditionalFormatting>
  <conditionalFormatting sqref="M225:M226">
    <cfRule type="expression" dxfId="348" priority="489">
      <formula>AND(T225&lt;=S225, M225&lt;T225, M225&lt;&gt;"")</formula>
    </cfRule>
  </conditionalFormatting>
  <conditionalFormatting sqref="O224:O226">
    <cfRule type="expression" dxfId="347" priority="488">
      <formula>AND(V224&lt;=U224, O224&lt;V224, O224&lt;&gt;"")</formula>
    </cfRule>
  </conditionalFormatting>
  <conditionalFormatting sqref="O224:O226">
    <cfRule type="expression" dxfId="346" priority="487">
      <formula>AND(V224&lt;=U224, O224&lt;V224, O224&lt;&gt;"")</formula>
    </cfRule>
  </conditionalFormatting>
  <conditionalFormatting sqref="P224:P226">
    <cfRule type="expression" dxfId="345" priority="486">
      <formula>AND(W224&lt;=V224, P224&lt;W224, P224&lt;&gt;"")</formula>
    </cfRule>
  </conditionalFormatting>
  <conditionalFormatting sqref="P224:P226">
    <cfRule type="expression" dxfId="344" priority="485">
      <formula>AND(W224&lt;=V224, P224&lt;W224, P224&lt;&gt;"")</formula>
    </cfRule>
  </conditionalFormatting>
  <conditionalFormatting sqref="R224:R226">
    <cfRule type="expression" dxfId="343" priority="484">
      <formula>AND(Y224&lt;=X224, R224&lt;Y224, R224&lt;&gt;"")</formula>
    </cfRule>
  </conditionalFormatting>
  <conditionalFormatting sqref="R224:R226">
    <cfRule type="expression" dxfId="342" priority="483">
      <formula>AND(Y224&lt;=X224, R224&lt;Y224, R224&lt;&gt;"")</formula>
    </cfRule>
  </conditionalFormatting>
  <conditionalFormatting sqref="S224:S226">
    <cfRule type="expression" dxfId="341" priority="482">
      <formula>AND(Z224&lt;=Y224, S224&lt;Z224, S224&lt;&gt;"")</formula>
    </cfRule>
  </conditionalFormatting>
  <conditionalFormatting sqref="S224:S226">
    <cfRule type="expression" dxfId="340" priority="481">
      <formula>AND(Z224&lt;=Y224, S224&lt;Z224, S224&lt;&gt;"")</formula>
    </cfRule>
  </conditionalFormatting>
  <conditionalFormatting sqref="L231:L234">
    <cfRule type="expression" dxfId="339" priority="480">
      <formula>AND(S231&lt;=R231, L231&lt;S231, L231&lt;&gt;"")</formula>
    </cfRule>
  </conditionalFormatting>
  <conditionalFormatting sqref="M231:M234">
    <cfRule type="expression" dxfId="338" priority="479">
      <formula>AND(T231&lt;=S231, M231&lt;T231, M231&lt;&gt;"")</formula>
    </cfRule>
  </conditionalFormatting>
  <conditionalFormatting sqref="O231:O234">
    <cfRule type="expression" dxfId="337" priority="478">
      <formula>AND(V231&lt;=U231, O231&lt;V231, O231&lt;&gt;"")</formula>
    </cfRule>
  </conditionalFormatting>
  <conditionalFormatting sqref="P231:P234">
    <cfRule type="expression" dxfId="336" priority="477">
      <formula>AND(W231&lt;=V231, P231&lt;W231, P231&lt;&gt;"")</formula>
    </cfRule>
  </conditionalFormatting>
  <conditionalFormatting sqref="R231:R234">
    <cfRule type="expression" dxfId="335" priority="476">
      <formula>AND(Y231&lt;=X231, R231&lt;Y231, R231&lt;&gt;"")</formula>
    </cfRule>
  </conditionalFormatting>
  <conditionalFormatting sqref="S231:S234">
    <cfRule type="expression" dxfId="334" priority="475">
      <formula>AND(Z231&lt;=Y231, S231&lt;Z231, S231&lt;&gt;"")</formula>
    </cfRule>
  </conditionalFormatting>
  <conditionalFormatting sqref="L235:M241">
    <cfRule type="expression" dxfId="333" priority="474">
      <formula>AND(S235&lt;=R235, L235&lt;S235, L235&lt;&gt;"")</formula>
    </cfRule>
  </conditionalFormatting>
  <conditionalFormatting sqref="M235:M241">
    <cfRule type="expression" dxfId="332" priority="473">
      <formula>AND(T235&lt;=S235, M235&lt;T235, M235&lt;&gt;"")</formula>
    </cfRule>
  </conditionalFormatting>
  <conditionalFormatting sqref="O235:O241">
    <cfRule type="expression" dxfId="331" priority="472">
      <formula>AND(V235&lt;=U235, O235&lt;V235, O235&lt;&gt;"")</formula>
    </cfRule>
  </conditionalFormatting>
  <conditionalFormatting sqref="O235:O241">
    <cfRule type="expression" dxfId="330" priority="471">
      <formula>AND(V235&lt;=U235, O235&lt;V235, O235&lt;&gt;"")</formula>
    </cfRule>
  </conditionalFormatting>
  <conditionalFormatting sqref="P235:P241">
    <cfRule type="expression" dxfId="329" priority="470">
      <formula>AND(W235&lt;=V235, P235&lt;W235, P235&lt;&gt;"")</formula>
    </cfRule>
  </conditionalFormatting>
  <conditionalFormatting sqref="P235:P241">
    <cfRule type="expression" dxfId="328" priority="469">
      <formula>AND(W235&lt;=V235, P235&lt;W235, P235&lt;&gt;"")</formula>
    </cfRule>
  </conditionalFormatting>
  <conditionalFormatting sqref="R235:R241">
    <cfRule type="expression" dxfId="327" priority="468">
      <formula>AND(Y235&lt;=X235, R235&lt;Y235, R235&lt;&gt;"")</formula>
    </cfRule>
  </conditionalFormatting>
  <conditionalFormatting sqref="R235:R241">
    <cfRule type="expression" dxfId="326" priority="467">
      <formula>AND(Y235&lt;=X235, R235&lt;Y235, R235&lt;&gt;"")</formula>
    </cfRule>
  </conditionalFormatting>
  <conditionalFormatting sqref="S235:S241">
    <cfRule type="expression" dxfId="325" priority="466">
      <formula>AND(Z235&lt;=Y235, S235&lt;Z235, S235&lt;&gt;"")</formula>
    </cfRule>
  </conditionalFormatting>
  <conditionalFormatting sqref="S235:S241">
    <cfRule type="expression" dxfId="324" priority="465">
      <formula>AND(Z235&lt;=Y235, S235&lt;Z235, S235&lt;&gt;"")</formula>
    </cfRule>
  </conditionalFormatting>
  <conditionalFormatting sqref="L228">
    <cfRule type="expression" dxfId="323" priority="464">
      <formula>AND(S228&lt;=R228, L228&lt;S228, L228&lt;&gt;"")</formula>
    </cfRule>
  </conditionalFormatting>
  <conditionalFormatting sqref="M228">
    <cfRule type="expression" dxfId="322" priority="463">
      <formula>AND(T228&lt;=S228, M228&lt;T228, M228&lt;&gt;"")</formula>
    </cfRule>
  </conditionalFormatting>
  <conditionalFormatting sqref="O228">
    <cfRule type="expression" dxfId="321" priority="462">
      <formula>AND(V228&lt;=U228, O228&lt;V228, O228&lt;&gt;"")</formula>
    </cfRule>
  </conditionalFormatting>
  <conditionalFormatting sqref="P228">
    <cfRule type="expression" dxfId="320" priority="461">
      <formula>AND(W228&lt;=V228, P228&lt;W228, P228&lt;&gt;"")</formula>
    </cfRule>
  </conditionalFormatting>
  <conditionalFormatting sqref="R228">
    <cfRule type="expression" dxfId="319" priority="460">
      <formula>AND(Y228&lt;=X228, R228&lt;Y228, R228&lt;&gt;"")</formula>
    </cfRule>
  </conditionalFormatting>
  <conditionalFormatting sqref="S228">
    <cfRule type="expression" dxfId="318" priority="459">
      <formula>AND(Z228&lt;=Y228, S228&lt;Z228, S228&lt;&gt;"")</formula>
    </cfRule>
  </conditionalFormatting>
  <conditionalFormatting sqref="L229">
    <cfRule type="expression" dxfId="317" priority="458">
      <formula>AND(S229&lt;=R229, L229&lt;S229, L229&lt;&gt;"")</formula>
    </cfRule>
  </conditionalFormatting>
  <conditionalFormatting sqref="M229">
    <cfRule type="expression" dxfId="316" priority="457">
      <formula>AND(T229&lt;=S229, M229&lt;T229, M229&lt;&gt;"")</formula>
    </cfRule>
  </conditionalFormatting>
  <conditionalFormatting sqref="O229">
    <cfRule type="expression" dxfId="315" priority="456">
      <formula>AND(V229&lt;=U229, O229&lt;V229, O229&lt;&gt;"")</formula>
    </cfRule>
  </conditionalFormatting>
  <conditionalFormatting sqref="P229">
    <cfRule type="expression" dxfId="314" priority="455">
      <formula>AND(W229&lt;=V229, P229&lt;W229, P229&lt;&gt;"")</formula>
    </cfRule>
  </conditionalFormatting>
  <conditionalFormatting sqref="R229">
    <cfRule type="expression" dxfId="313" priority="454">
      <formula>AND(Y229&lt;=X229, R229&lt;Y229, R229&lt;&gt;"")</formula>
    </cfRule>
  </conditionalFormatting>
  <conditionalFormatting sqref="S229">
    <cfRule type="expression" dxfId="312" priority="453">
      <formula>AND(Z229&lt;=Y229, S229&lt;Z229, S229&lt;&gt;"")</formula>
    </cfRule>
  </conditionalFormatting>
  <conditionalFormatting sqref="L227">
    <cfRule type="expression" dxfId="311" priority="452">
      <formula>AND(S227&lt;=R227, L227&lt;S227, L227&lt;&gt;"")</formula>
    </cfRule>
  </conditionalFormatting>
  <conditionalFormatting sqref="M227">
    <cfRule type="expression" dxfId="310" priority="451">
      <formula>AND(T227&lt;=S227, M227&lt;T227, M227&lt;&gt;"")</formula>
    </cfRule>
  </conditionalFormatting>
  <conditionalFormatting sqref="O227">
    <cfRule type="expression" dxfId="309" priority="450">
      <formula>AND(V227&lt;=U227, O227&lt;V227, O227&lt;&gt;"")</formula>
    </cfRule>
  </conditionalFormatting>
  <conditionalFormatting sqref="P227">
    <cfRule type="expression" dxfId="308" priority="449">
      <formula>AND(W227&lt;=V227, P227&lt;W227, P227&lt;&gt;"")</formula>
    </cfRule>
  </conditionalFormatting>
  <conditionalFormatting sqref="R227">
    <cfRule type="expression" dxfId="307" priority="448">
      <formula>AND(Y227&lt;=X227, R227&lt;Y227, R227&lt;&gt;"")</formula>
    </cfRule>
  </conditionalFormatting>
  <conditionalFormatting sqref="S227">
    <cfRule type="expression" dxfId="306" priority="447">
      <formula>AND(Z227&lt;=Y227, S227&lt;Z227, S227&lt;&gt;"")</formula>
    </cfRule>
  </conditionalFormatting>
  <conditionalFormatting sqref="L230">
    <cfRule type="expression" dxfId="305" priority="446">
      <formula>AND(S230&lt;=R230, L230&lt;S230, L230&lt;&gt;"")</formula>
    </cfRule>
  </conditionalFormatting>
  <conditionalFormatting sqref="M230">
    <cfRule type="expression" dxfId="304" priority="445">
      <formula>AND(T230&lt;=S230, M230&lt;T230, M230&lt;&gt;"")</formula>
    </cfRule>
  </conditionalFormatting>
  <conditionalFormatting sqref="O230">
    <cfRule type="expression" dxfId="303" priority="444">
      <formula>AND(V230&lt;=U230, O230&lt;V230, O230&lt;&gt;"")</formula>
    </cfRule>
  </conditionalFormatting>
  <conditionalFormatting sqref="P230">
    <cfRule type="expression" dxfId="302" priority="443">
      <formula>AND(W230&lt;=V230, P230&lt;W230, P230&lt;&gt;"")</formula>
    </cfRule>
  </conditionalFormatting>
  <conditionalFormatting sqref="R230">
    <cfRule type="expression" dxfId="301" priority="442">
      <formula>AND(Y230&lt;=X230, R230&lt;Y230, R230&lt;&gt;"")</formula>
    </cfRule>
  </conditionalFormatting>
  <conditionalFormatting sqref="S230">
    <cfRule type="expression" dxfId="300" priority="441">
      <formula>AND(Z230&lt;=Y230, S230&lt;Z230, S230&lt;&gt;"")</formula>
    </cfRule>
  </conditionalFormatting>
  <conditionalFormatting sqref="O242 R242">
    <cfRule type="expression" dxfId="299" priority="440">
      <formula>AND(M242&lt;=L242, O242&lt;M242, O242&lt;&gt;"")</formula>
    </cfRule>
  </conditionalFormatting>
  <conditionalFormatting sqref="L242">
    <cfRule type="expression" dxfId="298" priority="439">
      <formula>AND(S242&lt;=R242, L242&lt;S242, L242&lt;&gt;"")</formula>
    </cfRule>
  </conditionalFormatting>
  <conditionalFormatting sqref="O243 R243">
    <cfRule type="expression" dxfId="297" priority="438">
      <formula>AND(M243&lt;=L243, O243&lt;M243, O243&lt;&gt;"")</formula>
    </cfRule>
  </conditionalFormatting>
  <conditionalFormatting sqref="L243">
    <cfRule type="expression" dxfId="296" priority="437">
      <formula>AND(S243&lt;=R243, L243&lt;S243, L243&lt;&gt;"")</formula>
    </cfRule>
  </conditionalFormatting>
  <conditionalFormatting sqref="O244 R244">
    <cfRule type="expression" dxfId="295" priority="436">
      <formula>AND(M244&lt;=L244, O244&lt;M244, O244&lt;&gt;"")</formula>
    </cfRule>
  </conditionalFormatting>
  <conditionalFormatting sqref="L244">
    <cfRule type="expression" dxfId="294" priority="435">
      <formula>AND(S244&lt;=R244, L244&lt;S244, L244&lt;&gt;"")</formula>
    </cfRule>
  </conditionalFormatting>
  <conditionalFormatting sqref="O245 R245">
    <cfRule type="expression" dxfId="293" priority="434">
      <formula>AND(M245&lt;=L245, O245&lt;M245, O245&lt;&gt;"")</formula>
    </cfRule>
  </conditionalFormatting>
  <conditionalFormatting sqref="L245:L246">
    <cfRule type="expression" dxfId="292" priority="433">
      <formula>AND(S245&lt;=R245, L245&lt;S245, L245&lt;&gt;"")</formula>
    </cfRule>
  </conditionalFormatting>
  <conditionalFormatting sqref="O246">
    <cfRule type="expression" dxfId="291" priority="432">
      <formula>AND(V246&lt;=U246, O246&lt;V246, O246&lt;&gt;"")</formula>
    </cfRule>
  </conditionalFormatting>
  <conditionalFormatting sqref="R246">
    <cfRule type="expression" dxfId="290" priority="431">
      <formula>AND(Y246&lt;=X246, R246&lt;Y246, R246&lt;&gt;"")</formula>
    </cfRule>
  </conditionalFormatting>
  <conditionalFormatting sqref="O247 R247">
    <cfRule type="expression" dxfId="289" priority="430">
      <formula>AND(M247&lt;=L247, O247&lt;M247, O247&lt;&gt;"")</formula>
    </cfRule>
  </conditionalFormatting>
  <conditionalFormatting sqref="L247:L248">
    <cfRule type="expression" dxfId="288" priority="429">
      <formula>AND(S247&lt;=R247, L247&lt;S247, L247&lt;&gt;"")</formula>
    </cfRule>
  </conditionalFormatting>
  <conditionalFormatting sqref="O248">
    <cfRule type="expression" dxfId="287" priority="428">
      <formula>AND(V248&lt;=U248, O248&lt;V248, O248&lt;&gt;"")</formula>
    </cfRule>
  </conditionalFormatting>
  <conditionalFormatting sqref="R248">
    <cfRule type="expression" dxfId="286" priority="427">
      <formula>AND(Y248&lt;=X248, R248&lt;Y248, R248&lt;&gt;"")</formula>
    </cfRule>
  </conditionalFormatting>
  <conditionalFormatting sqref="O249 R249">
    <cfRule type="expression" dxfId="285" priority="426">
      <formula>AND(M249&lt;=L249, O249&lt;M249, O249&lt;&gt;"")</formula>
    </cfRule>
  </conditionalFormatting>
  <conditionalFormatting sqref="L249:L250">
    <cfRule type="expression" dxfId="284" priority="425">
      <formula>AND(S249&lt;=R249, L249&lt;S249, L249&lt;&gt;"")</formula>
    </cfRule>
  </conditionalFormatting>
  <conditionalFormatting sqref="O250">
    <cfRule type="expression" dxfId="283" priority="424">
      <formula>AND(V250&lt;=U250, O250&lt;V250, O250&lt;&gt;"")</formula>
    </cfRule>
  </conditionalFormatting>
  <conditionalFormatting sqref="R250">
    <cfRule type="expression" dxfId="282" priority="423">
      <formula>AND(Y250&lt;=X250, R250&lt;Y250, R250&lt;&gt;"")</formula>
    </cfRule>
  </conditionalFormatting>
  <conditionalFormatting sqref="O251 R251">
    <cfRule type="expression" dxfId="281" priority="422">
      <formula>AND(M251&lt;=L251, O251&lt;M251, O251&lt;&gt;"")</formula>
    </cfRule>
  </conditionalFormatting>
  <conditionalFormatting sqref="L251:L252">
    <cfRule type="expression" dxfId="280" priority="421">
      <formula>AND(S251&lt;=R251, L251&lt;S251, L251&lt;&gt;"")</formula>
    </cfRule>
  </conditionalFormatting>
  <conditionalFormatting sqref="O252">
    <cfRule type="expression" dxfId="279" priority="420">
      <formula>AND(V252&lt;=U252, O252&lt;V252, O252&lt;&gt;"")</formula>
    </cfRule>
  </conditionalFormatting>
  <conditionalFormatting sqref="R252">
    <cfRule type="expression" dxfId="278" priority="419">
      <formula>AND(Y252&lt;=X252, R252&lt;Y252, R252&lt;&gt;"")</formula>
    </cfRule>
  </conditionalFormatting>
  <conditionalFormatting sqref="O253 R253">
    <cfRule type="expression" dxfId="277" priority="418">
      <formula>AND(M253&lt;=L253, O253&lt;M253, O253&lt;&gt;"")</formula>
    </cfRule>
  </conditionalFormatting>
  <conditionalFormatting sqref="L253:L254">
    <cfRule type="expression" dxfId="276" priority="417">
      <formula>AND(S253&lt;=R253, L253&lt;S253, L253&lt;&gt;"")</formula>
    </cfRule>
  </conditionalFormatting>
  <conditionalFormatting sqref="O254">
    <cfRule type="expression" dxfId="275" priority="416">
      <formula>AND(V254&lt;=U254, O254&lt;V254, O254&lt;&gt;"")</formula>
    </cfRule>
  </conditionalFormatting>
  <conditionalFormatting sqref="R254">
    <cfRule type="expression" dxfId="274" priority="415">
      <formula>AND(Y254&lt;=X254, R254&lt;Y254, R254&lt;&gt;"")</formula>
    </cfRule>
  </conditionalFormatting>
  <conditionalFormatting sqref="O255 R255">
    <cfRule type="expression" dxfId="273" priority="414">
      <formula>AND(M255&lt;=L255, O255&lt;M255, O255&lt;&gt;"")</formula>
    </cfRule>
  </conditionalFormatting>
  <conditionalFormatting sqref="L255:L256">
    <cfRule type="expression" dxfId="272" priority="413">
      <formula>AND(S255&lt;=R255, L255&lt;S255, L255&lt;&gt;"")</formula>
    </cfRule>
  </conditionalFormatting>
  <conditionalFormatting sqref="O256">
    <cfRule type="expression" dxfId="271" priority="412">
      <formula>AND(V256&lt;=U256, O256&lt;V256, O256&lt;&gt;"")</formula>
    </cfRule>
  </conditionalFormatting>
  <conditionalFormatting sqref="R256">
    <cfRule type="expression" dxfId="270" priority="411">
      <formula>AND(Y256&lt;=X256, R256&lt;Y256, R256&lt;&gt;"")</formula>
    </cfRule>
  </conditionalFormatting>
  <conditionalFormatting sqref="O257 R257">
    <cfRule type="expression" dxfId="269" priority="410">
      <formula>AND(M257&lt;=L257, O257&lt;M257, O257&lt;&gt;"")</formula>
    </cfRule>
  </conditionalFormatting>
  <conditionalFormatting sqref="L257:L258">
    <cfRule type="expression" dxfId="268" priority="409">
      <formula>AND(S257&lt;=R257, L257&lt;S257, L257&lt;&gt;"")</formula>
    </cfRule>
  </conditionalFormatting>
  <conditionalFormatting sqref="O258">
    <cfRule type="expression" dxfId="267" priority="408">
      <formula>AND(V258&lt;=U258, O258&lt;V258, O258&lt;&gt;"")</formula>
    </cfRule>
  </conditionalFormatting>
  <conditionalFormatting sqref="R258">
    <cfRule type="expression" dxfId="266" priority="407">
      <formula>AND(Y258&lt;=X258, R258&lt;Y258, R258&lt;&gt;"")</formula>
    </cfRule>
  </conditionalFormatting>
  <conditionalFormatting sqref="O259 R259">
    <cfRule type="expression" dxfId="265" priority="406">
      <formula>AND(M259&lt;=L259, O259&lt;M259, O259&lt;&gt;"")</formula>
    </cfRule>
  </conditionalFormatting>
  <conditionalFormatting sqref="L259:L260">
    <cfRule type="expression" dxfId="264" priority="405">
      <formula>AND(S259&lt;=R259, L259&lt;S259, L259&lt;&gt;"")</formula>
    </cfRule>
  </conditionalFormatting>
  <conditionalFormatting sqref="O260">
    <cfRule type="expression" dxfId="263" priority="404">
      <formula>AND(V260&lt;=U260, O260&lt;V260, O260&lt;&gt;"")</formula>
    </cfRule>
  </conditionalFormatting>
  <conditionalFormatting sqref="R260">
    <cfRule type="expression" dxfId="262" priority="403">
      <formula>AND(Y260&lt;=X260, R260&lt;Y260, R260&lt;&gt;"")</formula>
    </cfRule>
  </conditionalFormatting>
  <conditionalFormatting sqref="O261 R261">
    <cfRule type="expression" dxfId="261" priority="402">
      <formula>AND(M261&lt;=L261, O261&lt;M261, O261&lt;&gt;"")</formula>
    </cfRule>
  </conditionalFormatting>
  <conditionalFormatting sqref="L261:L262">
    <cfRule type="expression" dxfId="260" priority="401">
      <formula>AND(S261&lt;=R261, L261&lt;S261, L261&lt;&gt;"")</formula>
    </cfRule>
  </conditionalFormatting>
  <conditionalFormatting sqref="O262">
    <cfRule type="expression" dxfId="259" priority="400">
      <formula>AND(V262&lt;=U262, O262&lt;V262, O262&lt;&gt;"")</formula>
    </cfRule>
  </conditionalFormatting>
  <conditionalFormatting sqref="R262">
    <cfRule type="expression" dxfId="258" priority="399">
      <formula>AND(Y262&lt;=X262, R262&lt;Y262, R262&lt;&gt;"")</formula>
    </cfRule>
  </conditionalFormatting>
  <conditionalFormatting sqref="O263 R263">
    <cfRule type="expression" dxfId="257" priority="398">
      <formula>AND(M263&lt;=L263, O263&lt;M263, O263&lt;&gt;"")</formula>
    </cfRule>
  </conditionalFormatting>
  <conditionalFormatting sqref="L263:L264">
    <cfRule type="expression" dxfId="256" priority="397">
      <formula>AND(S263&lt;=R263, L263&lt;S263, L263&lt;&gt;"")</formula>
    </cfRule>
  </conditionalFormatting>
  <conditionalFormatting sqref="O264">
    <cfRule type="expression" dxfId="255" priority="396">
      <formula>AND(V264&lt;=U264, O264&lt;V264, O264&lt;&gt;"")</formula>
    </cfRule>
  </conditionalFormatting>
  <conditionalFormatting sqref="R264">
    <cfRule type="expression" dxfId="254" priority="395">
      <formula>AND(Y264&lt;=X264, R264&lt;Y264, R264&lt;&gt;"")</formula>
    </cfRule>
  </conditionalFormatting>
  <conditionalFormatting sqref="O265 R265">
    <cfRule type="expression" dxfId="253" priority="394">
      <formula>AND(M265&lt;=L265, O265&lt;M265, O265&lt;&gt;"")</formula>
    </cfRule>
  </conditionalFormatting>
  <conditionalFormatting sqref="L265:L266">
    <cfRule type="expression" dxfId="252" priority="393">
      <formula>AND(S265&lt;=R265, L265&lt;S265, L265&lt;&gt;"")</formula>
    </cfRule>
  </conditionalFormatting>
  <conditionalFormatting sqref="O266">
    <cfRule type="expression" dxfId="251" priority="392">
      <formula>AND(V266&lt;=U266, O266&lt;V266, O266&lt;&gt;"")</formula>
    </cfRule>
  </conditionalFormatting>
  <conditionalFormatting sqref="R266">
    <cfRule type="expression" dxfId="250" priority="391">
      <formula>AND(Y266&lt;=X266, R266&lt;Y266, R266&lt;&gt;"")</formula>
    </cfRule>
  </conditionalFormatting>
  <conditionalFormatting sqref="O267 R267">
    <cfRule type="expression" dxfId="249" priority="390">
      <formula>AND(M267&lt;=L267, O267&lt;M267, O267&lt;&gt;"")</formula>
    </cfRule>
  </conditionalFormatting>
  <conditionalFormatting sqref="L267:L268">
    <cfRule type="expression" dxfId="248" priority="389">
      <formula>AND(S267&lt;=R267, L267&lt;S267, L267&lt;&gt;"")</formula>
    </cfRule>
  </conditionalFormatting>
  <conditionalFormatting sqref="O268">
    <cfRule type="expression" dxfId="247" priority="388">
      <formula>AND(V268&lt;=U268, O268&lt;V268, O268&lt;&gt;"")</formula>
    </cfRule>
  </conditionalFormatting>
  <conditionalFormatting sqref="R268">
    <cfRule type="expression" dxfId="246" priority="387">
      <formula>AND(Y268&lt;=X268, R268&lt;Y268, R268&lt;&gt;"")</formula>
    </cfRule>
  </conditionalFormatting>
  <conditionalFormatting sqref="L286">
    <cfRule type="expression" dxfId="245" priority="366">
      <formula>AND(S286&lt;=R286, L286&lt;S286, L286&lt;&gt;"")</formula>
    </cfRule>
  </conditionalFormatting>
  <conditionalFormatting sqref="O286">
    <cfRule type="expression" dxfId="244" priority="365">
      <formula>AND(V286&lt;=U286, O286&lt;V286, O286&lt;&gt;"")</formula>
    </cfRule>
  </conditionalFormatting>
  <conditionalFormatting sqref="R286">
    <cfRule type="expression" dxfId="243" priority="364">
      <formula>AND(Y286&lt;=X286, R286&lt;Y286, R286&lt;&gt;"")</formula>
    </cfRule>
  </conditionalFormatting>
  <conditionalFormatting sqref="R308">
    <cfRule type="expression" dxfId="242" priority="277">
      <formula>AND(P308&lt;=O308, R308&lt;P308, R308&lt;&gt;"")</formula>
    </cfRule>
  </conditionalFormatting>
  <conditionalFormatting sqref="L287">
    <cfRule type="expression" dxfId="241" priority="276">
      <formula>AND(S287&lt;=R287, L287&lt;S287, L287&lt;&gt;"")</formula>
    </cfRule>
  </conditionalFormatting>
  <conditionalFormatting sqref="M287">
    <cfRule type="expression" dxfId="240" priority="275">
      <formula>AND(T287&lt;=S287, M287&lt;T287, M287&lt;&gt;"")</formula>
    </cfRule>
  </conditionalFormatting>
  <conditionalFormatting sqref="O287">
    <cfRule type="expression" dxfId="239" priority="274">
      <formula>AND(V287&lt;=U287, O287&lt;V287, O287&lt;&gt;"")</formula>
    </cfRule>
  </conditionalFormatting>
  <conditionalFormatting sqref="P287">
    <cfRule type="expression" dxfId="238" priority="273">
      <formula>AND(W287&lt;=V287, P287&lt;W287, P287&lt;&gt;"")</formula>
    </cfRule>
  </conditionalFormatting>
  <conditionalFormatting sqref="R287">
    <cfRule type="expression" dxfId="237" priority="272">
      <formula>AND(Y287&lt;=X287, R287&lt;Y287, R287&lt;&gt;"")</formula>
    </cfRule>
  </conditionalFormatting>
  <conditionalFormatting sqref="S287">
    <cfRule type="expression" dxfId="236" priority="271">
      <formula>AND(Z287&lt;=Y287, S287&lt;Z287, S287&lt;&gt;"")</formula>
    </cfRule>
  </conditionalFormatting>
  <conditionalFormatting sqref="L288">
    <cfRule type="expression" dxfId="235" priority="270">
      <formula>AND(S288&lt;=R288, L288&lt;S288, L288&lt;&gt;"")</formula>
    </cfRule>
  </conditionalFormatting>
  <conditionalFormatting sqref="M288">
    <cfRule type="expression" dxfId="234" priority="269">
      <formula>AND(T288&lt;=S288, M288&lt;T288, M288&lt;&gt;"")</formula>
    </cfRule>
  </conditionalFormatting>
  <conditionalFormatting sqref="O288">
    <cfRule type="expression" dxfId="233" priority="268">
      <formula>AND(V288&lt;=U288, O288&lt;V288, O288&lt;&gt;"")</formula>
    </cfRule>
  </conditionalFormatting>
  <conditionalFormatting sqref="P288">
    <cfRule type="expression" dxfId="232" priority="267">
      <formula>AND(W288&lt;=V288, P288&lt;W288, P288&lt;&gt;"")</formula>
    </cfRule>
  </conditionalFormatting>
  <conditionalFormatting sqref="R288">
    <cfRule type="expression" dxfId="231" priority="266">
      <formula>AND(Y288&lt;=X288, R288&lt;Y288, R288&lt;&gt;"")</formula>
    </cfRule>
  </conditionalFormatting>
  <conditionalFormatting sqref="S288">
    <cfRule type="expression" dxfId="230" priority="265">
      <formula>AND(Z288&lt;=Y288, S288&lt;Z288, S288&lt;&gt;"")</formula>
    </cfRule>
  </conditionalFormatting>
  <conditionalFormatting sqref="L289:M289">
    <cfRule type="expression" dxfId="229" priority="264">
      <formula>AND(#REF!&lt;=#REF!, L289&lt;#REF!, L289&lt;&gt;"")</formula>
    </cfRule>
  </conditionalFormatting>
  <conditionalFormatting sqref="O289:P289">
    <cfRule type="expression" dxfId="228" priority="263">
      <formula>AND(#REF!&lt;=#REF!, O289&lt;#REF!, O289&lt;&gt;"")</formula>
    </cfRule>
  </conditionalFormatting>
  <conditionalFormatting sqref="L290:M290">
    <cfRule type="expression" dxfId="227" priority="260">
      <formula>AND(#REF!&lt;=#REF!, L290&lt;#REF!, L290&lt;&gt;"")</formula>
    </cfRule>
  </conditionalFormatting>
  <conditionalFormatting sqref="L291:M291">
    <cfRule type="expression" dxfId="226" priority="259">
      <formula>AND(#REF!&lt;=#REF!, L291&lt;#REF!, L291&lt;&gt;"")</formula>
    </cfRule>
  </conditionalFormatting>
  <conditionalFormatting sqref="O290:P290">
    <cfRule type="expression" dxfId="225" priority="258">
      <formula>AND(#REF!&lt;=#REF!, O290&lt;#REF!, O290&lt;&gt;"")</formula>
    </cfRule>
  </conditionalFormatting>
  <conditionalFormatting sqref="O291:P291">
    <cfRule type="expression" dxfId="224" priority="257">
      <formula>AND(#REF!&lt;=#REF!, O291&lt;#REF!, O291&lt;&gt;"")</formula>
    </cfRule>
  </conditionalFormatting>
  <conditionalFormatting sqref="R290:S290">
    <cfRule type="expression" dxfId="223" priority="256">
      <formula>AND(#REF!&lt;=#REF!, R290&lt;#REF!, R290&lt;&gt;"")</formula>
    </cfRule>
  </conditionalFormatting>
  <conditionalFormatting sqref="R291:S291">
    <cfRule type="expression" dxfId="222" priority="255">
      <formula>AND(#REF!&lt;=#REF!, R291&lt;#REF!, R291&lt;&gt;"")</formula>
    </cfRule>
  </conditionalFormatting>
  <conditionalFormatting sqref="L292:M292">
    <cfRule type="expression" dxfId="221" priority="254">
      <formula>AND(#REF!&lt;=#REF!, L292&lt;#REF!, L292&lt;&gt;"")</formula>
    </cfRule>
  </conditionalFormatting>
  <conditionalFormatting sqref="S292">
    <cfRule type="expression" dxfId="220" priority="252">
      <formula>AND(W281&lt;=V281, S292&lt;W281, S292&lt;&gt;"")</formula>
    </cfRule>
  </conditionalFormatting>
  <conditionalFormatting sqref="R292">
    <cfRule type="expression" dxfId="219" priority="253">
      <formula>AND(V281&lt;=U292, R292&lt;V281, R292&lt;&gt;"")</formula>
    </cfRule>
  </conditionalFormatting>
  <conditionalFormatting sqref="O292:P292">
    <cfRule type="expression" dxfId="218" priority="251">
      <formula>AND(#REF!&lt;=#REF!, O292&lt;#REF!, O292&lt;&gt;"")</formula>
    </cfRule>
  </conditionalFormatting>
  <conditionalFormatting sqref="L293:M293">
    <cfRule type="expression" dxfId="217" priority="250">
      <formula>AND(#REF!&lt;=#REF!, L293&lt;#REF!, L293&lt;&gt;"")</formula>
    </cfRule>
  </conditionalFormatting>
  <conditionalFormatting sqref="O293:P293">
    <cfRule type="expression" dxfId="216" priority="249">
      <formula>AND(#REF!&lt;=#REF!, O293&lt;#REF!, O293&lt;&gt;"")</formula>
    </cfRule>
  </conditionalFormatting>
  <conditionalFormatting sqref="R293:S293">
    <cfRule type="expression" dxfId="215" priority="248">
      <formula>AND(#REF!&lt;=#REF!, R293&lt;#REF!, R293&lt;&gt;"")</formula>
    </cfRule>
  </conditionalFormatting>
  <conditionalFormatting sqref="L294:M294">
    <cfRule type="expression" dxfId="214" priority="247">
      <formula>AND(#REF!&lt;=#REF!, L294&lt;#REF!, L294&lt;&gt;"")</formula>
    </cfRule>
  </conditionalFormatting>
  <conditionalFormatting sqref="O294:P294">
    <cfRule type="expression" dxfId="213" priority="246">
      <formula>AND(#REF!&lt;=#REF!, O294&lt;#REF!, O294&lt;&gt;"")</formula>
    </cfRule>
  </conditionalFormatting>
  <conditionalFormatting sqref="R294:S294">
    <cfRule type="expression" dxfId="212" priority="245">
      <formula>AND(#REF!&lt;=#REF!, R294&lt;#REF!, R294&lt;&gt;"")</formula>
    </cfRule>
  </conditionalFormatting>
  <conditionalFormatting sqref="L295:M295">
    <cfRule type="expression" dxfId="211" priority="244">
      <formula>AND(#REF!&lt;=#REF!, L295&lt;#REF!, L295&lt;&gt;"")</formula>
    </cfRule>
  </conditionalFormatting>
  <conditionalFormatting sqref="S295">
    <cfRule type="expression" dxfId="210" priority="242">
      <formula>AND(W284&lt;=V284, S295&lt;W284, S295&lt;&gt;"")</formula>
    </cfRule>
  </conditionalFormatting>
  <conditionalFormatting sqref="R295">
    <cfRule type="expression" dxfId="209" priority="243">
      <formula>AND(V284&lt;=U295, R295&lt;V284, R295&lt;&gt;"")</formula>
    </cfRule>
  </conditionalFormatting>
  <conditionalFormatting sqref="O295:P295">
    <cfRule type="expression" dxfId="208" priority="241">
      <formula>AND(#REF!&lt;=#REF!, O295&lt;#REF!, O295&lt;&gt;"")</formula>
    </cfRule>
  </conditionalFormatting>
  <conditionalFormatting sqref="L296:M296">
    <cfRule type="expression" dxfId="207" priority="240">
      <formula>AND(#REF!&lt;=#REF!, L296&lt;#REF!, L296&lt;&gt;"")</formula>
    </cfRule>
  </conditionalFormatting>
  <conditionalFormatting sqref="O296:P296">
    <cfRule type="expression" dxfId="206" priority="239">
      <formula>AND(#REF!&lt;=#REF!, O296&lt;#REF!, O296&lt;&gt;"")</formula>
    </cfRule>
  </conditionalFormatting>
  <conditionalFormatting sqref="R296:S296">
    <cfRule type="expression" dxfId="205" priority="238">
      <formula>AND(#REF!&lt;=#REF!, R296&lt;#REF!, R296&lt;&gt;"")</formula>
    </cfRule>
  </conditionalFormatting>
  <conditionalFormatting sqref="L297:M297">
    <cfRule type="expression" dxfId="204" priority="237">
      <formula>AND(#REF!&lt;=#REF!, L297&lt;#REF!, L297&lt;&gt;"")</formula>
    </cfRule>
  </conditionalFormatting>
  <conditionalFormatting sqref="O297:P297">
    <cfRule type="expression" dxfId="203" priority="236">
      <formula>AND(#REF!&lt;=#REF!, O297&lt;#REF!, O297&lt;&gt;"")</formula>
    </cfRule>
  </conditionalFormatting>
  <conditionalFormatting sqref="R297:S297">
    <cfRule type="expression" dxfId="202" priority="235">
      <formula>AND(#REF!&lt;=#REF!, R297&lt;#REF!, R297&lt;&gt;"")</formula>
    </cfRule>
  </conditionalFormatting>
  <conditionalFormatting sqref="L298:M298">
    <cfRule type="expression" dxfId="201" priority="234">
      <formula>AND(#REF!&lt;=#REF!, L298&lt;#REF!, L298&lt;&gt;"")</formula>
    </cfRule>
  </conditionalFormatting>
  <conditionalFormatting sqref="S298">
    <cfRule type="expression" dxfId="200" priority="232">
      <formula>AND(W287&lt;=V287, S298&lt;W287, S298&lt;&gt;"")</formula>
    </cfRule>
  </conditionalFormatting>
  <conditionalFormatting sqref="R298">
    <cfRule type="expression" dxfId="199" priority="233">
      <formula>AND(V287&lt;=U298, R298&lt;V287, R298&lt;&gt;"")</formula>
    </cfRule>
  </conditionalFormatting>
  <conditionalFormatting sqref="O298:P298">
    <cfRule type="expression" dxfId="198" priority="231">
      <formula>AND(#REF!&lt;=#REF!, O298&lt;#REF!, O298&lt;&gt;"")</formula>
    </cfRule>
  </conditionalFormatting>
  <conditionalFormatting sqref="L299:M299">
    <cfRule type="expression" dxfId="197" priority="230">
      <formula>AND(#REF!&lt;=#REF!, L299&lt;#REF!, L299&lt;&gt;"")</formula>
    </cfRule>
  </conditionalFormatting>
  <conditionalFormatting sqref="O299:P299">
    <cfRule type="expression" dxfId="196" priority="229">
      <formula>AND(#REF!&lt;=#REF!, O299&lt;#REF!, O299&lt;&gt;"")</formula>
    </cfRule>
  </conditionalFormatting>
  <conditionalFormatting sqref="R299:S299">
    <cfRule type="expression" dxfId="195" priority="228">
      <formula>AND(#REF!&lt;=#REF!, R299&lt;#REF!, R299&lt;&gt;"")</formula>
    </cfRule>
  </conditionalFormatting>
  <conditionalFormatting sqref="L300:M300">
    <cfRule type="expression" dxfId="194" priority="227">
      <formula>AND(#REF!&lt;=#REF!, L300&lt;#REF!, L300&lt;&gt;"")</formula>
    </cfRule>
  </conditionalFormatting>
  <conditionalFormatting sqref="O300:P300">
    <cfRule type="expression" dxfId="193" priority="226">
      <formula>AND(#REF!&lt;=#REF!, O300&lt;#REF!, O300&lt;&gt;"")</formula>
    </cfRule>
  </conditionalFormatting>
  <conditionalFormatting sqref="R300:S300">
    <cfRule type="expression" dxfId="192" priority="225">
      <formula>AND(#REF!&lt;=#REF!, R300&lt;#REF!, R300&lt;&gt;"")</formula>
    </cfRule>
  </conditionalFormatting>
  <conditionalFormatting sqref="L301:M301">
    <cfRule type="expression" dxfId="191" priority="224">
      <formula>AND(#REF!&lt;=#REF!, L301&lt;#REF!, L301&lt;&gt;"")</formula>
    </cfRule>
  </conditionalFormatting>
  <conditionalFormatting sqref="S301">
    <cfRule type="expression" dxfId="190" priority="222">
      <formula>AND(W290&lt;=V290, S301&lt;W290, S301&lt;&gt;"")</formula>
    </cfRule>
  </conditionalFormatting>
  <conditionalFormatting sqref="R301">
    <cfRule type="expression" dxfId="189" priority="223">
      <formula>AND(V290&lt;=U301, R301&lt;V290, R301&lt;&gt;"")</formula>
    </cfRule>
  </conditionalFormatting>
  <conditionalFormatting sqref="O301:P301">
    <cfRule type="expression" dxfId="188" priority="221">
      <formula>AND(#REF!&lt;=#REF!, O301&lt;#REF!, O301&lt;&gt;"")</formula>
    </cfRule>
  </conditionalFormatting>
  <conditionalFormatting sqref="L302:M302">
    <cfRule type="expression" dxfId="187" priority="220">
      <formula>AND(#REF!&lt;=#REF!, L302&lt;#REF!, L302&lt;&gt;"")</formula>
    </cfRule>
  </conditionalFormatting>
  <conditionalFormatting sqref="O302:P302">
    <cfRule type="expression" dxfId="186" priority="219">
      <formula>AND(#REF!&lt;=#REF!, O302&lt;#REF!, O302&lt;&gt;"")</formula>
    </cfRule>
  </conditionalFormatting>
  <conditionalFormatting sqref="R302:S302">
    <cfRule type="expression" dxfId="185" priority="218">
      <formula>AND(#REF!&lt;=#REF!, R302&lt;#REF!, R302&lt;&gt;"")</formula>
    </cfRule>
  </conditionalFormatting>
  <conditionalFormatting sqref="L303:M303">
    <cfRule type="expression" dxfId="184" priority="217">
      <formula>AND(#REF!&lt;=#REF!, L303&lt;#REF!, L303&lt;&gt;"")</formula>
    </cfRule>
  </conditionalFormatting>
  <conditionalFormatting sqref="R303:S303">
    <cfRule type="expression" dxfId="183" priority="216">
      <formula>AND(#REF!&lt;=#REF!, R303&lt;#REF!, R303&lt;&gt;"")</formula>
    </cfRule>
  </conditionalFormatting>
  <conditionalFormatting sqref="O303:P303">
    <cfRule type="expression" dxfId="182" priority="215">
      <formula>AND(#REF!&lt;=#REF!, O303&lt;#REF!, O303&lt;&gt;"")</formula>
    </cfRule>
  </conditionalFormatting>
  <conditionalFormatting sqref="L304:M304">
    <cfRule type="expression" dxfId="181" priority="214">
      <formula>AND(#REF!&lt;=#REF!, L304&lt;#REF!, L304&lt;&gt;"")</formula>
    </cfRule>
  </conditionalFormatting>
  <conditionalFormatting sqref="S304">
    <cfRule type="expression" dxfId="180" priority="212">
      <formula>AND(W293&lt;=V293, S304&lt;W293, S304&lt;&gt;"")</formula>
    </cfRule>
  </conditionalFormatting>
  <conditionalFormatting sqref="R304">
    <cfRule type="expression" dxfId="179" priority="213">
      <formula>AND(V293&lt;=U304, R304&lt;V293, R304&lt;&gt;"")</formula>
    </cfRule>
  </conditionalFormatting>
  <conditionalFormatting sqref="O304:P304">
    <cfRule type="expression" dxfId="178" priority="211">
      <formula>AND(#REF!&lt;=#REF!, O304&lt;#REF!, O304&lt;&gt;"")</formula>
    </cfRule>
  </conditionalFormatting>
  <conditionalFormatting sqref="L305:M305">
    <cfRule type="expression" dxfId="177" priority="210">
      <formula>AND(#REF!&lt;=#REF!, L305&lt;#REF!, L305&lt;&gt;"")</formula>
    </cfRule>
  </conditionalFormatting>
  <conditionalFormatting sqref="O305:P305">
    <cfRule type="expression" dxfId="176" priority="209">
      <formula>AND(#REF!&lt;=#REF!, O305&lt;#REF!, O305&lt;&gt;"")</formula>
    </cfRule>
  </conditionalFormatting>
  <conditionalFormatting sqref="R305:S305">
    <cfRule type="expression" dxfId="175" priority="208">
      <formula>AND(#REF!&lt;=#REF!, R305&lt;#REF!, R305&lt;&gt;"")</formula>
    </cfRule>
  </conditionalFormatting>
  <conditionalFormatting sqref="L306:M306">
    <cfRule type="expression" dxfId="174" priority="207">
      <formula>AND(#REF!&lt;=#REF!, L306&lt;#REF!, L306&lt;&gt;"")</formula>
    </cfRule>
  </conditionalFormatting>
  <conditionalFormatting sqref="R306:S306">
    <cfRule type="expression" dxfId="173" priority="206">
      <formula>AND(#REF!&lt;=#REF!, R306&lt;#REF!, R306&lt;&gt;"")</formula>
    </cfRule>
  </conditionalFormatting>
  <conditionalFormatting sqref="O306:P306">
    <cfRule type="expression" dxfId="172" priority="205">
      <formula>AND(#REF!&lt;=#REF!, O306&lt;#REF!, O306&lt;&gt;"")</formula>
    </cfRule>
  </conditionalFormatting>
  <conditionalFormatting sqref="L307:M307">
    <cfRule type="expression" dxfId="171" priority="204">
      <formula>AND(#REF!&lt;=#REF!, L307&lt;#REF!, L307&lt;&gt;"")</formula>
    </cfRule>
  </conditionalFormatting>
  <conditionalFormatting sqref="O307:P307">
    <cfRule type="expression" dxfId="170" priority="203">
      <formula>AND(#REF!&lt;=#REF!, O307&lt;#REF!, O307&lt;&gt;"")</formula>
    </cfRule>
  </conditionalFormatting>
  <conditionalFormatting sqref="R307:S307">
    <cfRule type="expression" dxfId="169" priority="202">
      <formula>AND(#REF!&lt;=#REF!, R307&lt;#REF!, R307&lt;&gt;"")</formula>
    </cfRule>
  </conditionalFormatting>
  <conditionalFormatting sqref="L308:M308">
    <cfRule type="expression" dxfId="168" priority="201">
      <formula>AND(#REF!&lt;=#REF!, L308&lt;#REF!, L308&lt;&gt;"")</formula>
    </cfRule>
  </conditionalFormatting>
  <conditionalFormatting sqref="O308:P308">
    <cfRule type="expression" dxfId="167" priority="200">
      <formula>AND(#REF!&lt;=#REF!, O308&lt;#REF!, O308&lt;&gt;"")</formula>
    </cfRule>
  </conditionalFormatting>
  <conditionalFormatting sqref="S308">
    <cfRule type="expression" dxfId="166" priority="199">
      <formula>AND(#REF!&lt;=#REF!, S308&lt;#REF!, S308&lt;&gt;"")</formula>
    </cfRule>
  </conditionalFormatting>
  <conditionalFormatting sqref="L309:M309">
    <cfRule type="expression" dxfId="165" priority="198">
      <formula>AND(#REF!&lt;=#REF!, L309&lt;#REF!, L309&lt;&gt;"")</formula>
    </cfRule>
  </conditionalFormatting>
  <conditionalFormatting sqref="O309:P309">
    <cfRule type="expression" dxfId="164" priority="197">
      <formula>AND(#REF!&lt;=#REF!, O309&lt;#REF!, O309&lt;&gt;"")</formula>
    </cfRule>
  </conditionalFormatting>
  <conditionalFormatting sqref="R309:S309">
    <cfRule type="expression" dxfId="163" priority="196">
      <formula>AND(#REF!&lt;=#REF!, R309&lt;#REF!, R309&lt;&gt;"")</formula>
    </cfRule>
  </conditionalFormatting>
  <conditionalFormatting sqref="R310">
    <cfRule type="expression" dxfId="162" priority="195">
      <formula>AND(P310&lt;=O310, R310&lt;P310, R310&lt;&gt;"")</formula>
    </cfRule>
  </conditionalFormatting>
  <conditionalFormatting sqref="L310:M310">
    <cfRule type="expression" dxfId="161" priority="194">
      <formula>AND(#REF!&lt;=#REF!, L310&lt;#REF!, L310&lt;&gt;"")</formula>
    </cfRule>
  </conditionalFormatting>
  <conditionalFormatting sqref="O310:P310">
    <cfRule type="expression" dxfId="160" priority="193">
      <formula>AND(#REF!&lt;=#REF!, O310&lt;#REF!, O310&lt;&gt;"")</formula>
    </cfRule>
  </conditionalFormatting>
  <conditionalFormatting sqref="S310">
    <cfRule type="expression" dxfId="159" priority="192">
      <formula>AND(#REF!&lt;=#REF!, S310&lt;#REF!, S310&lt;&gt;"")</formula>
    </cfRule>
  </conditionalFormatting>
  <conditionalFormatting sqref="S289">
    <cfRule type="expression" dxfId="158" priority="261">
      <formula>AND(W277&lt;=V277, S289&lt;W277, S289&lt;&gt;"")</formula>
    </cfRule>
  </conditionalFormatting>
  <conditionalFormatting sqref="R289">
    <cfRule type="expression" dxfId="157" priority="262">
      <formula>AND(V277&lt;=U289, R289&lt;V277, R289&lt;&gt;"")</formula>
    </cfRule>
  </conditionalFormatting>
  <conditionalFormatting sqref="O269 R269">
    <cfRule type="expression" dxfId="156" priority="187">
      <formula>AND(M269&lt;=L269, O269&lt;M269, O269&lt;&gt;"")</formula>
    </cfRule>
  </conditionalFormatting>
  <conditionalFormatting sqref="L269">
    <cfRule type="expression" dxfId="155" priority="186">
      <formula>AND(S269&lt;=R269, L269&lt;S269, L269&lt;&gt;"")</formula>
    </cfRule>
  </conditionalFormatting>
  <conditionalFormatting sqref="O270:O272 R270:R272">
    <cfRule type="expression" dxfId="154" priority="185">
      <formula>AND(M270&lt;=L270, O270&lt;M270, O270&lt;&gt;"")</formula>
    </cfRule>
  </conditionalFormatting>
  <conditionalFormatting sqref="L270:L272">
    <cfRule type="expression" dxfId="153" priority="184">
      <formula>AND(S270&lt;=R270, L270&lt;S270, L270&lt;&gt;"")</formula>
    </cfRule>
  </conditionalFormatting>
  <conditionalFormatting sqref="O273 R273">
    <cfRule type="expression" dxfId="152" priority="183">
      <formula>AND(M273&lt;=L273, O273&lt;M273, O273&lt;&gt;"")</formula>
    </cfRule>
  </conditionalFormatting>
  <conditionalFormatting sqref="L273">
    <cfRule type="expression" dxfId="151" priority="182">
      <formula>AND(S273&lt;=R273, L273&lt;S273, L273&lt;&gt;"")</formula>
    </cfRule>
  </conditionalFormatting>
  <conditionalFormatting sqref="R274">
    <cfRule type="expression" dxfId="150" priority="181">
      <formula>AND(P274&lt;=O274, R274&lt;P274, R274&lt;&gt;"")</formula>
    </cfRule>
  </conditionalFormatting>
  <conditionalFormatting sqref="R275">
    <cfRule type="expression" dxfId="149" priority="180">
      <formula>AND(P275&lt;=O275, R275&lt;P275, R275&lt;&gt;"")</formula>
    </cfRule>
  </conditionalFormatting>
  <conditionalFormatting sqref="L274">
    <cfRule type="expression" dxfId="148" priority="179">
      <formula>AND(S275&lt;=R275, L274&lt;S275, L274&lt;&gt;"")</formula>
    </cfRule>
  </conditionalFormatting>
  <conditionalFormatting sqref="O276 R276">
    <cfRule type="expression" dxfId="147" priority="178">
      <formula>AND(M276&lt;=L276, O276&lt;M276, O276&lt;&gt;"")</formula>
    </cfRule>
  </conditionalFormatting>
  <conditionalFormatting sqref="L276">
    <cfRule type="expression" dxfId="146" priority="177">
      <formula>AND(S276&lt;=R276, L276&lt;S276, L276&lt;&gt;"")</formula>
    </cfRule>
  </conditionalFormatting>
  <conditionalFormatting sqref="O277 R277">
    <cfRule type="expression" dxfId="145" priority="176">
      <formula>AND(M277&lt;=L277, O277&lt;M277, O277&lt;&gt;"")</formula>
    </cfRule>
  </conditionalFormatting>
  <conditionalFormatting sqref="L277">
    <cfRule type="expression" dxfId="144" priority="175">
      <formula>AND(S277&lt;=R277, L277&lt;S277, L277&lt;&gt;"")</formula>
    </cfRule>
  </conditionalFormatting>
  <conditionalFormatting sqref="R279">
    <cfRule type="expression" dxfId="143" priority="174">
      <formula>AND(P279&lt;=O279, R279&lt;P279, R279&lt;&gt;"")</formula>
    </cfRule>
  </conditionalFormatting>
  <conditionalFormatting sqref="L279">
    <cfRule type="expression" dxfId="142" priority="188">
      <formula>AND(#REF!&lt;=#REF!, L279&lt;#REF!, L279&lt;&gt;"")</formula>
    </cfRule>
  </conditionalFormatting>
  <conditionalFormatting sqref="O279 O275">
    <cfRule type="expression" dxfId="141" priority="189">
      <formula>AND(M274&lt;=L274, O275&lt;M274, O275&lt;&gt;"")</formula>
    </cfRule>
  </conditionalFormatting>
  <conditionalFormatting sqref="L278">
    <cfRule type="expression" dxfId="140" priority="190">
      <formula>AND(S279&lt;=R279, L278&lt;S279, L278&lt;&gt;"")</formula>
    </cfRule>
  </conditionalFormatting>
  <conditionalFormatting sqref="O274">
    <cfRule type="expression" dxfId="139" priority="191">
      <formula>AND(#REF!&lt;=#REF!, O274&lt;#REF!, O274&lt;&gt;"")</formula>
    </cfRule>
  </conditionalFormatting>
  <conditionalFormatting sqref="R281">
    <cfRule type="expression" dxfId="138" priority="170">
      <formula>AND(P281&lt;=O281, R281&lt;P281, R281&lt;&gt;"")</formula>
    </cfRule>
  </conditionalFormatting>
  <conditionalFormatting sqref="L281">
    <cfRule type="expression" dxfId="137" priority="171">
      <formula>AND(#REF!&lt;=#REF!, L281&lt;#REF!, L281&lt;&gt;"")</formula>
    </cfRule>
  </conditionalFormatting>
  <conditionalFormatting sqref="O281">
    <cfRule type="expression" dxfId="136" priority="172">
      <formula>AND(M280&lt;=L280, O281&lt;M280, O281&lt;&gt;"")</formula>
    </cfRule>
  </conditionalFormatting>
  <conditionalFormatting sqref="L280">
    <cfRule type="expression" dxfId="135" priority="173">
      <formula>AND(S281&lt;=R281, L280&lt;S281, L280&lt;&gt;"")</formula>
    </cfRule>
  </conditionalFormatting>
  <conditionalFormatting sqref="O69 R69">
    <cfRule type="expression" dxfId="134" priority="169">
      <formula>AND(M69&lt;=L69, O69&lt;M69, O69&lt;&gt;"")</formula>
    </cfRule>
  </conditionalFormatting>
  <conditionalFormatting sqref="L69">
    <cfRule type="expression" dxfId="133" priority="168">
      <formula>AND(S69&lt;=R69, L69&lt;S69, L69&lt;&gt;"")</formula>
    </cfRule>
  </conditionalFormatting>
  <conditionalFormatting sqref="O70 R70">
    <cfRule type="expression" dxfId="132" priority="167">
      <formula>AND(M70&lt;=L70, O70&lt;M70, O70&lt;&gt;"")</formula>
    </cfRule>
  </conditionalFormatting>
  <conditionalFormatting sqref="L70">
    <cfRule type="expression" dxfId="131" priority="166">
      <formula>AND(S70&lt;=R70, L70&lt;S70, L70&lt;&gt;"")</formula>
    </cfRule>
  </conditionalFormatting>
  <conditionalFormatting sqref="O71 R71">
    <cfRule type="expression" dxfId="130" priority="165">
      <formula>AND(M71&lt;=L71, O71&lt;M71, O71&lt;&gt;"")</formula>
    </cfRule>
  </conditionalFormatting>
  <conditionalFormatting sqref="L71">
    <cfRule type="expression" dxfId="129" priority="164">
      <formula>AND(S71&lt;=R71, L71&lt;S71, L71&lt;&gt;"")</formula>
    </cfRule>
  </conditionalFormatting>
  <conditionalFormatting sqref="O72 R72">
    <cfRule type="expression" dxfId="128" priority="163">
      <formula>AND(M72&lt;=L72, O72&lt;M72, O72&lt;&gt;"")</formula>
    </cfRule>
  </conditionalFormatting>
  <conditionalFormatting sqref="L72">
    <cfRule type="expression" dxfId="127" priority="162">
      <formula>AND(S72&lt;=R72, L72&lt;S72, L72&lt;&gt;"")</formula>
    </cfRule>
  </conditionalFormatting>
  <conditionalFormatting sqref="O73 R73">
    <cfRule type="expression" dxfId="126" priority="161">
      <formula>AND(M73&lt;=L73, O73&lt;M73, O73&lt;&gt;"")</formula>
    </cfRule>
  </conditionalFormatting>
  <conditionalFormatting sqref="L73">
    <cfRule type="expression" dxfId="125" priority="160">
      <formula>AND(S73&lt;=R73, L73&lt;S73, L73&lt;&gt;"")</formula>
    </cfRule>
  </conditionalFormatting>
  <conditionalFormatting sqref="O74 R74">
    <cfRule type="expression" dxfId="124" priority="159">
      <formula>AND(M74&lt;=L74, O74&lt;M74, O74&lt;&gt;"")</formula>
    </cfRule>
  </conditionalFormatting>
  <conditionalFormatting sqref="L74">
    <cfRule type="expression" dxfId="123" priority="158">
      <formula>AND(S74&lt;=R74, L74&lt;S74, L74&lt;&gt;"")</formula>
    </cfRule>
  </conditionalFormatting>
  <conditionalFormatting sqref="O75 R75">
    <cfRule type="expression" dxfId="122" priority="157">
      <formula>AND(M75&lt;=L75, O75&lt;M75, O75&lt;&gt;"")</formula>
    </cfRule>
  </conditionalFormatting>
  <conditionalFormatting sqref="L75">
    <cfRule type="expression" dxfId="121" priority="156">
      <formula>AND(S75&lt;=R75, L75&lt;S75, L75&lt;&gt;"")</formula>
    </cfRule>
  </conditionalFormatting>
  <conditionalFormatting sqref="O76 R76">
    <cfRule type="expression" dxfId="120" priority="155">
      <formula>AND(M76&lt;=L76, O76&lt;M76, O76&lt;&gt;"")</formula>
    </cfRule>
  </conditionalFormatting>
  <conditionalFormatting sqref="L76">
    <cfRule type="expression" dxfId="119" priority="154">
      <formula>AND(S76&lt;=R76, L76&lt;S76, L76&lt;&gt;"")</formula>
    </cfRule>
  </conditionalFormatting>
  <conditionalFormatting sqref="O77 R77">
    <cfRule type="expression" dxfId="118" priority="153">
      <formula>AND(M77&lt;=L77, O77&lt;M77, O77&lt;&gt;"")</formula>
    </cfRule>
  </conditionalFormatting>
  <conditionalFormatting sqref="L77">
    <cfRule type="expression" dxfId="117" priority="152">
      <formula>AND(S77&lt;=R77, L77&lt;S77, L77&lt;&gt;"")</formula>
    </cfRule>
  </conditionalFormatting>
  <conditionalFormatting sqref="O78 R78">
    <cfRule type="expression" dxfId="116" priority="151">
      <formula>AND(M78&lt;=L78, O78&lt;M78, O78&lt;&gt;"")</formula>
    </cfRule>
  </conditionalFormatting>
  <conditionalFormatting sqref="L78">
    <cfRule type="expression" dxfId="115" priority="150">
      <formula>AND(S78&lt;=R78, L78&lt;S78, L78&lt;&gt;"")</formula>
    </cfRule>
  </conditionalFormatting>
  <conditionalFormatting sqref="O80 R80">
    <cfRule type="expression" dxfId="114" priority="149">
      <formula>AND(M80&lt;=L80, O80&lt;M80, O80&lt;&gt;"")</formula>
    </cfRule>
  </conditionalFormatting>
  <conditionalFormatting sqref="L80">
    <cfRule type="expression" dxfId="113" priority="148">
      <formula>AND(S80&lt;=R80, L80&lt;S80, L80&lt;&gt;"")</formula>
    </cfRule>
  </conditionalFormatting>
  <conditionalFormatting sqref="O79 R79">
    <cfRule type="expression" dxfId="112" priority="147">
      <formula>AND(M79&lt;=L79, O79&lt;M79, O79&lt;&gt;"")</formula>
    </cfRule>
  </conditionalFormatting>
  <conditionalFormatting sqref="L79">
    <cfRule type="expression" dxfId="111" priority="146">
      <formula>AND(S79&lt;=R79, L79&lt;S79, L79&lt;&gt;"")</formula>
    </cfRule>
  </conditionalFormatting>
  <conditionalFormatting sqref="O81 R81">
    <cfRule type="expression" dxfId="110" priority="145">
      <formula>AND(M81&lt;=L81, O81&lt;M81, O81&lt;&gt;"")</formula>
    </cfRule>
  </conditionalFormatting>
  <conditionalFormatting sqref="L81">
    <cfRule type="expression" dxfId="109" priority="144">
      <formula>AND(S81&lt;=R81, L81&lt;S81, L81&lt;&gt;"")</formula>
    </cfRule>
  </conditionalFormatting>
  <conditionalFormatting sqref="O82 R82">
    <cfRule type="expression" dxfId="108" priority="143">
      <formula>AND(M82&lt;=L82, O82&lt;M82, O82&lt;&gt;"")</formula>
    </cfRule>
  </conditionalFormatting>
  <conditionalFormatting sqref="L82">
    <cfRule type="expression" dxfId="107" priority="142">
      <formula>AND(S82&lt;=R82, L82&lt;S82, L82&lt;&gt;"")</formula>
    </cfRule>
  </conditionalFormatting>
  <conditionalFormatting sqref="O83 R83">
    <cfRule type="expression" dxfId="106" priority="141">
      <formula>AND(M83&lt;=L83, O83&lt;M83, O83&lt;&gt;"")</formula>
    </cfRule>
  </conditionalFormatting>
  <conditionalFormatting sqref="L83">
    <cfRule type="expression" dxfId="105" priority="140">
      <formula>AND(S83&lt;=R83, L83&lt;S83, L83&lt;&gt;"")</formula>
    </cfRule>
  </conditionalFormatting>
  <conditionalFormatting sqref="O84 R84">
    <cfRule type="expression" dxfId="104" priority="139">
      <formula>AND(M84&lt;=L84, O84&lt;M84, O84&lt;&gt;"")</formula>
    </cfRule>
  </conditionalFormatting>
  <conditionalFormatting sqref="L84">
    <cfRule type="expression" dxfId="103" priority="138">
      <formula>AND(S84&lt;=R84, L84&lt;S84, L84&lt;&gt;"")</formula>
    </cfRule>
  </conditionalFormatting>
  <conditionalFormatting sqref="R47 O47">
    <cfRule type="expression" dxfId="102" priority="137">
      <formula>AND(M47&lt;=L47, O47&lt;M47, O47&lt;&gt;"")</formula>
    </cfRule>
  </conditionalFormatting>
  <conditionalFormatting sqref="L35:L36 L41 L47">
    <cfRule type="expression" dxfId="101" priority="136">
      <formula>AND(S35&lt;=R35, L35&lt;S35, L35&lt;&gt;"")</formula>
    </cfRule>
  </conditionalFormatting>
  <conditionalFormatting sqref="O36">
    <cfRule type="expression" dxfId="100" priority="135">
      <formula>AND(V36&lt;=U36, O36&lt;V36, O36&lt;&gt;"")</formula>
    </cfRule>
  </conditionalFormatting>
  <conditionalFormatting sqref="R36">
    <cfRule type="expression" dxfId="99" priority="134">
      <formula>AND(Y36&lt;=X36, R36&lt;Y36, R36&lt;&gt;"")</formula>
    </cfRule>
  </conditionalFormatting>
  <conditionalFormatting sqref="L38">
    <cfRule type="expression" dxfId="98" priority="133">
      <formula>AND(S38&lt;=R38, L38&lt;S38, L38&lt;&gt;"")</formula>
    </cfRule>
  </conditionalFormatting>
  <conditionalFormatting sqref="O38">
    <cfRule type="expression" dxfId="97" priority="132">
      <formula>AND(V38&lt;=U38, O38&lt;V38, O38&lt;&gt;"")</formula>
    </cfRule>
  </conditionalFormatting>
  <conditionalFormatting sqref="R38">
    <cfRule type="expression" dxfId="96" priority="131">
      <formula>AND(Y38&lt;=X38, R38&lt;Y38, R38&lt;&gt;"")</formula>
    </cfRule>
  </conditionalFormatting>
  <conditionalFormatting sqref="O40">
    <cfRule type="expression" dxfId="95" priority="127">
      <formula>AND(V40&lt;=U40, O40&lt;V40, O40&lt;&gt;"")</formula>
    </cfRule>
  </conditionalFormatting>
  <conditionalFormatting sqref="R40">
    <cfRule type="expression" dxfId="94" priority="126">
      <formula>AND(Y40&lt;=X40, R40&lt;Y40, R40&lt;&gt;"")</formula>
    </cfRule>
  </conditionalFormatting>
  <conditionalFormatting sqref="O41">
    <cfRule type="expression" dxfId="93" priority="125">
      <formula>AND(V41&lt;=U41, O41&lt;V41, O41&lt;&gt;"")</formula>
    </cfRule>
  </conditionalFormatting>
  <conditionalFormatting sqref="L42">
    <cfRule type="expression" dxfId="92" priority="124">
      <formula>AND(S42&lt;=R42, L42&lt;S42, L42&lt;&gt;"")</formula>
    </cfRule>
  </conditionalFormatting>
  <conditionalFormatting sqref="L42">
    <cfRule type="expression" dxfId="91" priority="123">
      <formula>AND(S42&lt;=R42, L42&lt;S42, L42&lt;&gt;"")</formula>
    </cfRule>
  </conditionalFormatting>
  <conditionalFormatting sqref="L41">
    <cfRule type="expression" dxfId="90" priority="122">
      <formula>AND(S41&lt;=R41, L41&lt;S41, L41&lt;&gt;"")</formula>
    </cfRule>
  </conditionalFormatting>
  <conditionalFormatting sqref="O41">
    <cfRule type="expression" dxfId="89" priority="121">
      <formula>AND(V41&lt;=U41, O41&lt;V41, O41&lt;&gt;"")</formula>
    </cfRule>
  </conditionalFormatting>
  <conditionalFormatting sqref="O42 R42">
    <cfRule type="expression" dxfId="88" priority="120">
      <formula>AND(M42&lt;=L42, O42&lt;M42, O42&lt;&gt;"")</formula>
    </cfRule>
  </conditionalFormatting>
  <conditionalFormatting sqref="L43">
    <cfRule type="expression" dxfId="87" priority="119">
      <formula>AND(S43&lt;=R43, L43&lt;S43, L43&lt;&gt;"")</formula>
    </cfRule>
  </conditionalFormatting>
  <conditionalFormatting sqref="O43">
    <cfRule type="expression" dxfId="86" priority="118">
      <formula>AND(V43&lt;=U43, O43&lt;V43, O43&lt;&gt;"")</formula>
    </cfRule>
  </conditionalFormatting>
  <conditionalFormatting sqref="R43">
    <cfRule type="expression" dxfId="85" priority="117">
      <formula>AND(Y43&lt;=X43, R43&lt;Y43, R43&lt;&gt;"")</formula>
    </cfRule>
  </conditionalFormatting>
  <conditionalFormatting sqref="L44">
    <cfRule type="expression" dxfId="84" priority="116">
      <formula>AND(S44&lt;=R44, L44&lt;S44, L44&lt;&gt;"")</formula>
    </cfRule>
  </conditionalFormatting>
  <conditionalFormatting sqref="L44">
    <cfRule type="expression" dxfId="83" priority="115">
      <formula>AND(S44&lt;=R44, L44&lt;S44, L44&lt;&gt;"")</formula>
    </cfRule>
  </conditionalFormatting>
  <conditionalFormatting sqref="O44 R44">
    <cfRule type="expression" dxfId="82" priority="114">
      <formula>AND(M44&lt;=L44, O44&lt;M44, O44&lt;&gt;"")</formula>
    </cfRule>
  </conditionalFormatting>
  <conditionalFormatting sqref="L45">
    <cfRule type="expression" dxfId="81" priority="113">
      <formula>AND(S45&lt;=R45, L45&lt;S45, L45&lt;&gt;"")</formula>
    </cfRule>
  </conditionalFormatting>
  <conditionalFormatting sqref="O45">
    <cfRule type="expression" dxfId="80" priority="112">
      <formula>AND(V45&lt;=U45, O45&lt;V45, O45&lt;&gt;"")</formula>
    </cfRule>
  </conditionalFormatting>
  <conditionalFormatting sqref="R45">
    <cfRule type="expression" dxfId="79" priority="111">
      <formula>AND(Y45&lt;=X45, R45&lt;Y45, R45&lt;&gt;"")</formula>
    </cfRule>
  </conditionalFormatting>
  <conditionalFormatting sqref="L46">
    <cfRule type="expression" dxfId="78" priority="108">
      <formula>AND(S46&lt;=R46, L46&lt;S46, L46&lt;&gt;"")</formula>
    </cfRule>
  </conditionalFormatting>
  <conditionalFormatting sqref="O46">
    <cfRule type="expression" dxfId="77" priority="107">
      <formula>AND(V46&lt;=U46, O46&lt;V46, O46&lt;&gt;"")</formula>
    </cfRule>
  </conditionalFormatting>
  <conditionalFormatting sqref="R46">
    <cfRule type="expression" dxfId="76" priority="106">
      <formula>AND(Y46&lt;=X46, R46&lt;Y46, R46&lt;&gt;"")</formula>
    </cfRule>
  </conditionalFormatting>
  <conditionalFormatting sqref="O46 R46">
    <cfRule type="expression" dxfId="75" priority="105">
      <formula>AND(M46&lt;=L46, O46&lt;M46, O46&lt;&gt;"")</formula>
    </cfRule>
  </conditionalFormatting>
  <conditionalFormatting sqref="L46">
    <cfRule type="expression" dxfId="74" priority="102">
      <formula>AND(S46&lt;=R46, L46&lt;S46, L46&lt;&gt;"")</formula>
    </cfRule>
  </conditionalFormatting>
  <conditionalFormatting sqref="L48">
    <cfRule type="expression" dxfId="73" priority="101">
      <formula>AND(S48&lt;=R48, L48&lt;S48, L48&lt;&gt;"")</formula>
    </cfRule>
  </conditionalFormatting>
  <conditionalFormatting sqref="O48 R48">
    <cfRule type="expression" dxfId="72" priority="100">
      <formula>AND(V48&lt;=U48, O48&lt;V48, O48&lt;&gt;"")</formula>
    </cfRule>
  </conditionalFormatting>
  <conditionalFormatting sqref="L48">
    <cfRule type="expression" dxfId="71" priority="99">
      <formula>AND(S48&lt;=R48, L48&lt;S48, L48&lt;&gt;"")</formula>
    </cfRule>
  </conditionalFormatting>
  <conditionalFormatting sqref="O48">
    <cfRule type="expression" dxfId="70" priority="98">
      <formula>AND(V48&lt;=U48, O48&lt;V48, O48&lt;&gt;"")</formula>
    </cfRule>
  </conditionalFormatting>
  <conditionalFormatting sqref="R48">
    <cfRule type="expression" dxfId="69" priority="97">
      <formula>AND(Y48&lt;=X48, R48&lt;Y48, R48&lt;&gt;"")</formula>
    </cfRule>
  </conditionalFormatting>
  <conditionalFormatting sqref="R46 O46">
    <cfRule type="expression" dxfId="68" priority="94">
      <formula>AND(M46&lt;=L46, O46&lt;M46, O46&lt;&gt;"")</formula>
    </cfRule>
  </conditionalFormatting>
  <conditionalFormatting sqref="L46">
    <cfRule type="expression" dxfId="67" priority="93">
      <formula>AND(S46&lt;=R46, L46&lt;S46, L46&lt;&gt;"")</formula>
    </cfRule>
  </conditionalFormatting>
  <conditionalFormatting sqref="O40 R40">
    <cfRule type="expression" dxfId="66" priority="92">
      <formula>AND(V40&lt;=U40, O40&lt;V40, O40&lt;&gt;"")</formula>
    </cfRule>
  </conditionalFormatting>
  <conditionalFormatting sqref="L41">
    <cfRule type="expression" dxfId="65" priority="91">
      <formula>AND(S41&lt;=R41, L41&lt;S41, L41&lt;&gt;"")</formula>
    </cfRule>
  </conditionalFormatting>
  <conditionalFormatting sqref="L41">
    <cfRule type="expression" dxfId="64" priority="90">
      <formula>AND(S41&lt;=R41, L41&lt;S41, L41&lt;&gt;"")</formula>
    </cfRule>
  </conditionalFormatting>
  <conditionalFormatting sqref="O40">
    <cfRule type="expression" dxfId="63" priority="89">
      <formula>AND(V40&lt;=U40, O40&lt;V40, O40&lt;&gt;"")</formula>
    </cfRule>
  </conditionalFormatting>
  <conditionalFormatting sqref="R40">
    <cfRule type="expression" dxfId="62" priority="88">
      <formula>AND(Y40&lt;=X40, R40&lt;Y40, R40&lt;&gt;"")</formula>
    </cfRule>
  </conditionalFormatting>
  <conditionalFormatting sqref="O41">
    <cfRule type="expression" dxfId="61" priority="87">
      <formula>AND(M41&lt;=L41, O41&lt;M41, O41&lt;&gt;"")</formula>
    </cfRule>
  </conditionalFormatting>
  <conditionalFormatting sqref="L42">
    <cfRule type="expression" dxfId="60" priority="86">
      <formula>AND(S42&lt;=R42, L42&lt;S42, L42&lt;&gt;"")</formula>
    </cfRule>
  </conditionalFormatting>
  <conditionalFormatting sqref="O42">
    <cfRule type="expression" dxfId="59" priority="85">
      <formula>AND(V42&lt;=U42, O42&lt;V42, O42&lt;&gt;"")</formula>
    </cfRule>
  </conditionalFormatting>
  <conditionalFormatting sqref="R42">
    <cfRule type="expression" dxfId="58" priority="84">
      <formula>AND(Y42&lt;=X42, R42&lt;Y42, R42&lt;&gt;"")</formula>
    </cfRule>
  </conditionalFormatting>
  <conditionalFormatting sqref="L43">
    <cfRule type="expression" dxfId="57" priority="83">
      <formula>AND(S43&lt;=R43, L43&lt;S43, L43&lt;&gt;"")</formula>
    </cfRule>
  </conditionalFormatting>
  <conditionalFormatting sqref="L43">
    <cfRule type="expression" dxfId="56" priority="82">
      <formula>AND(S43&lt;=R43, L43&lt;S43, L43&lt;&gt;"")</formula>
    </cfRule>
  </conditionalFormatting>
  <conditionalFormatting sqref="O43 R43">
    <cfRule type="expression" dxfId="55" priority="81">
      <formula>AND(M43&lt;=L43, O43&lt;M43, O43&lt;&gt;"")</formula>
    </cfRule>
  </conditionalFormatting>
  <conditionalFormatting sqref="L44">
    <cfRule type="expression" dxfId="54" priority="80">
      <formula>AND(S44&lt;=R44, L44&lt;S44, L44&lt;&gt;"")</formula>
    </cfRule>
  </conditionalFormatting>
  <conditionalFormatting sqref="O44">
    <cfRule type="expression" dxfId="53" priority="79">
      <formula>AND(V44&lt;=U44, O44&lt;V44, O44&lt;&gt;"")</formula>
    </cfRule>
  </conditionalFormatting>
  <conditionalFormatting sqref="R44">
    <cfRule type="expression" dxfId="52" priority="78">
      <formula>AND(Y44&lt;=X44, R44&lt;Y44, R44&lt;&gt;"")</formula>
    </cfRule>
  </conditionalFormatting>
  <conditionalFormatting sqref="O45 R45">
    <cfRule type="expression" dxfId="51" priority="77">
      <formula>AND(M45&lt;=L45, O45&lt;M45, O45&lt;&gt;"")</formula>
    </cfRule>
  </conditionalFormatting>
  <conditionalFormatting sqref="L45">
    <cfRule type="expression" dxfId="50" priority="76">
      <formula>AND(S45&lt;=R45, L45&lt;S45, L45&lt;&gt;"")</formula>
    </cfRule>
  </conditionalFormatting>
  <conditionalFormatting sqref="O45 R45">
    <cfRule type="expression" dxfId="49" priority="71">
      <formula>AND(M45&lt;=L45, O45&lt;M45, O45&lt;&gt;"")</formula>
    </cfRule>
  </conditionalFormatting>
  <conditionalFormatting sqref="L45">
    <cfRule type="expression" dxfId="48" priority="70">
      <formula>AND(S45&lt;=R45, L45&lt;S45, L45&lt;&gt;"")</formula>
    </cfRule>
  </conditionalFormatting>
  <conditionalFormatting sqref="L47">
    <cfRule type="expression" dxfId="47" priority="68">
      <formula>AND(S47&lt;=R47, L47&lt;S47, L47&lt;&gt;"")</formula>
    </cfRule>
  </conditionalFormatting>
  <conditionalFormatting sqref="O47 R47">
    <cfRule type="expression" dxfId="46" priority="67">
      <formula>AND(V47&lt;=U47, O47&lt;V47, O47&lt;&gt;"")</formula>
    </cfRule>
  </conditionalFormatting>
  <conditionalFormatting sqref="L47">
    <cfRule type="expression" dxfId="45" priority="66">
      <formula>AND(S47&lt;=R47, L47&lt;S47, L47&lt;&gt;"")</formula>
    </cfRule>
  </conditionalFormatting>
  <conditionalFormatting sqref="O47">
    <cfRule type="expression" dxfId="44" priority="65">
      <formula>AND(V47&lt;=U47, O47&lt;V47, O47&lt;&gt;"")</formula>
    </cfRule>
  </conditionalFormatting>
  <conditionalFormatting sqref="R47">
    <cfRule type="expression" dxfId="43" priority="64">
      <formula>AND(Y47&lt;=X47, R47&lt;Y47, R47&lt;&gt;"")</formula>
    </cfRule>
  </conditionalFormatting>
  <conditionalFormatting sqref="L48">
    <cfRule type="expression" dxfId="42" priority="63">
      <formula>AND(S48&lt;=R48, L48&lt;S48, L48&lt;&gt;"")</formula>
    </cfRule>
  </conditionalFormatting>
  <conditionalFormatting sqref="L48">
    <cfRule type="expression" dxfId="41" priority="62">
      <formula>AND(S48&lt;=R48, L48&lt;S48, L48&lt;&gt;"")</formula>
    </cfRule>
  </conditionalFormatting>
  <conditionalFormatting sqref="O48 R48">
    <cfRule type="expression" dxfId="40" priority="61">
      <formula>AND(M48&lt;=L48, O48&lt;M48, O48&lt;&gt;"")</formula>
    </cfRule>
  </conditionalFormatting>
  <conditionalFormatting sqref="R46 O46">
    <cfRule type="expression" dxfId="39" priority="59">
      <formula>AND(M46&lt;=L46, O46&lt;M46, O46&lt;&gt;"")</formula>
    </cfRule>
  </conditionalFormatting>
  <conditionalFormatting sqref="L46">
    <cfRule type="expression" dxfId="38" priority="58">
      <formula>AND(S46&lt;=R46, L46&lt;S46, L46&lt;&gt;"")</formula>
    </cfRule>
  </conditionalFormatting>
  <conditionalFormatting sqref="L47">
    <cfRule type="expression" dxfId="37" priority="52">
      <formula>AND(S47&lt;=R47, L47&lt;S47, L47&lt;&gt;"")</formula>
    </cfRule>
  </conditionalFormatting>
  <conditionalFormatting sqref="O47 R47">
    <cfRule type="expression" dxfId="36" priority="51">
      <formula>AND(V47&lt;=U47, O47&lt;V47, O47&lt;&gt;"")</formula>
    </cfRule>
  </conditionalFormatting>
  <conditionalFormatting sqref="L47">
    <cfRule type="expression" dxfId="35" priority="50">
      <formula>AND(S47&lt;=R47, L47&lt;S47, L47&lt;&gt;"")</formula>
    </cfRule>
  </conditionalFormatting>
  <conditionalFormatting sqref="O47">
    <cfRule type="expression" dxfId="34" priority="49">
      <formula>AND(V47&lt;=U47, O47&lt;V47, O47&lt;&gt;"")</formula>
    </cfRule>
  </conditionalFormatting>
  <conditionalFormatting sqref="R47">
    <cfRule type="expression" dxfId="33" priority="48">
      <formula>AND(Y47&lt;=X47, R47&lt;Y47, R47&lt;&gt;"")</formula>
    </cfRule>
  </conditionalFormatting>
  <conditionalFormatting sqref="L48">
    <cfRule type="expression" dxfId="32" priority="47">
      <formula>AND(S48&lt;=R48, L48&lt;S48, L48&lt;&gt;"")</formula>
    </cfRule>
  </conditionalFormatting>
  <conditionalFormatting sqref="L48">
    <cfRule type="expression" dxfId="31" priority="46">
      <formula>AND(S48&lt;=R48, L48&lt;S48, L48&lt;&gt;"")</formula>
    </cfRule>
  </conditionalFormatting>
  <conditionalFormatting sqref="O48 R48">
    <cfRule type="expression" dxfId="30" priority="45">
      <formula>AND(M48&lt;=L48, O48&lt;M48, O48&lt;&gt;"")</formula>
    </cfRule>
  </conditionalFormatting>
  <conditionalFormatting sqref="L46">
    <cfRule type="expression" dxfId="29" priority="41">
      <formula>AND(S46&lt;=R46, L46&lt;S46, L46&lt;&gt;"")</formula>
    </cfRule>
  </conditionalFormatting>
  <conditionalFormatting sqref="O46 R46">
    <cfRule type="expression" dxfId="28" priority="40">
      <formula>AND(V46&lt;=U46, O46&lt;V46, O46&lt;&gt;"")</formula>
    </cfRule>
  </conditionalFormatting>
  <conditionalFormatting sqref="L46">
    <cfRule type="expression" dxfId="27" priority="39">
      <formula>AND(S46&lt;=R46, L46&lt;S46, L46&lt;&gt;"")</formula>
    </cfRule>
  </conditionalFormatting>
  <conditionalFormatting sqref="O46">
    <cfRule type="expression" dxfId="26" priority="38">
      <formula>AND(V46&lt;=U46, O46&lt;V46, O46&lt;&gt;"")</formula>
    </cfRule>
  </conditionalFormatting>
  <conditionalFormatting sqref="R46">
    <cfRule type="expression" dxfId="25" priority="37">
      <formula>AND(Y46&lt;=X46, R46&lt;Y46, R46&lt;&gt;"")</formula>
    </cfRule>
  </conditionalFormatting>
  <conditionalFormatting sqref="L47">
    <cfRule type="expression" dxfId="24" priority="36">
      <formula>AND(S47&lt;=R47, L47&lt;S47, L47&lt;&gt;"")</formula>
    </cfRule>
  </conditionalFormatting>
  <conditionalFormatting sqref="L47">
    <cfRule type="expression" dxfId="23" priority="35">
      <formula>AND(S47&lt;=R47, L47&lt;S47, L47&lt;&gt;"")</formula>
    </cfRule>
  </conditionalFormatting>
  <conditionalFormatting sqref="O47 R47">
    <cfRule type="expression" dxfId="22" priority="34">
      <formula>AND(M47&lt;=L47, O47&lt;M47, O47&lt;&gt;"")</formula>
    </cfRule>
  </conditionalFormatting>
  <conditionalFormatting sqref="L48">
    <cfRule type="expression" dxfId="21" priority="33">
      <formula>AND(S48&lt;=R48, L48&lt;S48, L48&lt;&gt;"")</formula>
    </cfRule>
  </conditionalFormatting>
  <conditionalFormatting sqref="O48">
    <cfRule type="expression" dxfId="20" priority="32">
      <formula>AND(V48&lt;=U48, O48&lt;V48, O48&lt;&gt;"")</formula>
    </cfRule>
  </conditionalFormatting>
  <conditionalFormatting sqref="R48">
    <cfRule type="expression" dxfId="19" priority="31">
      <formula>AND(Y48&lt;=X48, R48&lt;Y48, R48&lt;&gt;"")</formula>
    </cfRule>
  </conditionalFormatting>
  <conditionalFormatting sqref="L48">
    <cfRule type="expression" dxfId="18" priority="29">
      <formula>AND(S48&lt;=R48, L48&lt;S48, L48&lt;&gt;"")</formula>
    </cfRule>
  </conditionalFormatting>
  <conditionalFormatting sqref="L48">
    <cfRule type="expression" dxfId="17" priority="28">
      <formula>AND(S48&lt;=R48, L48&lt;S48, L48&lt;&gt;"")</formula>
    </cfRule>
  </conditionalFormatting>
  <conditionalFormatting sqref="O48 R48">
    <cfRule type="expression" dxfId="16" priority="27">
      <formula>AND(M48&lt;=L48, O48&lt;M48, O48&lt;&gt;"")</formula>
    </cfRule>
  </conditionalFormatting>
  <conditionalFormatting sqref="L48">
    <cfRule type="expression" dxfId="15" priority="26">
      <formula>AND(S48&lt;=R48, L48&lt;S48, L48&lt;&gt;"")</formula>
    </cfRule>
  </conditionalFormatting>
  <conditionalFormatting sqref="O48">
    <cfRule type="expression" dxfId="14" priority="25">
      <formula>AND(V48&lt;=U48, O48&lt;V48, O48&lt;&gt;"")</formula>
    </cfRule>
  </conditionalFormatting>
  <conditionalFormatting sqref="R48">
    <cfRule type="expression" dxfId="13" priority="24">
      <formula>AND(Y48&lt;=X48, R48&lt;Y48, R48&lt;&gt;"")</formula>
    </cfRule>
  </conditionalFormatting>
  <conditionalFormatting sqref="L48">
    <cfRule type="expression" dxfId="12" priority="23">
      <formula>AND(S48&lt;=R48, L48&lt;S48, L48&lt;&gt;"")</formula>
    </cfRule>
  </conditionalFormatting>
  <conditionalFormatting sqref="O48">
    <cfRule type="expression" dxfId="11" priority="22">
      <formula>AND(V48&lt;=U48, O48&lt;V48, O48&lt;&gt;"")</formula>
    </cfRule>
  </conditionalFormatting>
  <conditionalFormatting sqref="R48">
    <cfRule type="expression" dxfId="10" priority="21">
      <formula>AND(Y48&lt;=X48, R48&lt;Y48, R48&lt;&gt;"")</formula>
    </cfRule>
  </conditionalFormatting>
  <conditionalFormatting sqref="O35">
    <cfRule type="expression" dxfId="9" priority="10">
      <formula>AND(V35&lt;=U35, O35&lt;V35, O35&lt;&gt;"")</formula>
    </cfRule>
  </conditionalFormatting>
  <conditionalFormatting sqref="R35">
    <cfRule type="expression" dxfId="8" priority="9">
      <formula>AND(Y35&lt;=X35, R35&lt;Y35, R35&lt;&gt;"")</formula>
    </cfRule>
  </conditionalFormatting>
  <conditionalFormatting sqref="L37">
    <cfRule type="expression" dxfId="7" priority="8">
      <formula>AND(S37&lt;=R37, L37&lt;S37, L37&lt;&gt;"")</formula>
    </cfRule>
  </conditionalFormatting>
  <conditionalFormatting sqref="O37">
    <cfRule type="expression" dxfId="6" priority="7">
      <formula>AND(V37&lt;=U37, O37&lt;V37, O37&lt;&gt;"")</formula>
    </cfRule>
  </conditionalFormatting>
  <conditionalFormatting sqref="L39">
    <cfRule type="expression" dxfId="5" priority="6">
      <formula>AND(S39&lt;=R39, L39&lt;S39, L39&lt;&gt;"")</formula>
    </cfRule>
  </conditionalFormatting>
  <conditionalFormatting sqref="O39">
    <cfRule type="expression" dxfId="4" priority="5">
      <formula>AND(V39&lt;=U39, O39&lt;V39, O39&lt;&gt;"")</formula>
    </cfRule>
  </conditionalFormatting>
  <conditionalFormatting sqref="R39">
    <cfRule type="expression" dxfId="3" priority="4">
      <formula>AND(Y39&lt;=X39, R39&lt;Y39, R39&lt;&gt;"")</formula>
    </cfRule>
  </conditionalFormatting>
  <conditionalFormatting sqref="L40">
    <cfRule type="expression" dxfId="2" priority="3">
      <formula>AND(S40&lt;=R40, L40&lt;S40, L40&lt;&gt;"")</formula>
    </cfRule>
  </conditionalFormatting>
  <conditionalFormatting sqref="R37">
    <cfRule type="expression" dxfId="1" priority="2">
      <formula>AND(Y37&lt;=X37, R37&lt;Y37, R37&lt;&gt;"")</formula>
    </cfRule>
  </conditionalFormatting>
  <conditionalFormatting sqref="R41">
    <cfRule type="expression" dxfId="0" priority="1">
      <formula>AND(Y41&lt;=X41, R41&lt;Y41, R41&lt;&gt;"")</formula>
    </cfRule>
  </conditionalFormatting>
  <dataValidations count="3">
    <dataValidation type="custom" allowBlank="1" showInputMessage="1" showErrorMessage="1" errorTitle="Format" error="This cell will only accept 1 to 2 capital letters. Please adapt the format accordingly." sqref="AT286:AT310 AT269:AT281 AT69:AT84 AT35:AT48">
      <formula1>AND(CODE(RIGHT(AT35))&gt;=65,CODE(LEFT(AT35))&gt;=65,CODE(RIGHT(AT35))&lt;=90,CODE(LEFT(AT35))&lt;=90, (OR(LEN(AT35)=2, LEN(AT35)=1)))</formula1>
    </dataValidation>
    <dataValidation type="decimal" allowBlank="1" showInputMessage="1" showErrorMessage="1" sqref="AG286:AJ310 AU286:AV310 AK286:AQ310 U286:X310 AK269:AQ281 AG269:AJ281 U269:X281 AU269:AV281 AK69:AQ84 AG69:AJ84 U69:X84 AU69:AV84 AK35:AQ48 AG35:AJ48 U35:X48 AU35:AV48">
      <formula1>0</formula1>
      <formula2>999999</formula2>
    </dataValidation>
    <dataValidation type="time" allowBlank="1" showInputMessage="1" showErrorMessage="1" sqref="O286:P310 R286:S310 L286:M310 R269:S277 O279:P281 O269:P277 R279:S281 L269:M274 L276:M281 L69:M84 O69:P84 R69:S84 L35:M48 O35:P48 R35:S48">
      <formula1>0</formula1>
      <formula2>0.999305555555556</formula2>
    </dataValidation>
  </dataValidation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[1]Sheet3!#REF!</xm:f>
          </x14:formula1>
          <xm:sqref>F269:G281 F286:G286</xm:sqref>
        </x14:dataValidation>
        <x14:dataValidation type="date" allowBlank="1" showErrorMessage="1" error="The date entered does not fall within the delivery period for this tender round.">
          <x14:formula1>
            <xm:f>[1]Sheet2!#REF!</xm:f>
          </x14:formula1>
          <x14:formula2>
            <xm:f>[1]Sheet2!#REF!</xm:f>
          </x14:formula2>
          <xm:sqref>H286:I286 I269:I281 H272:H281 H269:H270</xm:sqref>
        </x14:dataValidation>
        <x14:dataValidation type="list" allowBlank="1" showInputMessage="1" showErrorMessage="1">
          <x14:formula1>
            <xm:f>[2]Sheet3!#REF!</xm:f>
          </x14:formula1>
          <xm:sqref>F287:G310</xm:sqref>
        </x14:dataValidation>
        <x14:dataValidation type="date" allowBlank="1" showErrorMessage="1" error="The date entered does not fall within the delivery period for this tender round.">
          <x14:formula1>
            <xm:f>[2]Sheet2!#REF!</xm:f>
          </x14:formula1>
          <x14:formula2>
            <xm:f>[2]Sheet2!#REF!</xm:f>
          </x14:formula2>
          <xm:sqref>I287:I310 H288:H310</xm:sqref>
        </x14:dataValidation>
        <x14:dataValidation type="list" allowBlank="1" showInputMessage="1" showErrorMessage="1">
          <x14:formula1>
            <xm:f>[3]Sheet3!#REF!</xm:f>
          </x14:formula1>
          <xm:sqref>F69:G84</xm:sqref>
        </x14:dataValidation>
        <x14:dataValidation type="date" allowBlank="1" showErrorMessage="1" error="The date entered does not fall within the delivery period for this tender round.">
          <x14:formula1>
            <xm:f>[3]Sheet2!#REF!</xm:f>
          </x14:formula1>
          <x14:formula2>
            <xm:f>[3]Sheet2!#REF!</xm:f>
          </x14:formula2>
          <xm:sqref>I69:I84 H70:H84</xm:sqref>
        </x14:dataValidation>
        <x14:dataValidation type="date" allowBlank="1" showErrorMessage="1" error="The date entered does not fall within the delivery period for this tender round.">
          <x14:formula1>
            <xm:f>[4]Sheet2!#REF!</xm:f>
          </x14:formula1>
          <x14:formula2>
            <xm:f>[4]Sheet2!#REF!</xm:f>
          </x14:formula2>
          <xm:sqref>H35:H36 I35:I48 H38:H48</xm:sqref>
        </x14:dataValidation>
        <x14:dataValidation type="list" allowBlank="1" showInputMessage="1" showErrorMessage="1">
          <x14:formula1>
            <xm:f>[4]Sheet3!#REF!</xm:f>
          </x14:formula1>
          <xm:sqref>F35:G48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58"/>
  <sheetViews>
    <sheetView workbookViewId="0">
      <selection activeCell="D2" sqref="D2"/>
    </sheetView>
  </sheetViews>
  <sheetFormatPr defaultColWidth="9.140625" defaultRowHeight="12.75" x14ac:dyDescent="0.2"/>
  <cols>
    <col min="1" max="1" width="20.42578125" style="3" customWidth="1"/>
    <col min="2" max="2" width="11.28515625" style="3" bestFit="1" customWidth="1"/>
    <col min="3" max="3" width="10.140625" style="3" bestFit="1" customWidth="1"/>
    <col min="4" max="4" width="12.42578125" style="3" bestFit="1" customWidth="1"/>
    <col min="5" max="5" width="12.28515625" style="3" bestFit="1" customWidth="1"/>
    <col min="6" max="6" width="6.140625" style="3" bestFit="1" customWidth="1"/>
    <col min="7" max="9" width="9.140625" style="3"/>
    <col min="10" max="10" width="12.28515625" style="3" customWidth="1"/>
    <col min="11" max="16384" width="9.140625" style="3"/>
  </cols>
  <sheetData>
    <row r="1" spans="1:12" x14ac:dyDescent="0.2">
      <c r="A1" s="3" t="s">
        <v>45</v>
      </c>
      <c r="B1" s="4">
        <f>K4</f>
        <v>43101</v>
      </c>
      <c r="D1" s="7" t="s">
        <v>58</v>
      </c>
      <c r="E1" s="7" t="s">
        <v>45</v>
      </c>
      <c r="F1" s="7" t="s">
        <v>57</v>
      </c>
      <c r="J1" s="7" t="s">
        <v>58</v>
      </c>
      <c r="K1" s="7" t="s">
        <v>45</v>
      </c>
    </row>
    <row r="2" spans="1:12" x14ac:dyDescent="0.2">
      <c r="A2" s="3" t="s">
        <v>46</v>
      </c>
      <c r="B2" s="4">
        <f>EOMONTH(B1,0)</f>
        <v>43131</v>
      </c>
      <c r="D2" s="3">
        <f>Sheet1!A6</f>
        <v>99</v>
      </c>
      <c r="E2" s="5">
        <f>VLOOKUP(D2,$J$2:$L$99,2,0)</f>
        <v>43160</v>
      </c>
      <c r="F2" s="7" t="str">
        <f>VLOOKUP(D2,$J$2:$L$99,3,0)</f>
        <v>Full</v>
      </c>
      <c r="J2" s="3">
        <v>95</v>
      </c>
      <c r="K2" s="5">
        <v>43040</v>
      </c>
      <c r="L2" s="7" t="s">
        <v>56</v>
      </c>
    </row>
    <row r="3" spans="1:12" x14ac:dyDescent="0.2">
      <c r="A3" s="3" t="s">
        <v>47</v>
      </c>
      <c r="B3" s="4" t="e">
        <f>IF(VLOOKUP(B1,E1:F31,2,0)="Month",EOMONTH(B1,1),EOMONTH(B1,30))</f>
        <v>#N/A</v>
      </c>
      <c r="C3" s="4"/>
      <c r="D3" s="3">
        <f>D2+1</f>
        <v>100</v>
      </c>
      <c r="E3" s="5">
        <f t="shared" ref="E3:E31" si="0">VLOOKUP(D3,$J$2:$L$99,2,0)</f>
        <v>43191</v>
      </c>
      <c r="F3" s="7" t="str">
        <f t="shared" ref="F3:F31" si="1">VLOOKUP(D3,$J$2:$L$99,3,0)</f>
        <v>Month</v>
      </c>
      <c r="J3" s="3">
        <v>96</v>
      </c>
      <c r="K3" s="5">
        <v>43070</v>
      </c>
      <c r="L3" s="7" t="s">
        <v>55</v>
      </c>
    </row>
    <row r="4" spans="1:12" x14ac:dyDescent="0.2">
      <c r="B4" s="4"/>
      <c r="D4" s="3">
        <f t="shared" ref="D4:D31" si="2">D3+1</f>
        <v>101</v>
      </c>
      <c r="E4" s="5">
        <f t="shared" si="0"/>
        <v>43221</v>
      </c>
      <c r="F4" s="7" t="str">
        <f t="shared" si="1"/>
        <v>Full</v>
      </c>
      <c r="J4" s="3">
        <v>97</v>
      </c>
      <c r="K4" s="5">
        <v>43101</v>
      </c>
      <c r="L4" s="7" t="s">
        <v>56</v>
      </c>
    </row>
    <row r="5" spans="1:12" x14ac:dyDescent="0.2">
      <c r="D5" s="3">
        <f t="shared" si="2"/>
        <v>102</v>
      </c>
      <c r="E5" s="5">
        <f t="shared" si="0"/>
        <v>43252</v>
      </c>
      <c r="F5" s="7" t="str">
        <f t="shared" si="1"/>
        <v>Month</v>
      </c>
      <c r="J5" s="3">
        <v>98</v>
      </c>
      <c r="K5" s="5">
        <v>43132</v>
      </c>
      <c r="L5" s="7" t="s">
        <v>55</v>
      </c>
    </row>
    <row r="6" spans="1:12" x14ac:dyDescent="0.2">
      <c r="D6" s="3">
        <f t="shared" si="2"/>
        <v>103</v>
      </c>
      <c r="E6" s="5">
        <f t="shared" si="0"/>
        <v>43282</v>
      </c>
      <c r="F6" s="7" t="str">
        <f t="shared" si="1"/>
        <v>Full</v>
      </c>
      <c r="J6" s="3">
        <v>99</v>
      </c>
      <c r="K6" s="5">
        <v>43160</v>
      </c>
      <c r="L6" s="7" t="s">
        <v>56</v>
      </c>
    </row>
    <row r="7" spans="1:12" x14ac:dyDescent="0.2">
      <c r="A7" s="7" t="s">
        <v>59</v>
      </c>
      <c r="B7" s="5">
        <f>E2</f>
        <v>43160</v>
      </c>
      <c r="D7" s="3">
        <f t="shared" si="2"/>
        <v>104</v>
      </c>
      <c r="E7" s="5">
        <f t="shared" si="0"/>
        <v>43313</v>
      </c>
      <c r="F7" s="7" t="str">
        <f t="shared" si="1"/>
        <v>Month</v>
      </c>
      <c r="J7" s="3">
        <v>100</v>
      </c>
      <c r="K7" s="5">
        <v>43191</v>
      </c>
      <c r="L7" s="7" t="s">
        <v>55</v>
      </c>
    </row>
    <row r="8" spans="1:12" x14ac:dyDescent="0.2">
      <c r="A8" s="7" t="s">
        <v>60</v>
      </c>
      <c r="B8" s="5">
        <f>EOMONTH(E13,0)</f>
        <v>43524</v>
      </c>
      <c r="D8" s="3">
        <f t="shared" si="2"/>
        <v>105</v>
      </c>
      <c r="E8" s="5">
        <f t="shared" si="0"/>
        <v>43344</v>
      </c>
      <c r="F8" s="7" t="str">
        <f t="shared" si="1"/>
        <v>Full</v>
      </c>
      <c r="J8" s="3">
        <v>101</v>
      </c>
      <c r="K8" s="5">
        <v>43221</v>
      </c>
      <c r="L8" s="7" t="s">
        <v>56</v>
      </c>
    </row>
    <row r="9" spans="1:12" x14ac:dyDescent="0.2">
      <c r="D9" s="3">
        <f t="shared" si="2"/>
        <v>106</v>
      </c>
      <c r="E9" s="5">
        <f t="shared" si="0"/>
        <v>43374</v>
      </c>
      <c r="F9" s="7" t="str">
        <f t="shared" si="1"/>
        <v>Month</v>
      </c>
      <c r="J9" s="3">
        <v>102</v>
      </c>
      <c r="K9" s="5">
        <v>43252</v>
      </c>
      <c r="L9" s="7" t="s">
        <v>55</v>
      </c>
    </row>
    <row r="10" spans="1:12" x14ac:dyDescent="0.2">
      <c r="D10" s="3">
        <f t="shared" si="2"/>
        <v>107</v>
      </c>
      <c r="E10" s="5">
        <f t="shared" si="0"/>
        <v>43405</v>
      </c>
      <c r="F10" s="7" t="str">
        <f t="shared" si="1"/>
        <v>Full</v>
      </c>
      <c r="J10" s="3">
        <v>103</v>
      </c>
      <c r="K10" s="5">
        <v>43282</v>
      </c>
      <c r="L10" s="7" t="s">
        <v>56</v>
      </c>
    </row>
    <row r="11" spans="1:12" x14ac:dyDescent="0.2">
      <c r="D11" s="3">
        <f t="shared" si="2"/>
        <v>108</v>
      </c>
      <c r="E11" s="5">
        <f t="shared" si="0"/>
        <v>43435</v>
      </c>
      <c r="F11" s="7" t="str">
        <f t="shared" si="1"/>
        <v>Month</v>
      </c>
      <c r="J11" s="3">
        <v>104</v>
      </c>
      <c r="K11" s="5">
        <v>43313</v>
      </c>
      <c r="L11" s="7" t="s">
        <v>55</v>
      </c>
    </row>
    <row r="12" spans="1:12" x14ac:dyDescent="0.2">
      <c r="D12" s="3">
        <f t="shared" si="2"/>
        <v>109</v>
      </c>
      <c r="E12" s="5">
        <f t="shared" si="0"/>
        <v>43466</v>
      </c>
      <c r="F12" s="7" t="str">
        <f t="shared" si="1"/>
        <v>Full</v>
      </c>
      <c r="J12" s="3">
        <v>105</v>
      </c>
      <c r="K12" s="5">
        <v>43344</v>
      </c>
      <c r="L12" s="7" t="s">
        <v>56</v>
      </c>
    </row>
    <row r="13" spans="1:12" x14ac:dyDescent="0.2">
      <c r="D13" s="3">
        <f t="shared" si="2"/>
        <v>110</v>
      </c>
      <c r="E13" s="5">
        <f t="shared" si="0"/>
        <v>43497</v>
      </c>
      <c r="F13" s="7" t="str">
        <f t="shared" si="1"/>
        <v>Month</v>
      </c>
      <c r="J13" s="3">
        <v>106</v>
      </c>
      <c r="K13" s="5">
        <v>43374</v>
      </c>
      <c r="L13" s="7" t="s">
        <v>55</v>
      </c>
    </row>
    <row r="14" spans="1:12" x14ac:dyDescent="0.2">
      <c r="D14" s="3">
        <f t="shared" si="2"/>
        <v>111</v>
      </c>
      <c r="E14" s="5">
        <f t="shared" si="0"/>
        <v>43525</v>
      </c>
      <c r="F14" s="7" t="str">
        <f t="shared" si="1"/>
        <v>Full</v>
      </c>
      <c r="J14" s="3">
        <v>107</v>
      </c>
      <c r="K14" s="5">
        <v>43405</v>
      </c>
      <c r="L14" s="7" t="s">
        <v>56</v>
      </c>
    </row>
    <row r="15" spans="1:12" x14ac:dyDescent="0.2">
      <c r="D15" s="3">
        <f t="shared" si="2"/>
        <v>112</v>
      </c>
      <c r="E15" s="5">
        <f t="shared" si="0"/>
        <v>43556</v>
      </c>
      <c r="F15" s="7" t="str">
        <f t="shared" si="1"/>
        <v>Month</v>
      </c>
      <c r="J15" s="3">
        <v>108</v>
      </c>
      <c r="K15" s="5">
        <v>43435</v>
      </c>
      <c r="L15" s="7" t="s">
        <v>55</v>
      </c>
    </row>
    <row r="16" spans="1:12" x14ac:dyDescent="0.2">
      <c r="D16" s="3">
        <f t="shared" si="2"/>
        <v>113</v>
      </c>
      <c r="E16" s="5">
        <f t="shared" si="0"/>
        <v>43586</v>
      </c>
      <c r="F16" s="7" t="str">
        <f t="shared" si="1"/>
        <v>Full</v>
      </c>
      <c r="J16" s="3">
        <v>109</v>
      </c>
      <c r="K16" s="5">
        <v>43466</v>
      </c>
      <c r="L16" s="7" t="s">
        <v>56</v>
      </c>
    </row>
    <row r="17" spans="4:12" x14ac:dyDescent="0.2">
      <c r="D17" s="3">
        <f t="shared" si="2"/>
        <v>114</v>
      </c>
      <c r="E17" s="5">
        <f t="shared" si="0"/>
        <v>43617</v>
      </c>
      <c r="F17" s="7" t="str">
        <f t="shared" si="1"/>
        <v>Month</v>
      </c>
      <c r="J17" s="3">
        <v>110</v>
      </c>
      <c r="K17" s="5">
        <v>43497</v>
      </c>
      <c r="L17" s="7" t="s">
        <v>55</v>
      </c>
    </row>
    <row r="18" spans="4:12" x14ac:dyDescent="0.2">
      <c r="D18" s="3">
        <f t="shared" si="2"/>
        <v>115</v>
      </c>
      <c r="E18" s="5">
        <f t="shared" si="0"/>
        <v>43647</v>
      </c>
      <c r="F18" s="7" t="str">
        <f t="shared" si="1"/>
        <v>Full</v>
      </c>
      <c r="J18" s="3">
        <v>111</v>
      </c>
      <c r="K18" s="5">
        <v>43525</v>
      </c>
      <c r="L18" s="7" t="s">
        <v>56</v>
      </c>
    </row>
    <row r="19" spans="4:12" x14ac:dyDescent="0.2">
      <c r="D19" s="3">
        <f t="shared" si="2"/>
        <v>116</v>
      </c>
      <c r="E19" s="5">
        <f t="shared" si="0"/>
        <v>43678</v>
      </c>
      <c r="F19" s="7" t="str">
        <f t="shared" si="1"/>
        <v>Month</v>
      </c>
      <c r="J19" s="3">
        <v>112</v>
      </c>
      <c r="K19" s="5">
        <v>43556</v>
      </c>
      <c r="L19" s="7" t="s">
        <v>55</v>
      </c>
    </row>
    <row r="20" spans="4:12" x14ac:dyDescent="0.2">
      <c r="D20" s="3">
        <f t="shared" si="2"/>
        <v>117</v>
      </c>
      <c r="E20" s="5">
        <f t="shared" si="0"/>
        <v>43709</v>
      </c>
      <c r="F20" s="7" t="str">
        <f t="shared" si="1"/>
        <v>Full</v>
      </c>
      <c r="J20" s="3">
        <v>113</v>
      </c>
      <c r="K20" s="5">
        <v>43586</v>
      </c>
      <c r="L20" s="7" t="s">
        <v>56</v>
      </c>
    </row>
    <row r="21" spans="4:12" x14ac:dyDescent="0.2">
      <c r="D21" s="3">
        <f t="shared" si="2"/>
        <v>118</v>
      </c>
      <c r="E21" s="5">
        <f t="shared" si="0"/>
        <v>43739</v>
      </c>
      <c r="F21" s="7" t="str">
        <f t="shared" si="1"/>
        <v>Month</v>
      </c>
      <c r="J21" s="3">
        <v>114</v>
      </c>
      <c r="K21" s="5">
        <v>43617</v>
      </c>
      <c r="L21" s="7" t="s">
        <v>55</v>
      </c>
    </row>
    <row r="22" spans="4:12" x14ac:dyDescent="0.2">
      <c r="D22" s="3">
        <f t="shared" si="2"/>
        <v>119</v>
      </c>
      <c r="E22" s="5">
        <f t="shared" si="0"/>
        <v>43770</v>
      </c>
      <c r="F22" s="7" t="str">
        <f t="shared" si="1"/>
        <v>Full</v>
      </c>
      <c r="J22" s="3">
        <v>115</v>
      </c>
      <c r="K22" s="5">
        <v>43647</v>
      </c>
      <c r="L22" s="7" t="s">
        <v>56</v>
      </c>
    </row>
    <row r="23" spans="4:12" x14ac:dyDescent="0.2">
      <c r="D23" s="3">
        <f t="shared" si="2"/>
        <v>120</v>
      </c>
      <c r="E23" s="5">
        <f t="shared" si="0"/>
        <v>43800</v>
      </c>
      <c r="F23" s="7" t="str">
        <f t="shared" si="1"/>
        <v>Month</v>
      </c>
      <c r="J23" s="3">
        <v>116</v>
      </c>
      <c r="K23" s="5">
        <v>43678</v>
      </c>
      <c r="L23" s="7" t="s">
        <v>55</v>
      </c>
    </row>
    <row r="24" spans="4:12" x14ac:dyDescent="0.2">
      <c r="D24" s="3">
        <f t="shared" si="2"/>
        <v>121</v>
      </c>
      <c r="E24" s="5">
        <f t="shared" si="0"/>
        <v>43831</v>
      </c>
      <c r="F24" s="7" t="str">
        <f t="shared" si="1"/>
        <v>Full</v>
      </c>
      <c r="J24" s="3">
        <v>117</v>
      </c>
      <c r="K24" s="5">
        <v>43709</v>
      </c>
      <c r="L24" s="7" t="s">
        <v>56</v>
      </c>
    </row>
    <row r="25" spans="4:12" x14ac:dyDescent="0.2">
      <c r="D25" s="3">
        <f t="shared" si="2"/>
        <v>122</v>
      </c>
      <c r="E25" s="5">
        <f t="shared" si="0"/>
        <v>43862</v>
      </c>
      <c r="F25" s="7" t="str">
        <f t="shared" si="1"/>
        <v>Month</v>
      </c>
      <c r="J25" s="3">
        <v>118</v>
      </c>
      <c r="K25" s="5">
        <v>43739</v>
      </c>
      <c r="L25" s="7" t="s">
        <v>55</v>
      </c>
    </row>
    <row r="26" spans="4:12" x14ac:dyDescent="0.2">
      <c r="D26" s="3">
        <f t="shared" si="2"/>
        <v>123</v>
      </c>
      <c r="E26" s="5">
        <f t="shared" si="0"/>
        <v>43891</v>
      </c>
      <c r="F26" s="7" t="str">
        <f t="shared" si="1"/>
        <v>Full</v>
      </c>
      <c r="J26" s="3">
        <v>119</v>
      </c>
      <c r="K26" s="5">
        <v>43770</v>
      </c>
      <c r="L26" s="7" t="s">
        <v>56</v>
      </c>
    </row>
    <row r="27" spans="4:12" x14ac:dyDescent="0.2">
      <c r="D27" s="3">
        <f t="shared" si="2"/>
        <v>124</v>
      </c>
      <c r="E27" s="5">
        <f t="shared" si="0"/>
        <v>43922</v>
      </c>
      <c r="F27" s="7" t="str">
        <f t="shared" si="1"/>
        <v>Month</v>
      </c>
      <c r="J27" s="3">
        <v>120</v>
      </c>
      <c r="K27" s="5">
        <v>43800</v>
      </c>
      <c r="L27" s="7" t="s">
        <v>55</v>
      </c>
    </row>
    <row r="28" spans="4:12" x14ac:dyDescent="0.2">
      <c r="D28" s="3">
        <f t="shared" si="2"/>
        <v>125</v>
      </c>
      <c r="E28" s="5">
        <f t="shared" si="0"/>
        <v>43952</v>
      </c>
      <c r="F28" s="7" t="str">
        <f t="shared" si="1"/>
        <v>Full</v>
      </c>
      <c r="J28" s="3">
        <v>121</v>
      </c>
      <c r="K28" s="5">
        <v>43831</v>
      </c>
      <c r="L28" s="7" t="s">
        <v>56</v>
      </c>
    </row>
    <row r="29" spans="4:12" x14ac:dyDescent="0.2">
      <c r="D29" s="3">
        <f t="shared" si="2"/>
        <v>126</v>
      </c>
      <c r="E29" s="5">
        <f t="shared" si="0"/>
        <v>43983</v>
      </c>
      <c r="F29" s="7" t="str">
        <f t="shared" si="1"/>
        <v>Month</v>
      </c>
      <c r="J29" s="3">
        <v>122</v>
      </c>
      <c r="K29" s="5">
        <v>43862</v>
      </c>
      <c r="L29" s="7" t="s">
        <v>55</v>
      </c>
    </row>
    <row r="30" spans="4:12" x14ac:dyDescent="0.2">
      <c r="D30" s="3">
        <f t="shared" si="2"/>
        <v>127</v>
      </c>
      <c r="E30" s="5">
        <f t="shared" si="0"/>
        <v>44013</v>
      </c>
      <c r="F30" s="7" t="str">
        <f t="shared" si="1"/>
        <v>Full</v>
      </c>
      <c r="J30" s="3">
        <v>123</v>
      </c>
      <c r="K30" s="5">
        <v>43891</v>
      </c>
      <c r="L30" s="7" t="s">
        <v>56</v>
      </c>
    </row>
    <row r="31" spans="4:12" x14ac:dyDescent="0.2">
      <c r="D31" s="3">
        <f t="shared" si="2"/>
        <v>128</v>
      </c>
      <c r="E31" s="5">
        <f t="shared" si="0"/>
        <v>44044</v>
      </c>
      <c r="F31" s="7" t="str">
        <f t="shared" si="1"/>
        <v>Month</v>
      </c>
      <c r="J31" s="3">
        <v>124</v>
      </c>
      <c r="K31" s="5">
        <v>43922</v>
      </c>
      <c r="L31" s="7" t="s">
        <v>55</v>
      </c>
    </row>
    <row r="32" spans="4:12" x14ac:dyDescent="0.2">
      <c r="J32" s="3">
        <v>125</v>
      </c>
      <c r="K32" s="5">
        <v>43952</v>
      </c>
      <c r="L32" s="7" t="s">
        <v>56</v>
      </c>
    </row>
    <row r="33" spans="10:12" x14ac:dyDescent="0.2">
      <c r="J33" s="3">
        <v>126</v>
      </c>
      <c r="K33" s="5">
        <v>43983</v>
      </c>
      <c r="L33" s="7" t="s">
        <v>55</v>
      </c>
    </row>
    <row r="34" spans="10:12" x14ac:dyDescent="0.2">
      <c r="J34" s="3">
        <v>127</v>
      </c>
      <c r="K34" s="5">
        <v>44013</v>
      </c>
      <c r="L34" s="7" t="s">
        <v>56</v>
      </c>
    </row>
    <row r="35" spans="10:12" x14ac:dyDescent="0.2">
      <c r="J35" s="3">
        <v>128</v>
      </c>
      <c r="K35" s="5">
        <v>44044</v>
      </c>
      <c r="L35" s="7" t="s">
        <v>55</v>
      </c>
    </row>
    <row r="36" spans="10:12" x14ac:dyDescent="0.2">
      <c r="J36" s="3">
        <v>129</v>
      </c>
      <c r="K36" s="5">
        <v>44075</v>
      </c>
      <c r="L36" s="7" t="s">
        <v>56</v>
      </c>
    </row>
    <row r="37" spans="10:12" x14ac:dyDescent="0.2">
      <c r="J37" s="3">
        <v>130</v>
      </c>
      <c r="K37" s="5">
        <v>44105</v>
      </c>
      <c r="L37" s="7" t="s">
        <v>55</v>
      </c>
    </row>
    <row r="38" spans="10:12" x14ac:dyDescent="0.2">
      <c r="J38" s="3">
        <v>131</v>
      </c>
      <c r="K38" s="5">
        <v>44136</v>
      </c>
      <c r="L38" s="7" t="s">
        <v>56</v>
      </c>
    </row>
    <row r="39" spans="10:12" x14ac:dyDescent="0.2">
      <c r="J39" s="3">
        <v>132</v>
      </c>
      <c r="K39" s="5">
        <v>44166</v>
      </c>
      <c r="L39" s="7" t="s">
        <v>55</v>
      </c>
    </row>
    <row r="40" spans="10:12" x14ac:dyDescent="0.2">
      <c r="J40" s="3">
        <v>133</v>
      </c>
      <c r="K40" s="5">
        <v>44197</v>
      </c>
      <c r="L40" s="7" t="s">
        <v>56</v>
      </c>
    </row>
    <row r="41" spans="10:12" x14ac:dyDescent="0.2">
      <c r="J41" s="3">
        <v>134</v>
      </c>
      <c r="K41" s="5">
        <v>44228</v>
      </c>
      <c r="L41" s="7" t="s">
        <v>55</v>
      </c>
    </row>
    <row r="42" spans="10:12" x14ac:dyDescent="0.2">
      <c r="J42" s="3">
        <v>135</v>
      </c>
      <c r="K42" s="5">
        <v>44256</v>
      </c>
      <c r="L42" s="7" t="s">
        <v>56</v>
      </c>
    </row>
    <row r="43" spans="10:12" x14ac:dyDescent="0.2">
      <c r="J43" s="3">
        <v>136</v>
      </c>
      <c r="K43" s="5">
        <v>44287</v>
      </c>
      <c r="L43" s="7" t="s">
        <v>55</v>
      </c>
    </row>
    <row r="44" spans="10:12" x14ac:dyDescent="0.2">
      <c r="J44" s="3">
        <v>137</v>
      </c>
      <c r="K44" s="5">
        <v>44317</v>
      </c>
      <c r="L44" s="7" t="s">
        <v>56</v>
      </c>
    </row>
    <row r="45" spans="10:12" x14ac:dyDescent="0.2">
      <c r="J45" s="3">
        <v>138</v>
      </c>
      <c r="K45" s="5">
        <v>44348</v>
      </c>
      <c r="L45" s="7" t="s">
        <v>55</v>
      </c>
    </row>
    <row r="46" spans="10:12" x14ac:dyDescent="0.2">
      <c r="J46" s="3">
        <v>139</v>
      </c>
      <c r="K46" s="5">
        <v>44378</v>
      </c>
      <c r="L46" s="7" t="s">
        <v>56</v>
      </c>
    </row>
    <row r="47" spans="10:12" x14ac:dyDescent="0.2">
      <c r="J47" s="3">
        <v>140</v>
      </c>
      <c r="K47" s="5">
        <v>44409</v>
      </c>
      <c r="L47" s="7" t="s">
        <v>55</v>
      </c>
    </row>
    <row r="48" spans="10:12" x14ac:dyDescent="0.2">
      <c r="J48" s="3">
        <v>141</v>
      </c>
      <c r="K48" s="5">
        <v>44440</v>
      </c>
      <c r="L48" s="7" t="s">
        <v>56</v>
      </c>
    </row>
    <row r="49" spans="10:12" x14ac:dyDescent="0.2">
      <c r="J49" s="3">
        <v>142</v>
      </c>
      <c r="K49" s="5">
        <v>44470</v>
      </c>
      <c r="L49" s="7" t="s">
        <v>55</v>
      </c>
    </row>
    <row r="50" spans="10:12" x14ac:dyDescent="0.2">
      <c r="J50" s="3">
        <v>143</v>
      </c>
      <c r="K50" s="5">
        <v>44501</v>
      </c>
      <c r="L50" s="7" t="s">
        <v>56</v>
      </c>
    </row>
    <row r="51" spans="10:12" x14ac:dyDescent="0.2">
      <c r="J51" s="3">
        <v>144</v>
      </c>
      <c r="K51" s="5">
        <v>44531</v>
      </c>
      <c r="L51" s="7" t="s">
        <v>55</v>
      </c>
    </row>
    <row r="52" spans="10:12" x14ac:dyDescent="0.2">
      <c r="J52" s="3">
        <v>145</v>
      </c>
      <c r="K52" s="5">
        <v>44562</v>
      </c>
      <c r="L52" s="7" t="s">
        <v>56</v>
      </c>
    </row>
    <row r="53" spans="10:12" x14ac:dyDescent="0.2">
      <c r="J53" s="3">
        <v>146</v>
      </c>
      <c r="K53" s="5">
        <v>44593</v>
      </c>
      <c r="L53" s="7" t="s">
        <v>55</v>
      </c>
    </row>
    <row r="54" spans="10:12" x14ac:dyDescent="0.2">
      <c r="J54" s="3">
        <v>147</v>
      </c>
      <c r="K54" s="5">
        <v>44621</v>
      </c>
      <c r="L54" s="7" t="s">
        <v>56</v>
      </c>
    </row>
    <row r="55" spans="10:12" x14ac:dyDescent="0.2">
      <c r="J55" s="3">
        <v>148</v>
      </c>
      <c r="K55" s="5">
        <v>44652</v>
      </c>
      <c r="L55" s="7" t="s">
        <v>55</v>
      </c>
    </row>
    <row r="56" spans="10:12" x14ac:dyDescent="0.2">
      <c r="J56" s="3">
        <v>149</v>
      </c>
      <c r="K56" s="5">
        <v>44682</v>
      </c>
      <c r="L56" s="7" t="s">
        <v>56</v>
      </c>
    </row>
    <row r="57" spans="10:12" x14ac:dyDescent="0.2">
      <c r="J57" s="3">
        <v>150</v>
      </c>
      <c r="K57" s="5">
        <v>44713</v>
      </c>
      <c r="L57" s="7" t="s">
        <v>55</v>
      </c>
    </row>
    <row r="58" spans="10:12" x14ac:dyDescent="0.2">
      <c r="J58" s="3">
        <v>151</v>
      </c>
      <c r="K58" s="5">
        <v>44743</v>
      </c>
      <c r="L58" s="7" t="s">
        <v>56</v>
      </c>
    </row>
    <row r="59" spans="10:12" x14ac:dyDescent="0.2">
      <c r="J59" s="3">
        <v>152</v>
      </c>
      <c r="K59" s="5">
        <v>44774</v>
      </c>
      <c r="L59" s="7" t="s">
        <v>55</v>
      </c>
    </row>
    <row r="60" spans="10:12" x14ac:dyDescent="0.2">
      <c r="J60" s="3">
        <v>153</v>
      </c>
      <c r="K60" s="5">
        <v>44805</v>
      </c>
      <c r="L60" s="7" t="s">
        <v>56</v>
      </c>
    </row>
    <row r="61" spans="10:12" x14ac:dyDescent="0.2">
      <c r="J61" s="3">
        <v>154</v>
      </c>
      <c r="K61" s="5">
        <v>44835</v>
      </c>
      <c r="L61" s="7" t="s">
        <v>55</v>
      </c>
    </row>
    <row r="62" spans="10:12" x14ac:dyDescent="0.2">
      <c r="J62" s="3">
        <v>155</v>
      </c>
      <c r="K62" s="5">
        <v>44866</v>
      </c>
      <c r="L62" s="7" t="s">
        <v>56</v>
      </c>
    </row>
    <row r="63" spans="10:12" x14ac:dyDescent="0.2">
      <c r="J63" s="3">
        <v>156</v>
      </c>
      <c r="K63" s="5">
        <v>44896</v>
      </c>
      <c r="L63" s="7" t="s">
        <v>55</v>
      </c>
    </row>
    <row r="64" spans="10:12" x14ac:dyDescent="0.2">
      <c r="J64" s="3">
        <v>157</v>
      </c>
      <c r="K64" s="5">
        <v>44927</v>
      </c>
      <c r="L64" s="7" t="s">
        <v>56</v>
      </c>
    </row>
    <row r="65" spans="10:12" x14ac:dyDescent="0.2">
      <c r="J65" s="3">
        <v>158</v>
      </c>
      <c r="K65" s="5">
        <v>44958</v>
      </c>
      <c r="L65" s="7" t="s">
        <v>55</v>
      </c>
    </row>
    <row r="66" spans="10:12" x14ac:dyDescent="0.2">
      <c r="J66" s="3">
        <v>159</v>
      </c>
      <c r="K66" s="5">
        <v>44986</v>
      </c>
      <c r="L66" s="7" t="s">
        <v>56</v>
      </c>
    </row>
    <row r="67" spans="10:12" x14ac:dyDescent="0.2">
      <c r="J67" s="3">
        <v>160</v>
      </c>
      <c r="K67" s="5">
        <v>45017</v>
      </c>
      <c r="L67" s="7" t="s">
        <v>55</v>
      </c>
    </row>
    <row r="68" spans="10:12" x14ac:dyDescent="0.2">
      <c r="J68" s="3">
        <v>161</v>
      </c>
      <c r="K68" s="5">
        <v>45047</v>
      </c>
      <c r="L68" s="7" t="s">
        <v>56</v>
      </c>
    </row>
    <row r="69" spans="10:12" x14ac:dyDescent="0.2">
      <c r="J69" s="3">
        <v>162</v>
      </c>
      <c r="K69" s="5">
        <v>45078</v>
      </c>
      <c r="L69" s="7" t="s">
        <v>55</v>
      </c>
    </row>
    <row r="70" spans="10:12" x14ac:dyDescent="0.2">
      <c r="J70" s="3">
        <v>163</v>
      </c>
      <c r="K70" s="5">
        <v>45108</v>
      </c>
      <c r="L70" s="7" t="s">
        <v>56</v>
      </c>
    </row>
    <row r="71" spans="10:12" x14ac:dyDescent="0.2">
      <c r="J71" s="3">
        <v>164</v>
      </c>
      <c r="K71" s="5">
        <v>45139</v>
      </c>
      <c r="L71" s="7" t="s">
        <v>55</v>
      </c>
    </row>
    <row r="72" spans="10:12" x14ac:dyDescent="0.2">
      <c r="J72" s="3">
        <v>165</v>
      </c>
      <c r="K72" s="5">
        <v>45170</v>
      </c>
      <c r="L72" s="7" t="s">
        <v>56</v>
      </c>
    </row>
    <row r="73" spans="10:12" x14ac:dyDescent="0.2">
      <c r="J73" s="3">
        <v>166</v>
      </c>
      <c r="K73" s="5">
        <v>45200</v>
      </c>
      <c r="L73" s="7" t="s">
        <v>55</v>
      </c>
    </row>
    <row r="74" spans="10:12" x14ac:dyDescent="0.2">
      <c r="J74" s="3">
        <v>167</v>
      </c>
      <c r="K74" s="5">
        <v>45231</v>
      </c>
      <c r="L74" s="7" t="s">
        <v>56</v>
      </c>
    </row>
    <row r="75" spans="10:12" x14ac:dyDescent="0.2">
      <c r="J75" s="3">
        <v>168</v>
      </c>
      <c r="K75" s="5">
        <v>45261</v>
      </c>
      <c r="L75" s="7" t="s">
        <v>55</v>
      </c>
    </row>
    <row r="76" spans="10:12" x14ac:dyDescent="0.2">
      <c r="J76" s="3">
        <v>169</v>
      </c>
      <c r="K76" s="5">
        <v>45292</v>
      </c>
      <c r="L76" s="7" t="s">
        <v>56</v>
      </c>
    </row>
    <row r="77" spans="10:12" x14ac:dyDescent="0.2">
      <c r="J77" s="3">
        <v>170</v>
      </c>
      <c r="K77" s="5">
        <v>45323</v>
      </c>
      <c r="L77" s="7" t="s">
        <v>55</v>
      </c>
    </row>
    <row r="78" spans="10:12" x14ac:dyDescent="0.2">
      <c r="J78" s="3">
        <v>171</v>
      </c>
      <c r="K78" s="5">
        <v>45352</v>
      </c>
      <c r="L78" s="7" t="s">
        <v>56</v>
      </c>
    </row>
    <row r="79" spans="10:12" x14ac:dyDescent="0.2">
      <c r="J79" s="3">
        <v>172</v>
      </c>
      <c r="K79" s="5">
        <v>45383</v>
      </c>
      <c r="L79" s="7" t="s">
        <v>55</v>
      </c>
    </row>
    <row r="80" spans="10:12" x14ac:dyDescent="0.2">
      <c r="J80" s="3">
        <v>173</v>
      </c>
      <c r="K80" s="5">
        <v>45413</v>
      </c>
      <c r="L80" s="7" t="s">
        <v>56</v>
      </c>
    </row>
    <row r="81" spans="10:12" x14ac:dyDescent="0.2">
      <c r="J81" s="3">
        <v>174</v>
      </c>
      <c r="K81" s="5">
        <v>45444</v>
      </c>
      <c r="L81" s="7" t="s">
        <v>55</v>
      </c>
    </row>
    <row r="82" spans="10:12" x14ac:dyDescent="0.2">
      <c r="J82" s="3">
        <v>175</v>
      </c>
      <c r="K82" s="5">
        <v>45474</v>
      </c>
      <c r="L82" s="7" t="s">
        <v>56</v>
      </c>
    </row>
    <row r="83" spans="10:12" x14ac:dyDescent="0.2">
      <c r="J83" s="3">
        <v>176</v>
      </c>
      <c r="K83" s="5">
        <v>45505</v>
      </c>
      <c r="L83" s="7" t="s">
        <v>55</v>
      </c>
    </row>
    <row r="84" spans="10:12" x14ac:dyDescent="0.2">
      <c r="J84" s="3">
        <v>177</v>
      </c>
      <c r="K84" s="5">
        <v>45536</v>
      </c>
      <c r="L84" s="7" t="s">
        <v>56</v>
      </c>
    </row>
    <row r="85" spans="10:12" x14ac:dyDescent="0.2">
      <c r="J85" s="3">
        <v>178</v>
      </c>
      <c r="K85" s="5">
        <v>45566</v>
      </c>
      <c r="L85" s="7" t="s">
        <v>55</v>
      </c>
    </row>
    <row r="86" spans="10:12" x14ac:dyDescent="0.2">
      <c r="J86" s="3">
        <v>179</v>
      </c>
      <c r="K86" s="5">
        <v>45597</v>
      </c>
      <c r="L86" s="7" t="s">
        <v>56</v>
      </c>
    </row>
    <row r="87" spans="10:12" x14ac:dyDescent="0.2">
      <c r="J87" s="3">
        <v>180</v>
      </c>
      <c r="K87" s="5">
        <v>45627</v>
      </c>
      <c r="L87" s="7" t="s">
        <v>55</v>
      </c>
    </row>
    <row r="88" spans="10:12" x14ac:dyDescent="0.2">
      <c r="J88" s="3">
        <v>181</v>
      </c>
      <c r="K88" s="5">
        <v>45658</v>
      </c>
      <c r="L88" s="7" t="s">
        <v>56</v>
      </c>
    </row>
    <row r="89" spans="10:12" x14ac:dyDescent="0.2">
      <c r="J89" s="3">
        <v>182</v>
      </c>
      <c r="K89" s="5">
        <v>45689</v>
      </c>
      <c r="L89" s="7" t="s">
        <v>55</v>
      </c>
    </row>
    <row r="90" spans="10:12" x14ac:dyDescent="0.2">
      <c r="J90" s="3">
        <v>183</v>
      </c>
      <c r="K90" s="5">
        <v>45717</v>
      </c>
      <c r="L90" s="7" t="s">
        <v>56</v>
      </c>
    </row>
    <row r="91" spans="10:12" x14ac:dyDescent="0.2">
      <c r="J91" s="3">
        <v>184</v>
      </c>
      <c r="K91" s="5">
        <v>45748</v>
      </c>
      <c r="L91" s="7" t="s">
        <v>55</v>
      </c>
    </row>
    <row r="92" spans="10:12" x14ac:dyDescent="0.2">
      <c r="J92" s="3">
        <v>185</v>
      </c>
      <c r="K92" s="5">
        <v>45778</v>
      </c>
      <c r="L92" s="7" t="s">
        <v>56</v>
      </c>
    </row>
    <row r="93" spans="10:12" x14ac:dyDescent="0.2">
      <c r="J93" s="3">
        <v>186</v>
      </c>
      <c r="K93" s="5">
        <v>45809</v>
      </c>
      <c r="L93" s="7" t="s">
        <v>55</v>
      </c>
    </row>
    <row r="94" spans="10:12" x14ac:dyDescent="0.2">
      <c r="J94" s="3">
        <v>187</v>
      </c>
      <c r="K94" s="5">
        <v>45839</v>
      </c>
      <c r="L94" s="7" t="s">
        <v>56</v>
      </c>
    </row>
    <row r="95" spans="10:12" x14ac:dyDescent="0.2">
      <c r="J95" s="3">
        <v>188</v>
      </c>
      <c r="K95" s="5">
        <v>45870</v>
      </c>
      <c r="L95" s="7" t="s">
        <v>55</v>
      </c>
    </row>
    <row r="96" spans="10:12" x14ac:dyDescent="0.2">
      <c r="J96" s="3">
        <v>189</v>
      </c>
      <c r="K96" s="5">
        <v>45901</v>
      </c>
      <c r="L96" s="7" t="s">
        <v>56</v>
      </c>
    </row>
    <row r="97" spans="10:12" x14ac:dyDescent="0.2">
      <c r="J97" s="3">
        <v>190</v>
      </c>
      <c r="K97" s="5">
        <v>45931</v>
      </c>
      <c r="L97" s="7" t="s">
        <v>55</v>
      </c>
    </row>
    <row r="98" spans="10:12" x14ac:dyDescent="0.2">
      <c r="J98" s="3">
        <v>191</v>
      </c>
      <c r="K98" s="5">
        <v>45962</v>
      </c>
      <c r="L98" s="7" t="s">
        <v>56</v>
      </c>
    </row>
    <row r="99" spans="10:12" x14ac:dyDescent="0.2">
      <c r="J99" s="3">
        <v>192</v>
      </c>
      <c r="K99" s="5">
        <v>45992</v>
      </c>
      <c r="L99" s="7" t="s">
        <v>55</v>
      </c>
    </row>
    <row r="100" spans="10:12" x14ac:dyDescent="0.2">
      <c r="K100" s="5"/>
      <c r="L100" s="7"/>
    </row>
    <row r="101" spans="10:12" x14ac:dyDescent="0.2">
      <c r="K101" s="5"/>
      <c r="L101" s="7"/>
    </row>
    <row r="102" spans="10:12" x14ac:dyDescent="0.2">
      <c r="K102" s="5"/>
      <c r="L102" s="7"/>
    </row>
    <row r="103" spans="10:12" x14ac:dyDescent="0.2">
      <c r="K103" s="5"/>
      <c r="L103" s="7"/>
    </row>
    <row r="104" spans="10:12" x14ac:dyDescent="0.2">
      <c r="K104" s="5"/>
      <c r="L104" s="7"/>
    </row>
    <row r="105" spans="10:12" x14ac:dyDescent="0.2">
      <c r="K105" s="5"/>
      <c r="L105" s="7"/>
    </row>
    <row r="106" spans="10:12" x14ac:dyDescent="0.2">
      <c r="K106" s="5"/>
      <c r="L106" s="7"/>
    </row>
    <row r="107" spans="10:12" x14ac:dyDescent="0.2">
      <c r="K107" s="5"/>
      <c r="L107" s="7"/>
    </row>
    <row r="108" spans="10:12" x14ac:dyDescent="0.2">
      <c r="K108" s="5"/>
      <c r="L108" s="7"/>
    </row>
    <row r="109" spans="10:12" x14ac:dyDescent="0.2">
      <c r="K109" s="5"/>
      <c r="L109" s="7"/>
    </row>
    <row r="110" spans="10:12" x14ac:dyDescent="0.2">
      <c r="K110" s="5"/>
      <c r="L110" s="7"/>
    </row>
    <row r="111" spans="10:12" x14ac:dyDescent="0.2">
      <c r="K111" s="5"/>
      <c r="L111" s="7"/>
    </row>
    <row r="112" spans="10:12" x14ac:dyDescent="0.2">
      <c r="K112" s="5"/>
      <c r="L112" s="7"/>
    </row>
    <row r="113" spans="11:12" x14ac:dyDescent="0.2">
      <c r="K113" s="5"/>
      <c r="L113" s="7"/>
    </row>
    <row r="114" spans="11:12" x14ac:dyDescent="0.2">
      <c r="K114" s="5"/>
      <c r="L114" s="7"/>
    </row>
    <row r="115" spans="11:12" x14ac:dyDescent="0.2">
      <c r="K115" s="5"/>
      <c r="L115" s="7"/>
    </row>
    <row r="116" spans="11:12" x14ac:dyDescent="0.2">
      <c r="K116" s="5"/>
      <c r="L116" s="7"/>
    </row>
    <row r="117" spans="11:12" x14ac:dyDescent="0.2">
      <c r="K117" s="5"/>
      <c r="L117" s="7"/>
    </row>
    <row r="118" spans="11:12" x14ac:dyDescent="0.2">
      <c r="K118" s="5"/>
      <c r="L118" s="7"/>
    </row>
    <row r="119" spans="11:12" x14ac:dyDescent="0.2">
      <c r="K119" s="5"/>
      <c r="L119" s="7"/>
    </row>
    <row r="120" spans="11:12" x14ac:dyDescent="0.2">
      <c r="K120" s="5"/>
      <c r="L120" s="7"/>
    </row>
    <row r="121" spans="11:12" x14ac:dyDescent="0.2">
      <c r="K121" s="5"/>
      <c r="L121" s="7"/>
    </row>
    <row r="122" spans="11:12" x14ac:dyDescent="0.2">
      <c r="K122" s="5"/>
      <c r="L122" s="7"/>
    </row>
    <row r="123" spans="11:12" x14ac:dyDescent="0.2">
      <c r="K123" s="5"/>
    </row>
    <row r="124" spans="11:12" x14ac:dyDescent="0.2">
      <c r="K124" s="5"/>
    </row>
    <row r="125" spans="11:12" x14ac:dyDescent="0.2">
      <c r="K125" s="5"/>
    </row>
    <row r="126" spans="11:12" x14ac:dyDescent="0.2">
      <c r="K126" s="5"/>
    </row>
    <row r="127" spans="11:12" x14ac:dyDescent="0.2">
      <c r="K127" s="5"/>
    </row>
    <row r="128" spans="11:12" x14ac:dyDescent="0.2">
      <c r="K128" s="5"/>
    </row>
    <row r="129" spans="11:11" x14ac:dyDescent="0.2">
      <c r="K129" s="5"/>
    </row>
    <row r="130" spans="11:11" x14ac:dyDescent="0.2">
      <c r="K130" s="5"/>
    </row>
    <row r="131" spans="11:11" x14ac:dyDescent="0.2">
      <c r="K131" s="5"/>
    </row>
    <row r="132" spans="11:11" x14ac:dyDescent="0.2">
      <c r="K132" s="5"/>
    </row>
    <row r="133" spans="11:11" x14ac:dyDescent="0.2">
      <c r="K133" s="5"/>
    </row>
    <row r="134" spans="11:11" x14ac:dyDescent="0.2">
      <c r="K134" s="5"/>
    </row>
    <row r="135" spans="11:11" x14ac:dyDescent="0.2">
      <c r="K135" s="5"/>
    </row>
    <row r="136" spans="11:11" x14ac:dyDescent="0.2">
      <c r="K136" s="5"/>
    </row>
    <row r="137" spans="11:11" x14ac:dyDescent="0.2">
      <c r="K137" s="5"/>
    </row>
    <row r="138" spans="11:11" x14ac:dyDescent="0.2">
      <c r="K138" s="5"/>
    </row>
    <row r="139" spans="11:11" x14ac:dyDescent="0.2">
      <c r="K139" s="5"/>
    </row>
    <row r="140" spans="11:11" x14ac:dyDescent="0.2">
      <c r="K140" s="5"/>
    </row>
    <row r="141" spans="11:11" x14ac:dyDescent="0.2">
      <c r="K141" s="5"/>
    </row>
    <row r="142" spans="11:11" x14ac:dyDescent="0.2">
      <c r="K142" s="5"/>
    </row>
    <row r="143" spans="11:11" x14ac:dyDescent="0.2">
      <c r="K143" s="5"/>
    </row>
    <row r="144" spans="11:11" x14ac:dyDescent="0.2">
      <c r="K144" s="5"/>
    </row>
    <row r="145" spans="11:11" x14ac:dyDescent="0.2">
      <c r="K145" s="5"/>
    </row>
    <row r="146" spans="11:11" x14ac:dyDescent="0.2">
      <c r="K146" s="5"/>
    </row>
    <row r="147" spans="11:11" x14ac:dyDescent="0.2">
      <c r="K147" s="5"/>
    </row>
    <row r="148" spans="11:11" x14ac:dyDescent="0.2">
      <c r="K148" s="5"/>
    </row>
    <row r="149" spans="11:11" x14ac:dyDescent="0.2">
      <c r="K149" s="5"/>
    </row>
    <row r="150" spans="11:11" x14ac:dyDescent="0.2">
      <c r="K150" s="5"/>
    </row>
    <row r="151" spans="11:11" x14ac:dyDescent="0.2">
      <c r="K151" s="5"/>
    </row>
    <row r="152" spans="11:11" x14ac:dyDescent="0.2">
      <c r="K152" s="5"/>
    </row>
    <row r="153" spans="11:11" x14ac:dyDescent="0.2">
      <c r="K153" s="5"/>
    </row>
    <row r="154" spans="11:11" x14ac:dyDescent="0.2">
      <c r="K154" s="5"/>
    </row>
    <row r="155" spans="11:11" x14ac:dyDescent="0.2">
      <c r="K155" s="5"/>
    </row>
    <row r="156" spans="11:11" x14ac:dyDescent="0.2">
      <c r="K156" s="5"/>
    </row>
    <row r="157" spans="11:11" x14ac:dyDescent="0.2">
      <c r="K157" s="5"/>
    </row>
    <row r="158" spans="11:11" x14ac:dyDescent="0.2">
      <c r="K158" s="5"/>
    </row>
    <row r="159" spans="11:11" x14ac:dyDescent="0.2">
      <c r="K159" s="5"/>
    </row>
    <row r="160" spans="11:11" x14ac:dyDescent="0.2">
      <c r="K160" s="5"/>
    </row>
    <row r="161" spans="11:11" x14ac:dyDescent="0.2">
      <c r="K161" s="5"/>
    </row>
    <row r="162" spans="11:11" x14ac:dyDescent="0.2">
      <c r="K162" s="5"/>
    </row>
    <row r="163" spans="11:11" x14ac:dyDescent="0.2">
      <c r="K163" s="5"/>
    </row>
    <row r="164" spans="11:11" x14ac:dyDescent="0.2">
      <c r="K164" s="5"/>
    </row>
    <row r="165" spans="11:11" x14ac:dyDescent="0.2">
      <c r="K165" s="5"/>
    </row>
    <row r="166" spans="11:11" x14ac:dyDescent="0.2">
      <c r="K166" s="5"/>
    </row>
    <row r="167" spans="11:11" x14ac:dyDescent="0.2">
      <c r="K167" s="5"/>
    </row>
    <row r="168" spans="11:11" x14ac:dyDescent="0.2">
      <c r="K168" s="5"/>
    </row>
    <row r="169" spans="11:11" x14ac:dyDescent="0.2">
      <c r="K169" s="5"/>
    </row>
    <row r="170" spans="11:11" x14ac:dyDescent="0.2">
      <c r="K170" s="5"/>
    </row>
    <row r="171" spans="11:11" x14ac:dyDescent="0.2">
      <c r="K171" s="5"/>
    </row>
    <row r="172" spans="11:11" x14ac:dyDescent="0.2">
      <c r="K172" s="5"/>
    </row>
    <row r="173" spans="11:11" x14ac:dyDescent="0.2">
      <c r="K173" s="5"/>
    </row>
    <row r="174" spans="11:11" x14ac:dyDescent="0.2">
      <c r="K174" s="5"/>
    </row>
    <row r="175" spans="11:11" x14ac:dyDescent="0.2">
      <c r="K175" s="5"/>
    </row>
    <row r="176" spans="11:11" x14ac:dyDescent="0.2">
      <c r="K176" s="5"/>
    </row>
    <row r="177" spans="11:11" x14ac:dyDescent="0.2">
      <c r="K177" s="5"/>
    </row>
    <row r="178" spans="11:11" x14ac:dyDescent="0.2">
      <c r="K178" s="5"/>
    </row>
    <row r="179" spans="11:11" x14ac:dyDescent="0.2">
      <c r="K179" s="5"/>
    </row>
    <row r="180" spans="11:11" x14ac:dyDescent="0.2">
      <c r="K180" s="5"/>
    </row>
    <row r="181" spans="11:11" x14ac:dyDescent="0.2">
      <c r="K181" s="5"/>
    </row>
    <row r="182" spans="11:11" x14ac:dyDescent="0.2">
      <c r="K182" s="5"/>
    </row>
    <row r="183" spans="11:11" x14ac:dyDescent="0.2">
      <c r="K183" s="5"/>
    </row>
    <row r="184" spans="11:11" x14ac:dyDescent="0.2">
      <c r="K184" s="5"/>
    </row>
    <row r="185" spans="11:11" x14ac:dyDescent="0.2">
      <c r="K185" s="5"/>
    </row>
    <row r="186" spans="11:11" x14ac:dyDescent="0.2">
      <c r="K186" s="5"/>
    </row>
    <row r="187" spans="11:11" x14ac:dyDescent="0.2">
      <c r="K187" s="5"/>
    </row>
    <row r="188" spans="11:11" x14ac:dyDescent="0.2">
      <c r="K188" s="5"/>
    </row>
    <row r="189" spans="11:11" x14ac:dyDescent="0.2">
      <c r="K189" s="5"/>
    </row>
    <row r="190" spans="11:11" x14ac:dyDescent="0.2">
      <c r="K190" s="5"/>
    </row>
    <row r="191" spans="11:11" x14ac:dyDescent="0.2">
      <c r="K191" s="5"/>
    </row>
    <row r="192" spans="11:11" x14ac:dyDescent="0.2">
      <c r="K192" s="5"/>
    </row>
    <row r="193" spans="11:11" x14ac:dyDescent="0.2">
      <c r="K193" s="5"/>
    </row>
    <row r="194" spans="11:11" x14ac:dyDescent="0.2">
      <c r="K194" s="5"/>
    </row>
    <row r="195" spans="11:11" x14ac:dyDescent="0.2">
      <c r="K195" s="5"/>
    </row>
    <row r="196" spans="11:11" x14ac:dyDescent="0.2">
      <c r="K196" s="5"/>
    </row>
    <row r="197" spans="11:11" x14ac:dyDescent="0.2">
      <c r="K197" s="5"/>
    </row>
    <row r="198" spans="11:11" x14ac:dyDescent="0.2">
      <c r="K198" s="5"/>
    </row>
    <row r="199" spans="11:11" x14ac:dyDescent="0.2">
      <c r="K199" s="5"/>
    </row>
    <row r="200" spans="11:11" x14ac:dyDescent="0.2">
      <c r="K200" s="5"/>
    </row>
    <row r="201" spans="11:11" x14ac:dyDescent="0.2">
      <c r="K201" s="5"/>
    </row>
    <row r="202" spans="11:11" x14ac:dyDescent="0.2">
      <c r="K202" s="5"/>
    </row>
    <row r="203" spans="11:11" x14ac:dyDescent="0.2">
      <c r="K203" s="5"/>
    </row>
    <row r="204" spans="11:11" x14ac:dyDescent="0.2">
      <c r="K204" s="5"/>
    </row>
    <row r="205" spans="11:11" x14ac:dyDescent="0.2">
      <c r="K205" s="5"/>
    </row>
    <row r="206" spans="11:11" x14ac:dyDescent="0.2">
      <c r="K206" s="5"/>
    </row>
    <row r="207" spans="11:11" x14ac:dyDescent="0.2">
      <c r="K207" s="5"/>
    </row>
    <row r="208" spans="11:11" x14ac:dyDescent="0.2">
      <c r="K208" s="5"/>
    </row>
    <row r="209" spans="11:11" x14ac:dyDescent="0.2">
      <c r="K209" s="5"/>
    </row>
    <row r="210" spans="11:11" x14ac:dyDescent="0.2">
      <c r="K210" s="5"/>
    </row>
    <row r="211" spans="11:11" x14ac:dyDescent="0.2">
      <c r="K211" s="5"/>
    </row>
    <row r="212" spans="11:11" x14ac:dyDescent="0.2">
      <c r="K212" s="5"/>
    </row>
    <row r="213" spans="11:11" x14ac:dyDescent="0.2">
      <c r="K213" s="5"/>
    </row>
    <row r="214" spans="11:11" x14ac:dyDescent="0.2">
      <c r="K214" s="5"/>
    </row>
    <row r="215" spans="11:11" x14ac:dyDescent="0.2">
      <c r="K215" s="5"/>
    </row>
    <row r="216" spans="11:11" x14ac:dyDescent="0.2">
      <c r="K216" s="5"/>
    </row>
    <row r="217" spans="11:11" x14ac:dyDescent="0.2">
      <c r="K217" s="5"/>
    </row>
    <row r="218" spans="11:11" x14ac:dyDescent="0.2">
      <c r="K218" s="5"/>
    </row>
    <row r="219" spans="11:11" x14ac:dyDescent="0.2">
      <c r="K219" s="5"/>
    </row>
    <row r="220" spans="11:11" x14ac:dyDescent="0.2">
      <c r="K220" s="5"/>
    </row>
    <row r="221" spans="11:11" x14ac:dyDescent="0.2">
      <c r="K221" s="5"/>
    </row>
    <row r="222" spans="11:11" x14ac:dyDescent="0.2">
      <c r="K222" s="5"/>
    </row>
    <row r="223" spans="11:11" x14ac:dyDescent="0.2">
      <c r="K223" s="5"/>
    </row>
    <row r="224" spans="11:11" x14ac:dyDescent="0.2">
      <c r="K224" s="5"/>
    </row>
    <row r="225" spans="11:11" x14ac:dyDescent="0.2">
      <c r="K225" s="5"/>
    </row>
    <row r="226" spans="11:11" x14ac:dyDescent="0.2">
      <c r="K226" s="5"/>
    </row>
    <row r="227" spans="11:11" x14ac:dyDescent="0.2">
      <c r="K227" s="5"/>
    </row>
    <row r="228" spans="11:11" x14ac:dyDescent="0.2">
      <c r="K228" s="5"/>
    </row>
    <row r="229" spans="11:11" x14ac:dyDescent="0.2">
      <c r="K229" s="5"/>
    </row>
    <row r="230" spans="11:11" x14ac:dyDescent="0.2">
      <c r="K230" s="5"/>
    </row>
    <row r="231" spans="11:11" x14ac:dyDescent="0.2">
      <c r="K231" s="5"/>
    </row>
    <row r="232" spans="11:11" x14ac:dyDescent="0.2">
      <c r="K232" s="5"/>
    </row>
    <row r="233" spans="11:11" x14ac:dyDescent="0.2">
      <c r="K233" s="5"/>
    </row>
    <row r="234" spans="11:11" x14ac:dyDescent="0.2">
      <c r="K234" s="5"/>
    </row>
    <row r="235" spans="11:11" x14ac:dyDescent="0.2">
      <c r="K235" s="5"/>
    </row>
    <row r="236" spans="11:11" x14ac:dyDescent="0.2">
      <c r="K236" s="5"/>
    </row>
    <row r="237" spans="11:11" x14ac:dyDescent="0.2">
      <c r="K237" s="5"/>
    </row>
    <row r="238" spans="11:11" x14ac:dyDescent="0.2">
      <c r="K238" s="5"/>
    </row>
    <row r="239" spans="11:11" x14ac:dyDescent="0.2">
      <c r="K239" s="5"/>
    </row>
    <row r="240" spans="11:11" x14ac:dyDescent="0.2">
      <c r="K240" s="5"/>
    </row>
    <row r="241" spans="11:11" x14ac:dyDescent="0.2">
      <c r="K241" s="5"/>
    </row>
    <row r="242" spans="11:11" x14ac:dyDescent="0.2">
      <c r="K242" s="5"/>
    </row>
    <row r="243" spans="11:11" x14ac:dyDescent="0.2">
      <c r="K243" s="5"/>
    </row>
    <row r="244" spans="11:11" x14ac:dyDescent="0.2">
      <c r="K244" s="5"/>
    </row>
    <row r="245" spans="11:11" x14ac:dyDescent="0.2">
      <c r="K245" s="5"/>
    </row>
    <row r="246" spans="11:11" x14ac:dyDescent="0.2">
      <c r="K246" s="5"/>
    </row>
    <row r="247" spans="11:11" x14ac:dyDescent="0.2">
      <c r="K247" s="5"/>
    </row>
    <row r="248" spans="11:11" x14ac:dyDescent="0.2">
      <c r="K248" s="5"/>
    </row>
    <row r="249" spans="11:11" x14ac:dyDescent="0.2">
      <c r="K249" s="5"/>
    </row>
    <row r="250" spans="11:11" x14ac:dyDescent="0.2">
      <c r="K250" s="5"/>
    </row>
    <row r="251" spans="11:11" x14ac:dyDescent="0.2">
      <c r="K251" s="5"/>
    </row>
    <row r="252" spans="11:11" x14ac:dyDescent="0.2">
      <c r="K252" s="5"/>
    </row>
    <row r="253" spans="11:11" x14ac:dyDescent="0.2">
      <c r="K253" s="5"/>
    </row>
    <row r="254" spans="11:11" x14ac:dyDescent="0.2">
      <c r="K254" s="5"/>
    </row>
    <row r="255" spans="11:11" x14ac:dyDescent="0.2">
      <c r="K255" s="5"/>
    </row>
    <row r="256" spans="11:11" x14ac:dyDescent="0.2">
      <c r="K256" s="5"/>
    </row>
    <row r="257" spans="11:11" x14ac:dyDescent="0.2">
      <c r="K257" s="5"/>
    </row>
    <row r="258" spans="11:11" x14ac:dyDescent="0.2">
      <c r="K258" s="5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7"/>
  <sheetViews>
    <sheetView workbookViewId="0">
      <selection activeCell="A3" sqref="A3"/>
    </sheetView>
  </sheetViews>
  <sheetFormatPr defaultRowHeight="15" x14ac:dyDescent="0.25"/>
  <cols>
    <col min="1" max="1" width="30.5703125" bestFit="1" customWidth="1"/>
    <col min="2" max="2" width="37.42578125" bestFit="1" customWidth="1"/>
  </cols>
  <sheetData>
    <row r="1" spans="1:2" x14ac:dyDescent="0.25">
      <c r="A1" s="9" t="s">
        <v>68</v>
      </c>
      <c r="B1" s="9" t="s">
        <v>62</v>
      </c>
    </row>
    <row r="2" spans="1:2" x14ac:dyDescent="0.25">
      <c r="A2" t="s">
        <v>66</v>
      </c>
      <c r="B2" t="s">
        <v>69</v>
      </c>
    </row>
    <row r="3" spans="1:2" x14ac:dyDescent="0.25">
      <c r="A3" t="s">
        <v>67</v>
      </c>
      <c r="B3" t="s">
        <v>70</v>
      </c>
    </row>
    <row r="4" spans="1:2" x14ac:dyDescent="0.25">
      <c r="B4" t="s">
        <v>71</v>
      </c>
    </row>
    <row r="5" spans="1:2" x14ac:dyDescent="0.25">
      <c r="B5" t="s">
        <v>72</v>
      </c>
    </row>
    <row r="6" spans="1:2" x14ac:dyDescent="0.25">
      <c r="B6" t="s">
        <v>73</v>
      </c>
    </row>
    <row r="7" spans="1:2" x14ac:dyDescent="0.25">
      <c r="B7" t="s">
        <v>74</v>
      </c>
    </row>
    <row r="8" spans="1:2" x14ac:dyDescent="0.25">
      <c r="B8" t="s">
        <v>75</v>
      </c>
    </row>
    <row r="9" spans="1:2" x14ac:dyDescent="0.25">
      <c r="B9" t="s">
        <v>76</v>
      </c>
    </row>
    <row r="10" spans="1:2" x14ac:dyDescent="0.25">
      <c r="B10" t="s">
        <v>77</v>
      </c>
    </row>
    <row r="11" spans="1:2" x14ac:dyDescent="0.25">
      <c r="B11" t="s">
        <v>78</v>
      </c>
    </row>
    <row r="12" spans="1:2" x14ac:dyDescent="0.25">
      <c r="B12" t="s">
        <v>79</v>
      </c>
    </row>
    <row r="13" spans="1:2" x14ac:dyDescent="0.25">
      <c r="B13" t="s">
        <v>80</v>
      </c>
    </row>
    <row r="14" spans="1:2" x14ac:dyDescent="0.25">
      <c r="B14" t="s">
        <v>81</v>
      </c>
    </row>
    <row r="15" spans="1:2" x14ac:dyDescent="0.25">
      <c r="B15" t="s">
        <v>82</v>
      </c>
    </row>
    <row r="16" spans="1:2" x14ac:dyDescent="0.25">
      <c r="B16" t="s">
        <v>83</v>
      </c>
    </row>
    <row r="17" spans="2:2" x14ac:dyDescent="0.25">
      <c r="B1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2017-09-05T10:00:54Z</dcterms:created>
  <dcterms:modified xsi:type="dcterms:W3CDTF">2018-03-16T13:16:17Z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-876041605</vt:i4>
  </property>
  <property fmtid="{D5CDD505-2E9C-101B-9397-08002B2CF9AE}" pid="3" name="_NewReviewCycle">
    <vt:lpwstr/>
  </property>
  <property fmtid="{D5CDD505-2E9C-101B-9397-08002B2CF9AE}" pid="4" name="_EmailSubject">
    <vt:lpwstr>FFR -post tender report TR99 -DO NOT SEND.xlsx</vt:lpwstr>
  </property>
  <property fmtid="{D5CDD505-2E9C-101B-9397-08002B2CF9AE}" pid="5" name="_AuthorEmail">
    <vt:lpwstr>Natalie.Boahene@nationalgrid.com</vt:lpwstr>
  </property>
  <property fmtid="{D5CDD505-2E9C-101B-9397-08002B2CF9AE}" pid="6" name="_AuthorEmailDisplayName">
    <vt:lpwstr>Boahene, Natalie</vt:lpwstr>
  </property>
  <property fmtid="{D5CDD505-2E9C-101B-9397-08002B2CF9AE}" pid="7" name="_PreviousAdHocReviewCycleID">
    <vt:i4>-68472629</vt:i4>
  </property>
  <property fmtid="{D5CDD505-2E9C-101B-9397-08002B2CF9AE}" pid="8" name="_ReviewingToolsShownOnce">
    <vt:lpwstr/>
  </property>
</Properties>
</file>